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E:\12. Digital Transformation Metrology\CABUREK 2024 - 2025\Contoh Sertifikat\"/>
    </mc:Choice>
  </mc:AlternateContent>
  <xr:revisionPtr revIDLastSave="0" documentId="13_ncr:1_{E5535B72-D774-4160-90AD-B06F51B25200}" xr6:coauthVersionLast="47" xr6:coauthVersionMax="47" xr10:uidLastSave="{00000000-0000-0000-0000-000000000000}"/>
  <bookViews>
    <workbookView xWindow="-110" yWindow="-110" windowWidth="19420" windowHeight="10420" activeTab="5" xr2:uid="{00000000-000D-0000-FFFF-FFFF00000000}"/>
  </bookViews>
  <sheets>
    <sheet name="Form" sheetId="10" r:id="rId1"/>
    <sheet name="Form (2)" sheetId="13" r:id="rId2"/>
    <sheet name="Form add R" sheetId="17" r:id="rId3"/>
    <sheet name="Data" sheetId="7" r:id="rId4"/>
    <sheet name="Eva" sheetId="4" r:id="rId5"/>
    <sheet name="Lap" sheetId="5" r:id="rId6"/>
  </sheets>
  <externalReferences>
    <externalReference r:id="rId7"/>
    <externalReference r:id="rId8"/>
  </externalReferences>
  <definedNames>
    <definedName name="A">#REF!</definedName>
    <definedName name="Ac">#REF!</definedName>
    <definedName name="At">#REF!</definedName>
    <definedName name="bi">[1]eva!#REF!</definedName>
    <definedName name="Cp">#REF!</definedName>
    <definedName name="Cpd">#REF!</definedName>
    <definedName name="Cpi">#REF!</definedName>
    <definedName name="Cs">#REF!</definedName>
    <definedName name="Csd">#REF!</definedName>
    <definedName name="Csi">#REF!</definedName>
    <definedName name="D">#REF!</definedName>
    <definedName name="Dd">#REF!</definedName>
    <definedName name="Di">#REF!</definedName>
    <definedName name="f">#REF!</definedName>
    <definedName name="fd">#REF!</definedName>
    <definedName name="fdd">'[2]100 nF'!$G$19</definedName>
    <definedName name="fi">#REF!</definedName>
    <definedName name="G">#REF!</definedName>
    <definedName name="Gd">#REF!</definedName>
    <definedName name="Gi">#REF!</definedName>
    <definedName name="Gix">'[2]100 nF'!$E$14</definedName>
    <definedName name="Nc">#REF!</definedName>
    <definedName name="Nv">#REF!</definedName>
    <definedName name="q">[1]eva!#REF!</definedName>
    <definedName name="Rp">#REF!</definedName>
    <definedName name="Rpd">#REF!</definedName>
    <definedName name="Rpi">#REF!</definedName>
    <definedName name="Rs">#REF!</definedName>
    <definedName name="Rsd">#REF!</definedName>
    <definedName name="Rsi">#REF!</definedName>
    <definedName name="t">#REF!</definedName>
    <definedName name="td">#REF!</definedName>
    <definedName name="ti">#REF!</definedName>
    <definedName name="V">#REF!</definedName>
    <definedName name="Vd">#REF!</definedName>
    <definedName name="Vi">#REF!</definedName>
    <definedName name="Vix">'[2]100 nF'!$E$22</definedName>
    <definedName name="w">#REF!</definedName>
    <definedName name="wd">#REF!</definedName>
    <definedName name="wdx">'[2]100 nF'!$G$20</definedName>
    <definedName name="wi">#REF!</definedName>
    <definedName name="wix">'[2]100 nF'!$E$20</definedName>
    <definedName name="x">[1]eva!#REF!</definedName>
    <definedName name="y">[1]eva!#REF!</definedName>
    <definedName name="z">[1]eva!#REF!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5" l="1"/>
  <c r="G5" i="5"/>
  <c r="G4" i="5"/>
  <c r="G3" i="5"/>
  <c r="G2" i="5"/>
  <c r="G1" i="5"/>
  <c r="P311" i="5" l="1"/>
  <c r="P312" i="5"/>
  <c r="P313" i="5"/>
  <c r="P314" i="5"/>
  <c r="P315" i="5"/>
  <c r="P316" i="5"/>
  <c r="P317" i="5"/>
  <c r="M311" i="5"/>
  <c r="M312" i="5"/>
  <c r="M313" i="5"/>
  <c r="M314" i="5"/>
  <c r="M315" i="5"/>
  <c r="M316" i="5"/>
  <c r="M317" i="5"/>
  <c r="I311" i="5"/>
  <c r="I312" i="5"/>
  <c r="I313" i="5"/>
  <c r="I314" i="5"/>
  <c r="I315" i="5"/>
  <c r="C317" i="5"/>
  <c r="C311" i="5"/>
  <c r="C312" i="5"/>
  <c r="C313" i="5"/>
  <c r="C314" i="5"/>
  <c r="C315" i="5"/>
  <c r="C316" i="5"/>
  <c r="G317" i="5"/>
  <c r="R336" i="7"/>
  <c r="R337" i="7"/>
  <c r="R338" i="7"/>
  <c r="R339" i="7"/>
  <c r="R340" i="7"/>
  <c r="R341" i="7"/>
  <c r="R342" i="7"/>
  <c r="P336" i="7"/>
  <c r="P337" i="7"/>
  <c r="P338" i="7"/>
  <c r="P339" i="7"/>
  <c r="P340" i="7"/>
  <c r="P341" i="7"/>
  <c r="P342" i="7"/>
  <c r="O336" i="7"/>
  <c r="O337" i="7"/>
  <c r="O338" i="7"/>
  <c r="O339" i="7"/>
  <c r="O340" i="7"/>
  <c r="O341" i="7"/>
  <c r="O342" i="7"/>
  <c r="B245" i="5"/>
  <c r="A245" i="5"/>
  <c r="B205" i="5"/>
  <c r="A205" i="5"/>
  <c r="H18" i="7"/>
  <c r="N312" i="5" l="1"/>
  <c r="G314" i="5"/>
  <c r="K311" i="5"/>
  <c r="G311" i="5"/>
  <c r="N315" i="5"/>
  <c r="N313" i="5"/>
  <c r="G316" i="5"/>
  <c r="N311" i="5"/>
  <c r="N316" i="5"/>
  <c r="G315" i="5"/>
  <c r="G313" i="5"/>
  <c r="N314" i="5"/>
  <c r="N317" i="5"/>
  <c r="B165" i="5"/>
  <c r="A165" i="5"/>
  <c r="G312" i="5" l="1"/>
  <c r="K312" i="5"/>
  <c r="I415" i="7"/>
  <c r="J415" i="7"/>
  <c r="K415" i="7"/>
  <c r="L415" i="7"/>
  <c r="H415" i="7"/>
  <c r="P359" i="7"/>
  <c r="M415" i="7" l="1"/>
  <c r="P439" i="7" l="1"/>
  <c r="P375" i="7"/>
  <c r="P376" i="7"/>
  <c r="P377" i="7"/>
  <c r="P378" i="7"/>
  <c r="P379" i="7"/>
  <c r="P374" i="7"/>
  <c r="O374" i="7"/>
  <c r="O359" i="7"/>
  <c r="P360" i="7"/>
  <c r="P361" i="7"/>
  <c r="P362" i="7"/>
  <c r="P363" i="7"/>
  <c r="P364" i="7"/>
  <c r="P365" i="7"/>
  <c r="P366" i="7"/>
  <c r="P367" i="7"/>
  <c r="P368" i="7"/>
  <c r="P321" i="7"/>
  <c r="P322" i="7"/>
  <c r="P323" i="7"/>
  <c r="P324" i="7"/>
  <c r="P325" i="7"/>
  <c r="P326" i="7"/>
  <c r="P327" i="7"/>
  <c r="P328" i="7"/>
  <c r="P329" i="7"/>
  <c r="P330" i="7"/>
  <c r="P331" i="7"/>
  <c r="P332" i="7"/>
  <c r="P333" i="7"/>
  <c r="P334" i="7"/>
  <c r="P335" i="7"/>
  <c r="P320" i="7"/>
  <c r="P319" i="7"/>
  <c r="O325" i="7"/>
  <c r="O324" i="7"/>
  <c r="O323" i="7"/>
  <c r="O322" i="7"/>
  <c r="O321" i="7"/>
  <c r="O320" i="7"/>
  <c r="O319" i="7"/>
  <c r="Q10" i="7"/>
  <c r="Q9" i="7"/>
  <c r="R2" i="7"/>
  <c r="T3" i="7"/>
  <c r="T4" i="7"/>
  <c r="T5" i="7"/>
  <c r="T6" i="7"/>
  <c r="T7" i="7"/>
  <c r="T2" i="7"/>
  <c r="P3" i="7"/>
  <c r="P4" i="7"/>
  <c r="P5" i="7"/>
  <c r="P6" i="7"/>
  <c r="P7" i="7"/>
  <c r="P2" i="7"/>
  <c r="R3" i="7"/>
  <c r="R4" i="7"/>
  <c r="R5" i="7"/>
  <c r="R6" i="7"/>
  <c r="R7" i="7"/>
  <c r="N3" i="7"/>
  <c r="N4" i="7"/>
  <c r="N5" i="7"/>
  <c r="N6" i="7"/>
  <c r="N7" i="7"/>
  <c r="N2" i="7"/>
  <c r="B374" i="5"/>
  <c r="A374" i="5"/>
  <c r="B125" i="5"/>
  <c r="A125" i="5"/>
  <c r="B85" i="5"/>
  <c r="A85" i="5"/>
  <c r="B45" i="5"/>
  <c r="A45" i="5"/>
  <c r="M328" i="5"/>
  <c r="M226" i="5"/>
  <c r="M227" i="5"/>
  <c r="M228" i="5"/>
  <c r="M229" i="5"/>
  <c r="M230" i="5"/>
  <c r="M231" i="5"/>
  <c r="M232" i="5"/>
  <c r="M233" i="5"/>
  <c r="M234" i="5"/>
  <c r="M235" i="5"/>
  <c r="M236" i="5"/>
  <c r="M237" i="5"/>
  <c r="M238" i="5"/>
  <c r="M239" i="5"/>
  <c r="M240"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5" i="5"/>
  <c r="M276" i="5"/>
  <c r="M277" i="5"/>
  <c r="M278" i="5"/>
  <c r="M279" i="5"/>
  <c r="M280" i="5"/>
  <c r="M281" i="5"/>
  <c r="M285" i="5"/>
  <c r="M286" i="5"/>
  <c r="M287" i="5"/>
  <c r="M288" i="5"/>
  <c r="M289" i="5"/>
  <c r="M290" i="5"/>
  <c r="M225" i="5"/>
  <c r="M296" i="5"/>
  <c r="M297" i="5"/>
  <c r="M298" i="5"/>
  <c r="M299" i="5"/>
  <c r="M300" i="5"/>
  <c r="M301" i="5"/>
  <c r="M302" i="5"/>
  <c r="M303" i="5"/>
  <c r="M304" i="5"/>
  <c r="M305" i="5"/>
  <c r="M306" i="5"/>
  <c r="M307" i="5"/>
  <c r="M308" i="5"/>
  <c r="M309" i="5"/>
  <c r="M310" i="5"/>
  <c r="M295" i="5"/>
  <c r="G384" i="5"/>
  <c r="G388" i="5"/>
  <c r="G390" i="5"/>
  <c r="G392" i="5"/>
  <c r="I384" i="5"/>
  <c r="I385" i="5"/>
  <c r="I386" i="5"/>
  <c r="I387" i="5"/>
  <c r="I388" i="5"/>
  <c r="I389" i="5"/>
  <c r="I390" i="5"/>
  <c r="I391" i="5"/>
  <c r="I392" i="5"/>
  <c r="I393" i="5"/>
  <c r="I383" i="5"/>
  <c r="C384" i="5"/>
  <c r="C385" i="5"/>
  <c r="C386" i="5"/>
  <c r="C387" i="5"/>
  <c r="C388" i="5"/>
  <c r="C389" i="5"/>
  <c r="C390" i="5"/>
  <c r="C391" i="5"/>
  <c r="C392" i="5"/>
  <c r="C393" i="5"/>
  <c r="C383" i="5"/>
  <c r="I366" i="5"/>
  <c r="I367" i="5"/>
  <c r="I368" i="5"/>
  <c r="I369" i="5"/>
  <c r="I370" i="5"/>
  <c r="I374" i="5"/>
  <c r="I375" i="5"/>
  <c r="I376" i="5"/>
  <c r="I377" i="5"/>
  <c r="I378" i="5"/>
  <c r="I365" i="5"/>
  <c r="G368" i="5"/>
  <c r="G369" i="5"/>
  <c r="G370" i="5"/>
  <c r="I354" i="5"/>
  <c r="I355" i="5"/>
  <c r="I356" i="5"/>
  <c r="I357" i="5"/>
  <c r="I358" i="5"/>
  <c r="I359" i="5"/>
  <c r="I360" i="5"/>
  <c r="I361" i="5"/>
  <c r="I353" i="5"/>
  <c r="G354" i="5"/>
  <c r="G355" i="5"/>
  <c r="G361" i="5"/>
  <c r="C354" i="5"/>
  <c r="C355" i="5"/>
  <c r="C356" i="5"/>
  <c r="C357" i="5"/>
  <c r="C358" i="5"/>
  <c r="C359" i="5"/>
  <c r="C360" i="5"/>
  <c r="C361" i="5"/>
  <c r="M326" i="5"/>
  <c r="M327" i="5"/>
  <c r="M329" i="5"/>
  <c r="M330" i="5"/>
  <c r="M335" i="5"/>
  <c r="M336" i="5"/>
  <c r="M337" i="5"/>
  <c r="M338" i="5"/>
  <c r="P383" i="5"/>
  <c r="O437" i="7"/>
  <c r="P437" i="7"/>
  <c r="O438" i="7"/>
  <c r="P438" i="7"/>
  <c r="O439" i="7"/>
  <c r="O440" i="7"/>
  <c r="P440" i="7"/>
  <c r="P436" i="7"/>
  <c r="O436" i="7"/>
  <c r="O421" i="7"/>
  <c r="P421" i="7"/>
  <c r="O422" i="7"/>
  <c r="G385" i="5" s="1"/>
  <c r="P422" i="7"/>
  <c r="O423" i="7"/>
  <c r="G386" i="5" s="1"/>
  <c r="P423" i="7"/>
  <c r="O424" i="7"/>
  <c r="G387" i="5" s="1"/>
  <c r="P424" i="7"/>
  <c r="O425" i="7"/>
  <c r="P425" i="7"/>
  <c r="O426" i="7"/>
  <c r="G389" i="5" s="1"/>
  <c r="P426" i="7"/>
  <c r="O427" i="7"/>
  <c r="P427" i="7"/>
  <c r="O428" i="7"/>
  <c r="G391" i="5" s="1"/>
  <c r="P428" i="7"/>
  <c r="O429" i="7"/>
  <c r="P429" i="7"/>
  <c r="O430" i="7"/>
  <c r="G393" i="5" s="1"/>
  <c r="P430" i="7"/>
  <c r="P420" i="7"/>
  <c r="O420" i="7"/>
  <c r="G383" i="5" s="1"/>
  <c r="O396" i="7"/>
  <c r="P396" i="7"/>
  <c r="O397" i="7"/>
  <c r="P397" i="7"/>
  <c r="O398" i="7"/>
  <c r="G356" i="5" s="1"/>
  <c r="P398" i="7"/>
  <c r="O399" i="7"/>
  <c r="G357" i="5" s="1"/>
  <c r="P399" i="7"/>
  <c r="O400" i="7"/>
  <c r="G358" i="5" s="1"/>
  <c r="P400" i="7"/>
  <c r="O401" i="7"/>
  <c r="G359" i="5" s="1"/>
  <c r="P401" i="7"/>
  <c r="O402" i="7"/>
  <c r="G360" i="5" s="1"/>
  <c r="P402" i="7"/>
  <c r="O403" i="7"/>
  <c r="P403" i="7"/>
  <c r="O404" i="7"/>
  <c r="P404" i="7"/>
  <c r="O405" i="7"/>
  <c r="G366" i="5" s="1"/>
  <c r="P405" i="7"/>
  <c r="O406" i="7"/>
  <c r="G367" i="5" s="1"/>
  <c r="P406" i="7"/>
  <c r="O407" i="7"/>
  <c r="P407" i="7"/>
  <c r="O408" i="7"/>
  <c r="P408" i="7"/>
  <c r="O409" i="7"/>
  <c r="P409" i="7"/>
  <c r="O410" i="7"/>
  <c r="G374" i="5" s="1"/>
  <c r="P410" i="7"/>
  <c r="O411" i="7"/>
  <c r="G375" i="5" s="1"/>
  <c r="P411" i="7"/>
  <c r="O412" i="7"/>
  <c r="G376" i="5" s="1"/>
  <c r="P412" i="7"/>
  <c r="O413" i="7"/>
  <c r="G377" i="5" s="1"/>
  <c r="P413" i="7"/>
  <c r="O414" i="7"/>
  <c r="G378" i="5" s="1"/>
  <c r="P414" i="7"/>
  <c r="R396" i="7"/>
  <c r="R397" i="7"/>
  <c r="R398" i="7"/>
  <c r="R399" i="7"/>
  <c r="R400" i="7"/>
  <c r="R401" i="7"/>
  <c r="R402" i="7"/>
  <c r="R403" i="7"/>
  <c r="R404" i="7"/>
  <c r="R405" i="7"/>
  <c r="R406" i="7"/>
  <c r="R407" i="7"/>
  <c r="R408" i="7"/>
  <c r="R409" i="7"/>
  <c r="R410" i="7"/>
  <c r="R411" i="7"/>
  <c r="R412" i="7"/>
  <c r="R413" i="7"/>
  <c r="R414" i="7"/>
  <c r="R395" i="7"/>
  <c r="P395" i="7"/>
  <c r="O395" i="7"/>
  <c r="M384" i="5"/>
  <c r="M385" i="5"/>
  <c r="M386" i="5"/>
  <c r="M387" i="5"/>
  <c r="M388" i="5"/>
  <c r="M389" i="5"/>
  <c r="M390" i="5"/>
  <c r="M391" i="5"/>
  <c r="M392" i="5"/>
  <c r="M393" i="5"/>
  <c r="M383" i="5"/>
  <c r="C344" i="5"/>
  <c r="D344" i="5"/>
  <c r="C345" i="5"/>
  <c r="D345" i="5"/>
  <c r="C346" i="5"/>
  <c r="C347" i="5"/>
  <c r="D347" i="5"/>
  <c r="C348" i="5"/>
  <c r="C326" i="5"/>
  <c r="D326" i="5"/>
  <c r="C327" i="5"/>
  <c r="D327" i="5"/>
  <c r="C328" i="5"/>
  <c r="C329" i="5"/>
  <c r="D329" i="5"/>
  <c r="C330" i="5"/>
  <c r="D330" i="5"/>
  <c r="C335" i="5"/>
  <c r="D335" i="5"/>
  <c r="C336" i="5"/>
  <c r="D336" i="5"/>
  <c r="C337" i="5"/>
  <c r="D337" i="5"/>
  <c r="C338" i="5"/>
  <c r="D338" i="5"/>
  <c r="C274" i="5"/>
  <c r="C165" i="5"/>
  <c r="C78" i="5"/>
  <c r="C108" i="5"/>
  <c r="C118" i="5"/>
  <c r="C28" i="5"/>
  <c r="C31" i="5"/>
  <c r="P375" i="5" l="1"/>
  <c r="P377" i="5"/>
  <c r="P354" i="5"/>
  <c r="P370" i="5"/>
  <c r="P359" i="5"/>
  <c r="P368" i="5"/>
  <c r="P389" i="5"/>
  <c r="P378" i="5"/>
  <c r="P367" i="5"/>
  <c r="P356" i="5"/>
  <c r="P357" i="5"/>
  <c r="P390" i="5"/>
  <c r="P386" i="5"/>
  <c r="P376" i="5"/>
  <c r="P365" i="5"/>
  <c r="P353" i="5"/>
  <c r="P374" i="5"/>
  <c r="P391" i="5"/>
  <c r="P361" i="5"/>
  <c r="P369" i="5"/>
  <c r="P360" i="5"/>
  <c r="P387" i="5"/>
  <c r="P358" i="5"/>
  <c r="P393" i="5"/>
  <c r="P385" i="5"/>
  <c r="P355" i="5"/>
  <c r="P392" i="5"/>
  <c r="P388" i="5"/>
  <c r="P384" i="5"/>
  <c r="P366" i="5"/>
  <c r="M354" i="5" l="1"/>
  <c r="M355" i="5"/>
  <c r="M356" i="5"/>
  <c r="M357" i="5"/>
  <c r="M358" i="5"/>
  <c r="M359" i="5"/>
  <c r="M360" i="5"/>
  <c r="M361" i="5"/>
  <c r="M365" i="5"/>
  <c r="M366" i="5"/>
  <c r="M367" i="5"/>
  <c r="M368" i="5"/>
  <c r="M369" i="5"/>
  <c r="M370" i="5"/>
  <c r="M374" i="5"/>
  <c r="M375" i="5"/>
  <c r="M376" i="5"/>
  <c r="M377" i="5"/>
  <c r="M378" i="5"/>
  <c r="M353" i="5"/>
  <c r="M325" i="5" l="1"/>
  <c r="D343" i="5"/>
  <c r="C343" i="5"/>
  <c r="D325" i="5"/>
  <c r="C325" i="5"/>
  <c r="C296" i="5"/>
  <c r="C297" i="5"/>
  <c r="C298" i="5"/>
  <c r="C299" i="5"/>
  <c r="C300" i="5"/>
  <c r="C301" i="5"/>
  <c r="C302" i="5"/>
  <c r="C303" i="5"/>
  <c r="C304" i="5"/>
  <c r="C305" i="5"/>
  <c r="C306" i="5"/>
  <c r="C307" i="5"/>
  <c r="C308" i="5"/>
  <c r="C309" i="5"/>
  <c r="C310" i="5"/>
  <c r="C295" i="5"/>
  <c r="C226" i="5"/>
  <c r="E226" i="5"/>
  <c r="C227" i="5"/>
  <c r="E227" i="5"/>
  <c r="C228" i="5"/>
  <c r="E228" i="5"/>
  <c r="C229" i="5"/>
  <c r="E229" i="5"/>
  <c r="C230" i="5"/>
  <c r="E230" i="5"/>
  <c r="C231" i="5"/>
  <c r="E231" i="5"/>
  <c r="C232" i="5"/>
  <c r="E232" i="5"/>
  <c r="C233" i="5"/>
  <c r="E233" i="5"/>
  <c r="C234" i="5"/>
  <c r="E234" i="5"/>
  <c r="C235" i="5"/>
  <c r="E235" i="5"/>
  <c r="C236" i="5"/>
  <c r="E236" i="5"/>
  <c r="C237" i="5"/>
  <c r="E237" i="5"/>
  <c r="C238" i="5"/>
  <c r="E238" i="5"/>
  <c r="C239" i="5"/>
  <c r="E239" i="5"/>
  <c r="C240" i="5"/>
  <c r="E240" i="5"/>
  <c r="C245" i="5"/>
  <c r="E245" i="5"/>
  <c r="C246" i="5"/>
  <c r="E246" i="5"/>
  <c r="C247" i="5"/>
  <c r="E247" i="5"/>
  <c r="C248" i="5"/>
  <c r="E248" i="5"/>
  <c r="C249" i="5"/>
  <c r="E249" i="5"/>
  <c r="C250" i="5"/>
  <c r="E250" i="5"/>
  <c r="C251" i="5"/>
  <c r="E251" i="5"/>
  <c r="C252" i="5"/>
  <c r="E252" i="5"/>
  <c r="C253" i="5"/>
  <c r="E253" i="5"/>
  <c r="C254" i="5"/>
  <c r="E254" i="5"/>
  <c r="C255" i="5"/>
  <c r="E255" i="5"/>
  <c r="C256" i="5"/>
  <c r="E256" i="5"/>
  <c r="C257" i="5"/>
  <c r="E257" i="5"/>
  <c r="C258" i="5"/>
  <c r="E258" i="5"/>
  <c r="C259" i="5"/>
  <c r="E259" i="5"/>
  <c r="C260" i="5"/>
  <c r="E260" i="5"/>
  <c r="C261" i="5"/>
  <c r="E261" i="5"/>
  <c r="C262" i="5"/>
  <c r="E262" i="5"/>
  <c r="C263" i="5"/>
  <c r="E263" i="5"/>
  <c r="C264" i="5"/>
  <c r="E264" i="5"/>
  <c r="C265" i="5"/>
  <c r="E265" i="5"/>
  <c r="C266" i="5"/>
  <c r="E266" i="5"/>
  <c r="C267" i="5"/>
  <c r="E267" i="5"/>
  <c r="C268" i="5"/>
  <c r="E268" i="5"/>
  <c r="C269" i="5"/>
  <c r="E269" i="5"/>
  <c r="C270" i="5"/>
  <c r="E270" i="5"/>
  <c r="C271" i="5"/>
  <c r="E271" i="5"/>
  <c r="C272" i="5"/>
  <c r="E272" i="5"/>
  <c r="C273" i="5"/>
  <c r="E273" i="5"/>
  <c r="E274" i="5"/>
  <c r="C275" i="5"/>
  <c r="E275" i="5"/>
  <c r="C276" i="5"/>
  <c r="E276" i="5"/>
  <c r="C277" i="5"/>
  <c r="E277" i="5"/>
  <c r="C278" i="5"/>
  <c r="E278" i="5"/>
  <c r="C279" i="5"/>
  <c r="E279" i="5"/>
  <c r="C280" i="5"/>
  <c r="E280" i="5"/>
  <c r="C281" i="5"/>
  <c r="E281" i="5"/>
  <c r="C285" i="5"/>
  <c r="E285" i="5"/>
  <c r="C286" i="5"/>
  <c r="E286" i="5"/>
  <c r="C287" i="5"/>
  <c r="E287" i="5"/>
  <c r="C288" i="5"/>
  <c r="E288" i="5"/>
  <c r="C289" i="5"/>
  <c r="E289" i="5"/>
  <c r="C290" i="5"/>
  <c r="E290" i="5"/>
  <c r="E225" i="5"/>
  <c r="C225" i="5"/>
  <c r="C138" i="5"/>
  <c r="E138" i="5"/>
  <c r="C139" i="5"/>
  <c r="E139" i="5"/>
  <c r="C140" i="5"/>
  <c r="E140" i="5"/>
  <c r="C141" i="5"/>
  <c r="E141" i="5"/>
  <c r="C142" i="5"/>
  <c r="E142" i="5"/>
  <c r="C143" i="5"/>
  <c r="E143" i="5"/>
  <c r="C144" i="5"/>
  <c r="E144" i="5"/>
  <c r="C145" i="5"/>
  <c r="E145" i="5"/>
  <c r="C146" i="5"/>
  <c r="E146" i="5"/>
  <c r="C147" i="5"/>
  <c r="E147" i="5"/>
  <c r="C148" i="5"/>
  <c r="E148" i="5"/>
  <c r="C149" i="5"/>
  <c r="E149" i="5"/>
  <c r="C150" i="5"/>
  <c r="E150" i="5"/>
  <c r="C151" i="5"/>
  <c r="E151" i="5"/>
  <c r="C152" i="5"/>
  <c r="E152" i="5"/>
  <c r="C153" i="5"/>
  <c r="E153" i="5"/>
  <c r="C154" i="5"/>
  <c r="E154" i="5"/>
  <c r="C155" i="5"/>
  <c r="E155" i="5"/>
  <c r="C156" i="5"/>
  <c r="E156" i="5"/>
  <c r="C157" i="5"/>
  <c r="E157" i="5"/>
  <c r="C158" i="5"/>
  <c r="E158" i="5"/>
  <c r="C159" i="5"/>
  <c r="E159" i="5"/>
  <c r="C160" i="5"/>
  <c r="E160" i="5"/>
  <c r="C161" i="5"/>
  <c r="E161" i="5"/>
  <c r="E165" i="5"/>
  <c r="C166" i="5"/>
  <c r="E166" i="5"/>
  <c r="C167" i="5"/>
  <c r="E167" i="5"/>
  <c r="C168" i="5"/>
  <c r="E168" i="5"/>
  <c r="C169" i="5"/>
  <c r="E169" i="5"/>
  <c r="C170" i="5"/>
  <c r="E170" i="5"/>
  <c r="C171" i="5"/>
  <c r="E171" i="5"/>
  <c r="C172" i="5"/>
  <c r="E172" i="5"/>
  <c r="C173" i="5"/>
  <c r="E173" i="5"/>
  <c r="C174" i="5"/>
  <c r="E174" i="5"/>
  <c r="C175" i="5"/>
  <c r="E175" i="5"/>
  <c r="C176" i="5"/>
  <c r="E176" i="5"/>
  <c r="C177" i="5"/>
  <c r="E177" i="5"/>
  <c r="C178" i="5"/>
  <c r="E178" i="5"/>
  <c r="C179" i="5"/>
  <c r="E179" i="5"/>
  <c r="C180" i="5"/>
  <c r="E180" i="5"/>
  <c r="C181" i="5"/>
  <c r="E181" i="5"/>
  <c r="C182" i="5"/>
  <c r="E182" i="5"/>
  <c r="C183" i="5"/>
  <c r="E183" i="5"/>
  <c r="C184" i="5"/>
  <c r="E184" i="5"/>
  <c r="C185" i="5"/>
  <c r="E185" i="5"/>
  <c r="C186" i="5"/>
  <c r="E186" i="5"/>
  <c r="C187" i="5"/>
  <c r="E187" i="5"/>
  <c r="C188" i="5"/>
  <c r="E188" i="5"/>
  <c r="C189" i="5"/>
  <c r="E189" i="5"/>
  <c r="C190" i="5"/>
  <c r="E190" i="5"/>
  <c r="C191" i="5"/>
  <c r="E191" i="5"/>
  <c r="C192" i="5"/>
  <c r="E192" i="5"/>
  <c r="C193" i="5"/>
  <c r="E193" i="5"/>
  <c r="C194" i="5"/>
  <c r="E194" i="5"/>
  <c r="C195" i="5"/>
  <c r="E195" i="5"/>
  <c r="C196" i="5"/>
  <c r="E196" i="5"/>
  <c r="C197" i="5"/>
  <c r="E197" i="5"/>
  <c r="C198" i="5"/>
  <c r="E198" i="5"/>
  <c r="C199" i="5"/>
  <c r="E199" i="5"/>
  <c r="C200" i="5"/>
  <c r="E200" i="5"/>
  <c r="C201" i="5"/>
  <c r="E201" i="5"/>
  <c r="C205" i="5"/>
  <c r="D205" i="5"/>
  <c r="E205" i="5"/>
  <c r="F205" i="5"/>
  <c r="C206" i="5"/>
  <c r="E206" i="5"/>
  <c r="C207" i="5"/>
  <c r="E207" i="5"/>
  <c r="C208" i="5"/>
  <c r="E208" i="5"/>
  <c r="C209" i="5"/>
  <c r="E209" i="5"/>
  <c r="C210" i="5"/>
  <c r="E210" i="5"/>
  <c r="C211" i="5"/>
  <c r="E211" i="5"/>
  <c r="C212" i="5"/>
  <c r="E212" i="5"/>
  <c r="C213" i="5"/>
  <c r="E213" i="5"/>
  <c r="C214" i="5"/>
  <c r="E214" i="5"/>
  <c r="C215" i="5"/>
  <c r="E215" i="5"/>
  <c r="C216" i="5"/>
  <c r="E216" i="5"/>
  <c r="C217" i="5"/>
  <c r="E217" i="5"/>
  <c r="C218" i="5"/>
  <c r="E218" i="5"/>
  <c r="C219" i="5"/>
  <c r="E219" i="5"/>
  <c r="C220" i="5"/>
  <c r="E220" i="5"/>
  <c r="E137" i="5"/>
  <c r="C137" i="5"/>
  <c r="C76" i="5"/>
  <c r="C77" i="5"/>
  <c r="C79" i="5"/>
  <c r="C80" i="5"/>
  <c r="C81" i="5"/>
  <c r="C85" i="5"/>
  <c r="C87" i="5"/>
  <c r="C88" i="5"/>
  <c r="C86" i="5"/>
  <c r="C90" i="5"/>
  <c r="C91" i="5"/>
  <c r="C89" i="5"/>
  <c r="C93" i="5"/>
  <c r="C94" i="5"/>
  <c r="C92" i="5"/>
  <c r="C96" i="5"/>
  <c r="C97" i="5"/>
  <c r="C95" i="5"/>
  <c r="C99" i="5"/>
  <c r="C100" i="5"/>
  <c r="C101" i="5"/>
  <c r="C102" i="5"/>
  <c r="C103" i="5"/>
  <c r="C104" i="5"/>
  <c r="C105" i="5"/>
  <c r="C106" i="5"/>
  <c r="C107" i="5"/>
  <c r="C98" i="5"/>
  <c r="C109" i="5"/>
  <c r="C110" i="5"/>
  <c r="C111" i="5"/>
  <c r="C112" i="5"/>
  <c r="C113" i="5"/>
  <c r="C114" i="5"/>
  <c r="C115" i="5"/>
  <c r="C116" i="5"/>
  <c r="C117" i="5"/>
  <c r="C119" i="5"/>
  <c r="C120" i="5"/>
  <c r="C126" i="5"/>
  <c r="C127" i="5"/>
  <c r="C125" i="5"/>
  <c r="C129" i="5"/>
  <c r="C130" i="5"/>
  <c r="C128" i="5"/>
  <c r="C131" i="5"/>
  <c r="C132" i="5"/>
  <c r="C75" i="5"/>
  <c r="C20" i="5"/>
  <c r="C21" i="5"/>
  <c r="C23" i="5"/>
  <c r="C24" i="5"/>
  <c r="C22" i="5"/>
  <c r="C26" i="5"/>
  <c r="C27" i="5"/>
  <c r="C25" i="5"/>
  <c r="C29" i="5"/>
  <c r="C30" i="5"/>
  <c r="C32" i="5"/>
  <c r="C33" i="5"/>
  <c r="C35" i="5"/>
  <c r="C36" i="5"/>
  <c r="C34" i="5"/>
  <c r="C38" i="5"/>
  <c r="C39" i="5"/>
  <c r="C40" i="5"/>
  <c r="C41" i="5"/>
  <c r="C45" i="5"/>
  <c r="C46" i="5"/>
  <c r="C47" i="5"/>
  <c r="C48" i="5"/>
  <c r="C49" i="5"/>
  <c r="C37" i="5"/>
  <c r="C51" i="5"/>
  <c r="C52" i="5"/>
  <c r="C53" i="5"/>
  <c r="C54" i="5"/>
  <c r="C55" i="5"/>
  <c r="C56" i="5"/>
  <c r="C57" i="5"/>
  <c r="C58" i="5"/>
  <c r="C59" i="5"/>
  <c r="C50" i="5"/>
  <c r="C61" i="5"/>
  <c r="C62" i="5"/>
  <c r="C63" i="5"/>
  <c r="C60" i="5"/>
  <c r="C64" i="5"/>
  <c r="C65" i="5"/>
  <c r="C66" i="5"/>
  <c r="C67" i="5"/>
  <c r="C68" i="5"/>
  <c r="C69" i="5"/>
  <c r="C70" i="5"/>
  <c r="C19" i="5"/>
  <c r="M197" i="5"/>
  <c r="M198" i="5"/>
  <c r="M199" i="5"/>
  <c r="M200" i="5"/>
  <c r="M201" i="5"/>
  <c r="M205" i="5"/>
  <c r="M206" i="5"/>
  <c r="M207" i="5"/>
  <c r="M208" i="5"/>
  <c r="M209" i="5"/>
  <c r="M210" i="5"/>
  <c r="M211" i="5"/>
  <c r="M212" i="5"/>
  <c r="M213" i="5"/>
  <c r="M214" i="5"/>
  <c r="M215" i="5"/>
  <c r="M216" i="5"/>
  <c r="M217" i="5"/>
  <c r="M218" i="5"/>
  <c r="M219" i="5"/>
  <c r="M220" i="5"/>
  <c r="M196" i="5"/>
  <c r="M157" i="5"/>
  <c r="M158" i="5"/>
  <c r="M159" i="5"/>
  <c r="M160" i="5"/>
  <c r="M161"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56" i="5"/>
  <c r="M138" i="5"/>
  <c r="M139" i="5"/>
  <c r="M140" i="5"/>
  <c r="M141" i="5"/>
  <c r="M142" i="5"/>
  <c r="M143" i="5"/>
  <c r="M144" i="5"/>
  <c r="M145" i="5"/>
  <c r="M146" i="5"/>
  <c r="M147" i="5"/>
  <c r="M148" i="5"/>
  <c r="M149" i="5"/>
  <c r="M150" i="5"/>
  <c r="M151" i="5"/>
  <c r="M152" i="5"/>
  <c r="M153" i="5"/>
  <c r="M154" i="5"/>
  <c r="M155" i="5"/>
  <c r="M137" i="5"/>
  <c r="M117" i="5"/>
  <c r="M119" i="5"/>
  <c r="M120" i="5"/>
  <c r="M118" i="5"/>
  <c r="M126" i="5"/>
  <c r="M127" i="5"/>
  <c r="M125" i="5"/>
  <c r="M129" i="5"/>
  <c r="M130" i="5"/>
  <c r="M128" i="5"/>
  <c r="M131" i="5"/>
  <c r="M132" i="5"/>
  <c r="M116" i="5"/>
  <c r="M76" i="5"/>
  <c r="M77" i="5"/>
  <c r="M79" i="5"/>
  <c r="M80" i="5"/>
  <c r="M81" i="5"/>
  <c r="M85" i="5"/>
  <c r="M87" i="5"/>
  <c r="M88" i="5"/>
  <c r="M86" i="5"/>
  <c r="M90" i="5"/>
  <c r="M91" i="5"/>
  <c r="M89" i="5"/>
  <c r="M93" i="5"/>
  <c r="M94" i="5"/>
  <c r="M92" i="5"/>
  <c r="M96" i="5"/>
  <c r="M97" i="5"/>
  <c r="M95" i="5"/>
  <c r="M99" i="5"/>
  <c r="M100" i="5"/>
  <c r="M101" i="5"/>
  <c r="M102" i="5"/>
  <c r="M103" i="5"/>
  <c r="M104" i="5"/>
  <c r="M105" i="5"/>
  <c r="M106" i="5"/>
  <c r="M107" i="5"/>
  <c r="M98" i="5"/>
  <c r="M109" i="5"/>
  <c r="M110" i="5"/>
  <c r="M111" i="5"/>
  <c r="M112" i="5"/>
  <c r="M113" i="5"/>
  <c r="M114" i="5"/>
  <c r="M115" i="5"/>
  <c r="M75" i="5"/>
  <c r="I18" i="7"/>
  <c r="J18" i="7"/>
  <c r="K18" i="7"/>
  <c r="L18" i="7"/>
  <c r="O18" i="7" l="1"/>
  <c r="P18" i="7"/>
  <c r="P297" i="5"/>
  <c r="P302" i="5"/>
  <c r="P305" i="5"/>
  <c r="P310" i="5"/>
  <c r="P235" i="5"/>
  <c r="P236" i="5"/>
  <c r="P240" i="5"/>
  <c r="P247" i="5"/>
  <c r="P248" i="5"/>
  <c r="P252" i="5"/>
  <c r="P255" i="5"/>
  <c r="P256" i="5"/>
  <c r="P260" i="5"/>
  <c r="P263" i="5"/>
  <c r="P264" i="5"/>
  <c r="P271" i="5"/>
  <c r="P272" i="5"/>
  <c r="P279" i="5"/>
  <c r="P280" i="5"/>
  <c r="P287" i="5"/>
  <c r="P290" i="5"/>
  <c r="P228" i="5"/>
  <c r="P231" i="5"/>
  <c r="P232" i="5"/>
  <c r="P225" i="5"/>
  <c r="P141" i="5"/>
  <c r="P144" i="5"/>
  <c r="P145" i="5"/>
  <c r="P149" i="5"/>
  <c r="P152" i="5"/>
  <c r="P153" i="5"/>
  <c r="P157" i="5"/>
  <c r="P160" i="5"/>
  <c r="P161" i="5"/>
  <c r="P168" i="5"/>
  <c r="P171" i="5"/>
  <c r="P172" i="5"/>
  <c r="P179" i="5"/>
  <c r="P180" i="5"/>
  <c r="P184" i="5"/>
  <c r="P187" i="5"/>
  <c r="P188" i="5"/>
  <c r="P192" i="5"/>
  <c r="P195" i="5"/>
  <c r="P196" i="5"/>
  <c r="P200" i="5"/>
  <c r="P206" i="5"/>
  <c r="P207" i="5"/>
  <c r="P211" i="5"/>
  <c r="P214" i="5"/>
  <c r="P215" i="5"/>
  <c r="P76" i="5"/>
  <c r="P77" i="5"/>
  <c r="P85" i="5"/>
  <c r="P88" i="5"/>
  <c r="P86" i="5"/>
  <c r="P93" i="5"/>
  <c r="P96" i="5"/>
  <c r="P97" i="5"/>
  <c r="P101" i="5"/>
  <c r="P104" i="5"/>
  <c r="P105" i="5"/>
  <c r="P109" i="5"/>
  <c r="P112" i="5"/>
  <c r="P113" i="5"/>
  <c r="P117" i="5"/>
  <c r="P120" i="5"/>
  <c r="P129" i="5"/>
  <c r="P131" i="5"/>
  <c r="P132" i="5"/>
  <c r="P23" i="5"/>
  <c r="P26" i="5"/>
  <c r="P27" i="5"/>
  <c r="P31" i="5"/>
  <c r="P35" i="5"/>
  <c r="P39" i="5"/>
  <c r="P45" i="5"/>
  <c r="P46" i="5"/>
  <c r="P37" i="5"/>
  <c r="P53" i="5"/>
  <c r="P54" i="5"/>
  <c r="P61" i="5"/>
  <c r="P62" i="5"/>
  <c r="P65" i="5"/>
  <c r="P68" i="5"/>
  <c r="P69" i="5"/>
  <c r="O375" i="7"/>
  <c r="O376" i="7"/>
  <c r="O377" i="7"/>
  <c r="O378" i="7"/>
  <c r="O379" i="7"/>
  <c r="O360" i="7"/>
  <c r="O361" i="7"/>
  <c r="O362" i="7"/>
  <c r="O363" i="7"/>
  <c r="O364" i="7"/>
  <c r="O365" i="7"/>
  <c r="O366" i="7"/>
  <c r="O367" i="7"/>
  <c r="O368" i="7"/>
  <c r="O326" i="7"/>
  <c r="O327" i="7"/>
  <c r="O328" i="7"/>
  <c r="O329" i="7"/>
  <c r="O330" i="7"/>
  <c r="O331" i="7"/>
  <c r="O332" i="7"/>
  <c r="O333" i="7"/>
  <c r="O334" i="7"/>
  <c r="O335" i="7"/>
  <c r="P246" i="7"/>
  <c r="P247" i="7"/>
  <c r="P248" i="7"/>
  <c r="P249" i="7"/>
  <c r="P250" i="7"/>
  <c r="P251" i="7"/>
  <c r="P252" i="7"/>
  <c r="P253" i="7"/>
  <c r="P254" i="7"/>
  <c r="P255" i="7"/>
  <c r="P256" i="7"/>
  <c r="P257" i="7"/>
  <c r="P258" i="7"/>
  <c r="P259" i="7"/>
  <c r="P260" i="7"/>
  <c r="P261" i="7"/>
  <c r="P262" i="7"/>
  <c r="P263" i="7"/>
  <c r="P264" i="7"/>
  <c r="P265" i="7"/>
  <c r="P266" i="7"/>
  <c r="P267" i="7"/>
  <c r="P268" i="7"/>
  <c r="P269" i="7"/>
  <c r="P270" i="7"/>
  <c r="P271" i="7"/>
  <c r="P272" i="7"/>
  <c r="P273" i="7"/>
  <c r="P274" i="7"/>
  <c r="P275" i="7"/>
  <c r="P276" i="7"/>
  <c r="P277" i="7"/>
  <c r="P278" i="7"/>
  <c r="P279" i="7"/>
  <c r="P280" i="7"/>
  <c r="P281" i="7"/>
  <c r="P282" i="7"/>
  <c r="P283" i="7"/>
  <c r="P284" i="7"/>
  <c r="P285" i="7"/>
  <c r="P286" i="7"/>
  <c r="P287" i="7"/>
  <c r="P288" i="7"/>
  <c r="P289" i="7"/>
  <c r="P290" i="7"/>
  <c r="P291" i="7"/>
  <c r="P292" i="7"/>
  <c r="P293" i="7"/>
  <c r="P294" i="7"/>
  <c r="P295" i="7"/>
  <c r="P296" i="7"/>
  <c r="P297" i="7"/>
  <c r="P298" i="7"/>
  <c r="P299" i="7"/>
  <c r="P300" i="7"/>
  <c r="P301" i="7"/>
  <c r="P302" i="7"/>
  <c r="P303" i="7"/>
  <c r="P245" i="7"/>
  <c r="O246" i="7"/>
  <c r="O247" i="7"/>
  <c r="O248" i="7"/>
  <c r="O249" i="7"/>
  <c r="O250" i="7"/>
  <c r="O251" i="7"/>
  <c r="O252" i="7"/>
  <c r="O253" i="7"/>
  <c r="O254" i="7"/>
  <c r="O255" i="7"/>
  <c r="O256" i="7"/>
  <c r="O257" i="7"/>
  <c r="O258" i="7"/>
  <c r="O259" i="7"/>
  <c r="O260" i="7"/>
  <c r="O261" i="7"/>
  <c r="O262" i="7"/>
  <c r="O263" i="7"/>
  <c r="O264" i="7"/>
  <c r="O265" i="7"/>
  <c r="O266" i="7"/>
  <c r="O267" i="7"/>
  <c r="O268" i="7"/>
  <c r="O269" i="7"/>
  <c r="O270" i="7"/>
  <c r="O271" i="7"/>
  <c r="O272" i="7"/>
  <c r="O273" i="7"/>
  <c r="O274" i="7"/>
  <c r="O275" i="7"/>
  <c r="O276" i="7"/>
  <c r="O277" i="7"/>
  <c r="O278" i="7"/>
  <c r="O279" i="7"/>
  <c r="O280" i="7"/>
  <c r="O281" i="7"/>
  <c r="O282" i="7"/>
  <c r="O283" i="7"/>
  <c r="O284" i="7"/>
  <c r="O285" i="7"/>
  <c r="O286" i="7"/>
  <c r="O287" i="7"/>
  <c r="O288" i="7"/>
  <c r="O289" i="7"/>
  <c r="O290" i="7"/>
  <c r="O291" i="7"/>
  <c r="O292" i="7"/>
  <c r="O293" i="7"/>
  <c r="O294" i="7"/>
  <c r="O295" i="7"/>
  <c r="O296" i="7"/>
  <c r="O297" i="7"/>
  <c r="O298" i="7"/>
  <c r="O299" i="7"/>
  <c r="O300" i="7"/>
  <c r="O301" i="7"/>
  <c r="O302" i="7"/>
  <c r="O303" i="7"/>
  <c r="O245" i="7"/>
  <c r="P153" i="7"/>
  <c r="P154" i="7"/>
  <c r="P155" i="7"/>
  <c r="P156" i="7"/>
  <c r="P157" i="7"/>
  <c r="P158" i="7"/>
  <c r="P159" i="7"/>
  <c r="P160" i="7"/>
  <c r="P161" i="7"/>
  <c r="P162" i="7"/>
  <c r="P163" i="7"/>
  <c r="P164" i="7"/>
  <c r="P165" i="7"/>
  <c r="P166" i="7"/>
  <c r="P167" i="7"/>
  <c r="P168" i="7"/>
  <c r="P169" i="7"/>
  <c r="P170" i="7"/>
  <c r="P171" i="7"/>
  <c r="P172" i="7"/>
  <c r="P173" i="7"/>
  <c r="P174" i="7"/>
  <c r="P175" i="7"/>
  <c r="P176" i="7"/>
  <c r="P177" i="7"/>
  <c r="P178" i="7"/>
  <c r="P179" i="7"/>
  <c r="P180" i="7"/>
  <c r="P181" i="7"/>
  <c r="P182" i="7"/>
  <c r="P183" i="7"/>
  <c r="P184" i="7"/>
  <c r="P185" i="7"/>
  <c r="P186" i="7"/>
  <c r="P187" i="7"/>
  <c r="P188" i="7"/>
  <c r="P189" i="7"/>
  <c r="P190" i="7"/>
  <c r="P191" i="7"/>
  <c r="P192" i="7"/>
  <c r="P193" i="7"/>
  <c r="P194" i="7"/>
  <c r="P195" i="7"/>
  <c r="P196" i="7"/>
  <c r="P197" i="7"/>
  <c r="P198" i="7"/>
  <c r="P199" i="7"/>
  <c r="P200" i="7"/>
  <c r="P201" i="7"/>
  <c r="P202" i="7"/>
  <c r="P203" i="7"/>
  <c r="P204" i="7"/>
  <c r="P205" i="7"/>
  <c r="P206" i="7"/>
  <c r="P207" i="7"/>
  <c r="P208" i="7"/>
  <c r="P209" i="7"/>
  <c r="P210" i="7"/>
  <c r="P211" i="7"/>
  <c r="P212" i="7"/>
  <c r="P213" i="7"/>
  <c r="P214" i="7"/>
  <c r="P215" i="7"/>
  <c r="P216" i="7"/>
  <c r="P217" i="7"/>
  <c r="P218" i="7"/>
  <c r="P219" i="7"/>
  <c r="P220" i="7"/>
  <c r="P221" i="7"/>
  <c r="P222" i="7"/>
  <c r="P223" i="7"/>
  <c r="P224" i="7"/>
  <c r="P225" i="7"/>
  <c r="P226" i="7"/>
  <c r="P227" i="7"/>
  <c r="P228" i="7"/>
  <c r="P229" i="7"/>
  <c r="P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152" i="7"/>
  <c r="P87" i="7"/>
  <c r="P88" i="7"/>
  <c r="P89" i="7"/>
  <c r="P90" i="7"/>
  <c r="P91" i="7"/>
  <c r="P92" i="7"/>
  <c r="P93" i="7"/>
  <c r="P94" i="7"/>
  <c r="P95" i="7"/>
  <c r="P96" i="7"/>
  <c r="P97" i="7"/>
  <c r="P98" i="7"/>
  <c r="P99" i="7"/>
  <c r="P100" i="7"/>
  <c r="P101" i="7"/>
  <c r="P102" i="7"/>
  <c r="P103" i="7"/>
  <c r="P104" i="7"/>
  <c r="P105" i="7"/>
  <c r="P106" i="7"/>
  <c r="P107" i="7"/>
  <c r="P108" i="7"/>
  <c r="P109" i="7"/>
  <c r="P110" i="7"/>
  <c r="P111" i="7"/>
  <c r="P112" i="7"/>
  <c r="P113" i="7"/>
  <c r="P114" i="7"/>
  <c r="P115" i="7"/>
  <c r="P116" i="7"/>
  <c r="P117" i="7"/>
  <c r="P118" i="7"/>
  <c r="P119" i="7"/>
  <c r="P120" i="7"/>
  <c r="P121" i="7"/>
  <c r="P122" i="7"/>
  <c r="P123" i="7"/>
  <c r="P124" i="7"/>
  <c r="P125" i="7"/>
  <c r="P126" i="7"/>
  <c r="P127" i="7"/>
  <c r="P128" i="7"/>
  <c r="P129" i="7"/>
  <c r="P130" i="7"/>
  <c r="P131" i="7"/>
  <c r="P132" i="7"/>
  <c r="P133" i="7"/>
  <c r="P134" i="7"/>
  <c r="P135" i="7"/>
  <c r="P136" i="7"/>
  <c r="P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86" i="7"/>
  <c r="P23" i="7"/>
  <c r="P24" i="7"/>
  <c r="P25" i="7"/>
  <c r="P26" i="7"/>
  <c r="P27" i="7"/>
  <c r="P28" i="7"/>
  <c r="P29" i="7"/>
  <c r="P30" i="7"/>
  <c r="P31" i="7"/>
  <c r="P32" i="7"/>
  <c r="P33" i="7"/>
  <c r="P34" i="7"/>
  <c r="P35" i="7"/>
  <c r="P36" i="7"/>
  <c r="P37" i="7"/>
  <c r="P38" i="7"/>
  <c r="P39" i="7"/>
  <c r="P40" i="7"/>
  <c r="P41" i="7"/>
  <c r="P42" i="7"/>
  <c r="P43" i="7"/>
  <c r="P44" i="7"/>
  <c r="P45" i="7"/>
  <c r="P46" i="7"/>
  <c r="P47" i="7"/>
  <c r="P48" i="7"/>
  <c r="P49" i="7"/>
  <c r="P50" i="7"/>
  <c r="P51" i="7"/>
  <c r="P52" i="7"/>
  <c r="P53" i="7"/>
  <c r="P54" i="7"/>
  <c r="P55" i="7"/>
  <c r="P56" i="7"/>
  <c r="P57" i="7"/>
  <c r="P58" i="7"/>
  <c r="P59" i="7"/>
  <c r="P60" i="7"/>
  <c r="P61" i="7"/>
  <c r="P62" i="7"/>
  <c r="P63" i="7"/>
  <c r="P64" i="7"/>
  <c r="P65" i="7"/>
  <c r="P66" i="7"/>
  <c r="P67" i="7"/>
  <c r="P68" i="7"/>
  <c r="P69" i="7"/>
  <c r="P70" i="7"/>
  <c r="P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22" i="7"/>
  <c r="R375" i="7"/>
  <c r="R376" i="7"/>
  <c r="R377" i="7"/>
  <c r="R378" i="7"/>
  <c r="R379" i="7"/>
  <c r="R374" i="7"/>
  <c r="R360" i="7"/>
  <c r="P326" i="5" s="1"/>
  <c r="R361" i="7"/>
  <c r="P327" i="5" s="1"/>
  <c r="R362" i="7"/>
  <c r="R363" i="7"/>
  <c r="R364" i="7"/>
  <c r="R365" i="7"/>
  <c r="P335" i="5" s="1"/>
  <c r="R366" i="7"/>
  <c r="R367" i="7"/>
  <c r="R368" i="7"/>
  <c r="P338" i="5" s="1"/>
  <c r="R359" i="7"/>
  <c r="R320" i="7"/>
  <c r="I295" i="5" s="1"/>
  <c r="R321" i="7"/>
  <c r="R322" i="7"/>
  <c r="R323" i="7"/>
  <c r="R324" i="7"/>
  <c r="R325" i="7"/>
  <c r="R326" i="7"/>
  <c r="R327" i="7"/>
  <c r="R328" i="7"/>
  <c r="I303" i="5" s="1"/>
  <c r="R329" i="7"/>
  <c r="R330" i="7"/>
  <c r="R331" i="7"/>
  <c r="R332" i="7"/>
  <c r="R333" i="7"/>
  <c r="R334" i="7"/>
  <c r="R335" i="7"/>
  <c r="R319" i="7"/>
  <c r="R246" i="7"/>
  <c r="R247" i="7"/>
  <c r="R248" i="7"/>
  <c r="R249" i="7"/>
  <c r="R250" i="7"/>
  <c r="R251" i="7"/>
  <c r="R252" i="7"/>
  <c r="R253" i="7"/>
  <c r="R254" i="7"/>
  <c r="R255" i="7"/>
  <c r="R256" i="7"/>
  <c r="I236" i="5" s="1"/>
  <c r="R257" i="7"/>
  <c r="R258" i="7"/>
  <c r="R259" i="7"/>
  <c r="R260" i="7"/>
  <c r="R261" i="7"/>
  <c r="R262" i="7"/>
  <c r="R263" i="7"/>
  <c r="R264" i="7"/>
  <c r="I248" i="5" s="1"/>
  <c r="R265" i="7"/>
  <c r="R266" i="7"/>
  <c r="R267" i="7"/>
  <c r="R268" i="7"/>
  <c r="R269" i="7"/>
  <c r="R270" i="7"/>
  <c r="R271" i="7"/>
  <c r="R272" i="7"/>
  <c r="I256" i="5" s="1"/>
  <c r="R273" i="7"/>
  <c r="R274" i="7"/>
  <c r="R275" i="7"/>
  <c r="R276" i="7"/>
  <c r="R277" i="7"/>
  <c r="R278" i="7"/>
  <c r="R279" i="7"/>
  <c r="R280" i="7"/>
  <c r="R281" i="7"/>
  <c r="R282" i="7"/>
  <c r="R283" i="7"/>
  <c r="R284" i="7"/>
  <c r="R285" i="7"/>
  <c r="R286" i="7"/>
  <c r="R287" i="7"/>
  <c r="R288" i="7"/>
  <c r="R289" i="7"/>
  <c r="R290" i="7"/>
  <c r="R291" i="7"/>
  <c r="R292" i="7"/>
  <c r="R293" i="7"/>
  <c r="R294" i="7"/>
  <c r="R295" i="7"/>
  <c r="R296" i="7"/>
  <c r="R297" i="7"/>
  <c r="R298" i="7"/>
  <c r="R299" i="7"/>
  <c r="R300" i="7"/>
  <c r="R301" i="7"/>
  <c r="R302" i="7"/>
  <c r="R303" i="7"/>
  <c r="R245" i="7"/>
  <c r="R153" i="7"/>
  <c r="R154" i="7"/>
  <c r="R155" i="7"/>
  <c r="R156" i="7"/>
  <c r="R157" i="7"/>
  <c r="R158" i="7"/>
  <c r="R159" i="7"/>
  <c r="R160" i="7"/>
  <c r="R161" i="7"/>
  <c r="R162" i="7"/>
  <c r="R163" i="7"/>
  <c r="R164" i="7"/>
  <c r="R165" i="7"/>
  <c r="R166" i="7"/>
  <c r="R167" i="7"/>
  <c r="R168" i="7"/>
  <c r="R169" i="7"/>
  <c r="R170" i="7"/>
  <c r="R171" i="7"/>
  <c r="R172" i="7"/>
  <c r="R173" i="7"/>
  <c r="R174" i="7"/>
  <c r="R175" i="7"/>
  <c r="R176" i="7"/>
  <c r="R177" i="7"/>
  <c r="R178" i="7"/>
  <c r="R179" i="7"/>
  <c r="R180" i="7"/>
  <c r="R181" i="7"/>
  <c r="R182" i="7"/>
  <c r="R183" i="7"/>
  <c r="R184" i="7"/>
  <c r="R185" i="7"/>
  <c r="R186" i="7"/>
  <c r="R187" i="7"/>
  <c r="R188" i="7"/>
  <c r="R189" i="7"/>
  <c r="R190" i="7"/>
  <c r="R191" i="7"/>
  <c r="R192" i="7"/>
  <c r="R193" i="7"/>
  <c r="R194" i="7"/>
  <c r="R195" i="7"/>
  <c r="R196" i="7"/>
  <c r="R197" i="7"/>
  <c r="R198" i="7"/>
  <c r="R199" i="7"/>
  <c r="R200" i="7"/>
  <c r="R201" i="7"/>
  <c r="R202" i="7"/>
  <c r="R203" i="7"/>
  <c r="R204" i="7"/>
  <c r="R205" i="7"/>
  <c r="R206" i="7"/>
  <c r="R207" i="7"/>
  <c r="R208" i="7"/>
  <c r="R209" i="7"/>
  <c r="R210" i="7"/>
  <c r="R211" i="7"/>
  <c r="R212" i="7"/>
  <c r="R213" i="7"/>
  <c r="I201" i="5" s="1"/>
  <c r="R214" i="7"/>
  <c r="R215" i="7"/>
  <c r="R216" i="7"/>
  <c r="R217" i="7"/>
  <c r="R218" i="7"/>
  <c r="R219" i="7"/>
  <c r="R220" i="7"/>
  <c r="R221" i="7"/>
  <c r="I212" i="5" s="1"/>
  <c r="R222" i="7"/>
  <c r="R223" i="7"/>
  <c r="R224" i="7"/>
  <c r="R225" i="7"/>
  <c r="R226" i="7"/>
  <c r="R227" i="7"/>
  <c r="R228" i="7"/>
  <c r="R229" i="7"/>
  <c r="I220" i="5" s="1"/>
  <c r="R152" i="7"/>
  <c r="R87" i="7"/>
  <c r="R88" i="7"/>
  <c r="R89" i="7"/>
  <c r="R90" i="7"/>
  <c r="R91" i="7"/>
  <c r="R92" i="7"/>
  <c r="R93" i="7"/>
  <c r="R94" i="7"/>
  <c r="R95" i="7"/>
  <c r="R96" i="7"/>
  <c r="I86" i="5" s="1"/>
  <c r="R97" i="7"/>
  <c r="R98" i="7"/>
  <c r="R99" i="7"/>
  <c r="R100" i="7"/>
  <c r="R101" i="7"/>
  <c r="R102" i="7"/>
  <c r="R103" i="7"/>
  <c r="R104" i="7"/>
  <c r="R105" i="7"/>
  <c r="R106" i="7"/>
  <c r="R107" i="7"/>
  <c r="R108" i="7"/>
  <c r="R109" i="7"/>
  <c r="R110" i="7"/>
  <c r="R111" i="7"/>
  <c r="R112" i="7"/>
  <c r="R113" i="7"/>
  <c r="R114" i="7"/>
  <c r="R115" i="7"/>
  <c r="R116" i="7"/>
  <c r="R117" i="7"/>
  <c r="R118" i="7"/>
  <c r="R119" i="7"/>
  <c r="R120" i="7"/>
  <c r="R121" i="7"/>
  <c r="R122" i="7"/>
  <c r="R123" i="7"/>
  <c r="R124" i="7"/>
  <c r="R125" i="7"/>
  <c r="R126" i="7"/>
  <c r="R127" i="7"/>
  <c r="R128" i="7"/>
  <c r="R129" i="7"/>
  <c r="R130" i="7"/>
  <c r="R131" i="7"/>
  <c r="R132" i="7"/>
  <c r="R133" i="7"/>
  <c r="R134" i="7"/>
  <c r="R135" i="7"/>
  <c r="R136" i="7"/>
  <c r="R86" i="7"/>
  <c r="R23" i="7"/>
  <c r="R24" i="7"/>
  <c r="R25" i="7"/>
  <c r="R26" i="7"/>
  <c r="R27" i="7"/>
  <c r="R28" i="7"/>
  <c r="R29" i="7"/>
  <c r="R30" i="7"/>
  <c r="R31" i="7"/>
  <c r="R32" i="7"/>
  <c r="I30" i="5" s="1"/>
  <c r="R33" i="7"/>
  <c r="R34" i="7"/>
  <c r="R35" i="7"/>
  <c r="R36" i="7"/>
  <c r="R37" i="7"/>
  <c r="I35" i="5" s="1"/>
  <c r="R38" i="7"/>
  <c r="R39" i="7"/>
  <c r="R40" i="7"/>
  <c r="R41" i="7"/>
  <c r="R42" i="7"/>
  <c r="R43" i="7"/>
  <c r="R44" i="7"/>
  <c r="R45" i="7"/>
  <c r="I46" i="5" s="1"/>
  <c r="R46" i="7"/>
  <c r="R47" i="7"/>
  <c r="R48" i="7"/>
  <c r="R49" i="7"/>
  <c r="R50" i="7"/>
  <c r="R51" i="7"/>
  <c r="R52" i="7"/>
  <c r="R53" i="7"/>
  <c r="R54" i="7"/>
  <c r="R55" i="7"/>
  <c r="R56" i="7"/>
  <c r="R57" i="7"/>
  <c r="R58" i="7"/>
  <c r="R59" i="7"/>
  <c r="R60" i="7"/>
  <c r="R61" i="7"/>
  <c r="R62" i="7"/>
  <c r="R63" i="7"/>
  <c r="R64" i="7"/>
  <c r="I64" i="5" s="1"/>
  <c r="R65" i="7"/>
  <c r="R66" i="7"/>
  <c r="R67" i="7"/>
  <c r="R68" i="7"/>
  <c r="R69" i="7"/>
  <c r="I69" i="5" s="1"/>
  <c r="R70" i="7"/>
  <c r="R22" i="7"/>
  <c r="P344" i="5"/>
  <c r="P345" i="5"/>
  <c r="P328" i="5"/>
  <c r="P329" i="5"/>
  <c r="P330" i="5"/>
  <c r="P336" i="5"/>
  <c r="M344" i="5"/>
  <c r="M345" i="5"/>
  <c r="M347" i="5"/>
  <c r="M348" i="5"/>
  <c r="M343" i="5"/>
  <c r="I344" i="5"/>
  <c r="I345" i="5"/>
  <c r="I346" i="5"/>
  <c r="I348" i="5"/>
  <c r="I343" i="5"/>
  <c r="I326" i="5"/>
  <c r="I327" i="5"/>
  <c r="I328" i="5"/>
  <c r="I329" i="5"/>
  <c r="I330" i="5"/>
  <c r="I336" i="5"/>
  <c r="I337" i="5"/>
  <c r="I338" i="5"/>
  <c r="I325" i="5"/>
  <c r="I226" i="5"/>
  <c r="I227" i="5"/>
  <c r="I229" i="5"/>
  <c r="I230" i="5"/>
  <c r="I231" i="5"/>
  <c r="I232" i="5"/>
  <c r="I234" i="5"/>
  <c r="I235" i="5"/>
  <c r="I237" i="5"/>
  <c r="I238" i="5"/>
  <c r="I239" i="5"/>
  <c r="I240" i="5"/>
  <c r="I246" i="5"/>
  <c r="I247" i="5"/>
  <c r="I249" i="5"/>
  <c r="I250" i="5"/>
  <c r="I252" i="5"/>
  <c r="I254" i="5"/>
  <c r="I255" i="5"/>
  <c r="I257" i="5"/>
  <c r="I258" i="5"/>
  <c r="I260" i="5"/>
  <c r="I262" i="5"/>
  <c r="I263" i="5"/>
  <c r="I265" i="5"/>
  <c r="I266" i="5"/>
  <c r="I268" i="5"/>
  <c r="I270" i="5"/>
  <c r="I271" i="5"/>
  <c r="I272" i="5"/>
  <c r="I273" i="5"/>
  <c r="I275" i="5"/>
  <c r="I276" i="5"/>
  <c r="I278" i="5"/>
  <c r="I279" i="5"/>
  <c r="I281" i="5"/>
  <c r="I285" i="5"/>
  <c r="I287" i="5"/>
  <c r="I289" i="5"/>
  <c r="I290" i="5"/>
  <c r="I138" i="5"/>
  <c r="I139" i="5"/>
  <c r="I141" i="5"/>
  <c r="I142" i="5"/>
  <c r="I143" i="5"/>
  <c r="I144" i="5"/>
  <c r="I146" i="5"/>
  <c r="I147" i="5"/>
  <c r="I148" i="5"/>
  <c r="I149" i="5"/>
  <c r="I150" i="5"/>
  <c r="I151" i="5"/>
  <c r="I152" i="5"/>
  <c r="I154" i="5"/>
  <c r="I155" i="5"/>
  <c r="I156" i="5"/>
  <c r="I157" i="5"/>
  <c r="I158" i="5"/>
  <c r="I159" i="5"/>
  <c r="I160" i="5"/>
  <c r="I166" i="5"/>
  <c r="I168" i="5"/>
  <c r="I169" i="5"/>
  <c r="I170" i="5"/>
  <c r="I171" i="5"/>
  <c r="I173" i="5"/>
  <c r="I174" i="5"/>
  <c r="I176" i="5"/>
  <c r="I177" i="5"/>
  <c r="I178" i="5"/>
  <c r="I179" i="5"/>
  <c r="I181" i="5"/>
  <c r="I182" i="5"/>
  <c r="I184" i="5"/>
  <c r="I185" i="5"/>
  <c r="I186" i="5"/>
  <c r="I187" i="5"/>
  <c r="I189" i="5"/>
  <c r="I190" i="5"/>
  <c r="I191" i="5"/>
  <c r="I192" i="5"/>
  <c r="I193" i="5"/>
  <c r="I194" i="5"/>
  <c r="I195" i="5"/>
  <c r="I197" i="5"/>
  <c r="I198" i="5"/>
  <c r="I200" i="5"/>
  <c r="I205" i="5"/>
  <c r="I206" i="5"/>
  <c r="I208" i="5"/>
  <c r="I209" i="5"/>
  <c r="I210" i="5"/>
  <c r="I211" i="5"/>
  <c r="I213" i="5"/>
  <c r="I214" i="5"/>
  <c r="I216" i="5"/>
  <c r="I217" i="5"/>
  <c r="I219" i="5"/>
  <c r="I137" i="5"/>
  <c r="I76" i="5"/>
  <c r="I79" i="5"/>
  <c r="I80" i="5"/>
  <c r="I85" i="5"/>
  <c r="I88" i="5"/>
  <c r="I90" i="5"/>
  <c r="I91" i="5"/>
  <c r="I93" i="5"/>
  <c r="I94" i="5"/>
  <c r="I96" i="5"/>
  <c r="I97" i="5"/>
  <c r="I95" i="5"/>
  <c r="I99" i="5"/>
  <c r="I100" i="5"/>
  <c r="I101" i="5"/>
  <c r="I102" i="5"/>
  <c r="I104" i="5"/>
  <c r="I106" i="5"/>
  <c r="I107" i="5"/>
  <c r="I109" i="5"/>
  <c r="I110" i="5"/>
  <c r="I112" i="5"/>
  <c r="I114" i="5"/>
  <c r="I115" i="5"/>
  <c r="I117" i="5"/>
  <c r="I120" i="5"/>
  <c r="I126" i="5"/>
  <c r="I127" i="5"/>
  <c r="I125" i="5"/>
  <c r="I129" i="5"/>
  <c r="I130" i="5"/>
  <c r="I131" i="5"/>
  <c r="I75" i="5"/>
  <c r="I20" i="5"/>
  <c r="I23" i="5"/>
  <c r="I24" i="5"/>
  <c r="I22" i="5"/>
  <c r="I26" i="5"/>
  <c r="I29" i="5"/>
  <c r="I32" i="5"/>
  <c r="I33" i="5"/>
  <c r="I31" i="5"/>
  <c r="I34" i="5"/>
  <c r="I39" i="5"/>
  <c r="I40" i="5"/>
  <c r="I41" i="5"/>
  <c r="I45" i="5"/>
  <c r="I48" i="5"/>
  <c r="I49" i="5"/>
  <c r="I37" i="5"/>
  <c r="I51" i="5"/>
  <c r="I52" i="5"/>
  <c r="I53" i="5"/>
  <c r="I54" i="5"/>
  <c r="I56" i="5"/>
  <c r="I58" i="5"/>
  <c r="I59" i="5"/>
  <c r="I50" i="5"/>
  <c r="I61" i="5"/>
  <c r="I60" i="5"/>
  <c r="I65" i="5"/>
  <c r="I66" i="5"/>
  <c r="I67" i="5"/>
  <c r="I68" i="5"/>
  <c r="I19" i="5"/>
  <c r="P343" i="5" l="1"/>
  <c r="P325" i="5"/>
  <c r="P306" i="5"/>
  <c r="P303" i="5"/>
  <c r="P309" i="5"/>
  <c r="P301" i="5"/>
  <c r="P308" i="5"/>
  <c r="P300" i="5"/>
  <c r="P307" i="5"/>
  <c r="P299" i="5"/>
  <c r="P298" i="5"/>
  <c r="P304" i="5"/>
  <c r="P296" i="5"/>
  <c r="P295" i="5"/>
  <c r="P261" i="5"/>
  <c r="P227" i="5"/>
  <c r="P281" i="5"/>
  <c r="P273" i="5"/>
  <c r="P265" i="5"/>
  <c r="P257" i="5"/>
  <c r="P249" i="5"/>
  <c r="P237" i="5"/>
  <c r="P233" i="5"/>
  <c r="P289" i="5"/>
  <c r="P278" i="5"/>
  <c r="P270" i="5"/>
  <c r="P262" i="5"/>
  <c r="P254" i="5"/>
  <c r="P246" i="5"/>
  <c r="P234" i="5"/>
  <c r="P226" i="5"/>
  <c r="P288" i="5"/>
  <c r="P277" i="5"/>
  <c r="P269" i="5"/>
  <c r="P253" i="5"/>
  <c r="P245" i="5"/>
  <c r="P230" i="5"/>
  <c r="P276" i="5"/>
  <c r="P268" i="5"/>
  <c r="P229" i="5"/>
  <c r="P286" i="5"/>
  <c r="P275" i="5"/>
  <c r="P267" i="5"/>
  <c r="P259" i="5"/>
  <c r="P251" i="5"/>
  <c r="P239" i="5"/>
  <c r="P285" i="5"/>
  <c r="P266" i="5"/>
  <c r="P258" i="5"/>
  <c r="P250" i="5"/>
  <c r="P238" i="5"/>
  <c r="P212" i="5"/>
  <c r="P219" i="5"/>
  <c r="P220" i="5"/>
  <c r="P201" i="5"/>
  <c r="P193" i="5"/>
  <c r="P185" i="5"/>
  <c r="P177" i="5"/>
  <c r="P169" i="5"/>
  <c r="P158" i="5"/>
  <c r="P150" i="5"/>
  <c r="P142" i="5"/>
  <c r="P176" i="5"/>
  <c r="P218" i="5"/>
  <c r="P210" i="5"/>
  <c r="P199" i="5"/>
  <c r="P167" i="5"/>
  <c r="P156" i="5"/>
  <c r="P148" i="5"/>
  <c r="P140" i="5"/>
  <c r="P191" i="5"/>
  <c r="P217" i="5"/>
  <c r="P209" i="5"/>
  <c r="P198" i="5"/>
  <c r="P190" i="5"/>
  <c r="P182" i="5"/>
  <c r="P174" i="5"/>
  <c r="P166" i="5"/>
  <c r="P155" i="5"/>
  <c r="P147" i="5"/>
  <c r="P139" i="5"/>
  <c r="P183" i="5"/>
  <c r="P216" i="5"/>
  <c r="P208" i="5"/>
  <c r="P197" i="5"/>
  <c r="P189" i="5"/>
  <c r="P181" i="5"/>
  <c r="P173" i="5"/>
  <c r="P154" i="5"/>
  <c r="P146" i="5"/>
  <c r="P138" i="5"/>
  <c r="P175" i="5"/>
  <c r="P213" i="5"/>
  <c r="P205" i="5"/>
  <c r="P194" i="5"/>
  <c r="P186" i="5"/>
  <c r="P178" i="5"/>
  <c r="P170" i="5"/>
  <c r="P159" i="5"/>
  <c r="P151" i="5"/>
  <c r="P143" i="5"/>
  <c r="P137" i="5"/>
  <c r="P110" i="5"/>
  <c r="P94" i="5"/>
  <c r="P130" i="5"/>
  <c r="P102" i="5"/>
  <c r="P125" i="5"/>
  <c r="P116" i="5"/>
  <c r="P98" i="5"/>
  <c r="P100" i="5"/>
  <c r="P89" i="5"/>
  <c r="P81" i="5"/>
  <c r="P115" i="5"/>
  <c r="P126" i="5"/>
  <c r="P114" i="5"/>
  <c r="P106" i="5"/>
  <c r="P95" i="5"/>
  <c r="P90" i="5"/>
  <c r="P79" i="5"/>
  <c r="P127" i="5"/>
  <c r="P99" i="5"/>
  <c r="P80" i="5"/>
  <c r="P107" i="5"/>
  <c r="P91" i="5"/>
  <c r="P128" i="5"/>
  <c r="P119" i="5"/>
  <c r="P111" i="5"/>
  <c r="P103" i="5"/>
  <c r="P92" i="5"/>
  <c r="P87" i="5"/>
  <c r="P75" i="5"/>
  <c r="P60" i="5"/>
  <c r="P48" i="5"/>
  <c r="P29" i="5"/>
  <c r="P70" i="5"/>
  <c r="P63" i="5"/>
  <c r="P55" i="5"/>
  <c r="P47" i="5"/>
  <c r="P36" i="5"/>
  <c r="P25" i="5"/>
  <c r="P56" i="5"/>
  <c r="P34" i="5"/>
  <c r="P20" i="5"/>
  <c r="P67" i="5"/>
  <c r="P50" i="5"/>
  <c r="P52" i="5"/>
  <c r="P41" i="5"/>
  <c r="P33" i="5"/>
  <c r="P22" i="5"/>
  <c r="P66" i="5"/>
  <c r="P59" i="5"/>
  <c r="P51" i="5"/>
  <c r="P40" i="5"/>
  <c r="P32" i="5"/>
  <c r="P24" i="5"/>
  <c r="P58" i="5"/>
  <c r="P64" i="5"/>
  <c r="P57" i="5"/>
  <c r="P49" i="5"/>
  <c r="P38" i="5"/>
  <c r="P30" i="5"/>
  <c r="P21" i="5"/>
  <c r="P19" i="5"/>
  <c r="I310" i="5"/>
  <c r="I302" i="5"/>
  <c r="I113" i="5"/>
  <c r="I218" i="5"/>
  <c r="I167" i="5"/>
  <c r="I225" i="5"/>
  <c r="I251" i="5"/>
  <c r="I335" i="5"/>
  <c r="I347" i="5"/>
  <c r="P348" i="5"/>
  <c r="I301" i="5"/>
  <c r="I21" i="5"/>
  <c r="I81" i="5"/>
  <c r="I175" i="5"/>
  <c r="I259" i="5"/>
  <c r="I228" i="5"/>
  <c r="I62" i="5"/>
  <c r="I105" i="5"/>
  <c r="I280" i="5"/>
  <c r="I38" i="5"/>
  <c r="I132" i="5"/>
  <c r="I89" i="5"/>
  <c r="I183" i="5"/>
  <c r="I267" i="5"/>
  <c r="I307" i="5"/>
  <c r="I299" i="5"/>
  <c r="I306" i="5"/>
  <c r="I298" i="5"/>
  <c r="I57" i="5"/>
  <c r="I98" i="5"/>
  <c r="I77" i="5"/>
  <c r="I199" i="5"/>
  <c r="I286" i="5"/>
  <c r="I305" i="5"/>
  <c r="I297" i="5"/>
  <c r="I27" i="5"/>
  <c r="I116" i="5"/>
  <c r="I140" i="5"/>
  <c r="I264" i="5"/>
  <c r="I304" i="5"/>
  <c r="I296" i="5"/>
  <c r="M346" i="5"/>
  <c r="P347" i="5"/>
  <c r="P346" i="5"/>
  <c r="P337" i="5"/>
  <c r="I288" i="5"/>
  <c r="I277" i="5"/>
  <c r="I269" i="5"/>
  <c r="I261" i="5"/>
  <c r="I253" i="5"/>
  <c r="I245" i="5"/>
  <c r="I233" i="5"/>
  <c r="I215" i="5"/>
  <c r="I207" i="5"/>
  <c r="I196" i="5"/>
  <c r="I188" i="5"/>
  <c r="I180" i="5"/>
  <c r="I172" i="5"/>
  <c r="I161" i="5"/>
  <c r="I153" i="5"/>
  <c r="I145" i="5"/>
  <c r="I128" i="5"/>
  <c r="I119" i="5"/>
  <c r="I111" i="5"/>
  <c r="I103" i="5"/>
  <c r="I92" i="5"/>
  <c r="I87" i="5"/>
  <c r="I70" i="5"/>
  <c r="I63" i="5"/>
  <c r="I55" i="5"/>
  <c r="I47" i="5"/>
  <c r="I36" i="5"/>
  <c r="I25" i="5"/>
  <c r="K317" i="5" l="1"/>
  <c r="K316" i="5"/>
  <c r="K314" i="5"/>
  <c r="K315" i="5"/>
  <c r="K313" i="5"/>
  <c r="D380" i="10" l="1"/>
  <c r="D379" i="10"/>
  <c r="C406" i="5"/>
  <c r="C407" i="5"/>
  <c r="C405" i="5"/>
  <c r="C378" i="5"/>
  <c r="C377" i="5"/>
  <c r="C375" i="5"/>
  <c r="C376" i="5"/>
  <c r="C365" i="5"/>
  <c r="C366" i="5"/>
  <c r="C367" i="5"/>
  <c r="C368" i="5"/>
  <c r="C369" i="5"/>
  <c r="C370" i="5"/>
  <c r="C374" i="5"/>
  <c r="C353" i="5"/>
  <c r="N376" i="5" l="1"/>
  <c r="N365" i="5"/>
  <c r="N391" i="5"/>
  <c r="N375" i="5"/>
  <c r="N369" i="5"/>
  <c r="N378" i="5"/>
  <c r="N374" i="5"/>
  <c r="N370" i="5"/>
  <c r="N390" i="5"/>
  <c r="N392" i="5"/>
  <c r="K375" i="5"/>
  <c r="K387" i="5"/>
  <c r="N393" i="5"/>
  <c r="N368" i="5"/>
  <c r="N367" i="5"/>
  <c r="K409" i="5"/>
  <c r="N377" i="5"/>
  <c r="N366" i="5"/>
  <c r="N409" i="5"/>
  <c r="K406" i="5"/>
  <c r="N408" i="5"/>
  <c r="K376" i="5"/>
  <c r="K370" i="5"/>
  <c r="K366" i="5"/>
  <c r="K369" i="5"/>
  <c r="K378" i="5"/>
  <c r="K377" i="5"/>
  <c r="K374" i="5"/>
  <c r="K367" i="5"/>
  <c r="G365" i="5"/>
  <c r="G406" i="5"/>
  <c r="G409" i="5"/>
  <c r="K368" i="5"/>
  <c r="N406" i="5"/>
  <c r="N405" i="5"/>
  <c r="N407" i="5"/>
  <c r="N386" i="5" l="1"/>
  <c r="N389" i="5"/>
  <c r="K391" i="5"/>
  <c r="K390" i="5"/>
  <c r="K392" i="5"/>
  <c r="K388" i="5"/>
  <c r="K386" i="5"/>
  <c r="K384" i="5"/>
  <c r="K389" i="5"/>
  <c r="K385" i="5"/>
  <c r="K393" i="5"/>
  <c r="K383" i="5"/>
  <c r="N388" i="5"/>
  <c r="N383" i="5"/>
  <c r="N387" i="5"/>
  <c r="N385" i="5"/>
  <c r="N384" i="5"/>
  <c r="K365" i="5"/>
  <c r="K408" i="5"/>
  <c r="G408" i="5"/>
  <c r="K407" i="5"/>
  <c r="G407" i="5"/>
  <c r="K405" i="5"/>
  <c r="G405" i="5"/>
  <c r="G309" i="5" l="1"/>
  <c r="K300" i="5" l="1"/>
  <c r="G300" i="5"/>
  <c r="G308" i="5"/>
  <c r="M20" i="5"/>
  <c r="M21" i="5"/>
  <c r="M23" i="5"/>
  <c r="M24" i="5"/>
  <c r="M22" i="5"/>
  <c r="M26" i="5"/>
  <c r="M27" i="5"/>
  <c r="M25" i="5"/>
  <c r="M29" i="5"/>
  <c r="M30" i="5"/>
  <c r="M32" i="5"/>
  <c r="M33" i="5"/>
  <c r="M31" i="5"/>
  <c r="M35" i="5"/>
  <c r="M36" i="5"/>
  <c r="M34" i="5"/>
  <c r="M38" i="5"/>
  <c r="M39" i="5"/>
  <c r="M40" i="5"/>
  <c r="M41" i="5"/>
  <c r="M45" i="5"/>
  <c r="M46" i="5"/>
  <c r="M47" i="5"/>
  <c r="M48" i="5"/>
  <c r="M49" i="5"/>
  <c r="M37" i="5"/>
  <c r="M51" i="5"/>
  <c r="M52" i="5"/>
  <c r="M53" i="5"/>
  <c r="M54" i="5"/>
  <c r="M55" i="5"/>
  <c r="M56" i="5"/>
  <c r="M57" i="5"/>
  <c r="M58" i="5"/>
  <c r="M59" i="5"/>
  <c r="M50" i="5"/>
  <c r="M61" i="5"/>
  <c r="M62" i="5"/>
  <c r="M63" i="5"/>
  <c r="M60" i="5"/>
  <c r="M64" i="5"/>
  <c r="M65" i="5"/>
  <c r="M66" i="5"/>
  <c r="M67" i="5"/>
  <c r="M68" i="5"/>
  <c r="M69" i="5"/>
  <c r="M70" i="5"/>
  <c r="M19" i="5"/>
  <c r="K31" i="5" l="1"/>
  <c r="G31" i="5"/>
  <c r="N355" i="5"/>
  <c r="N354" i="5"/>
  <c r="N361" i="5"/>
  <c r="N360" i="5"/>
  <c r="N359" i="5"/>
  <c r="N358" i="5"/>
  <c r="G24" i="5"/>
  <c r="N357" i="5"/>
  <c r="N356" i="5"/>
  <c r="G326" i="5"/>
  <c r="K357" i="5"/>
  <c r="G353" i="5"/>
  <c r="K355" i="5"/>
  <c r="K356" i="5"/>
  <c r="K354" i="5"/>
  <c r="G116" i="5"/>
  <c r="G218" i="5"/>
  <c r="G214" i="5"/>
  <c r="G210" i="5"/>
  <c r="G206" i="5"/>
  <c r="G199" i="5"/>
  <c r="G195" i="5"/>
  <c r="G191" i="5"/>
  <c r="G187" i="5"/>
  <c r="G183" i="5"/>
  <c r="G179" i="5"/>
  <c r="G175" i="5"/>
  <c r="G171" i="5"/>
  <c r="G167" i="5"/>
  <c r="G160" i="5"/>
  <c r="G156" i="5"/>
  <c r="G152" i="5"/>
  <c r="G148" i="5"/>
  <c r="G144" i="5"/>
  <c r="G140" i="5"/>
  <c r="G290" i="5"/>
  <c r="G286" i="5"/>
  <c r="G279" i="5"/>
  <c r="G275" i="5"/>
  <c r="G271" i="5"/>
  <c r="G267" i="5"/>
  <c r="G263" i="5"/>
  <c r="G259" i="5"/>
  <c r="G255" i="5"/>
  <c r="G251" i="5"/>
  <c r="G247" i="5"/>
  <c r="G239" i="5"/>
  <c r="G235" i="5"/>
  <c r="G231" i="5"/>
  <c r="G227" i="5"/>
  <c r="G137" i="5"/>
  <c r="G213" i="5"/>
  <c r="G209" i="5"/>
  <c r="G205" i="5"/>
  <c r="G198" i="5"/>
  <c r="G194" i="5"/>
  <c r="G190" i="5"/>
  <c r="G186" i="5"/>
  <c r="G182" i="5"/>
  <c r="G178" i="5"/>
  <c r="G174" i="5"/>
  <c r="G170" i="5"/>
  <c r="G166" i="5"/>
  <c r="G159" i="5"/>
  <c r="G155" i="5"/>
  <c r="G151" i="5"/>
  <c r="G147" i="5"/>
  <c r="G143" i="5"/>
  <c r="G139" i="5"/>
  <c r="G289" i="5"/>
  <c r="G285" i="5"/>
  <c r="G278" i="5"/>
  <c r="G274" i="5"/>
  <c r="G270" i="5"/>
  <c r="G266" i="5"/>
  <c r="G262" i="5"/>
  <c r="G258" i="5"/>
  <c r="G254" i="5"/>
  <c r="G250" i="5"/>
  <c r="G246" i="5"/>
  <c r="G238" i="5"/>
  <c r="G234" i="5"/>
  <c r="G230" i="5"/>
  <c r="G226" i="5"/>
  <c r="G108" i="5"/>
  <c r="G78" i="5"/>
  <c r="G220" i="5"/>
  <c r="G216" i="5"/>
  <c r="G212" i="5"/>
  <c r="G208" i="5"/>
  <c r="G201" i="5"/>
  <c r="G193" i="5"/>
  <c r="G189" i="5"/>
  <c r="G185" i="5"/>
  <c r="G181" i="5"/>
  <c r="G177" i="5"/>
  <c r="G173" i="5"/>
  <c r="G169" i="5"/>
  <c r="G165" i="5"/>
  <c r="G158" i="5"/>
  <c r="G154" i="5"/>
  <c r="G150" i="5"/>
  <c r="G146" i="5"/>
  <c r="G142" i="5"/>
  <c r="G138" i="5"/>
  <c r="G288" i="5"/>
  <c r="G281" i="5"/>
  <c r="G277" i="5"/>
  <c r="G273" i="5"/>
  <c r="G269" i="5"/>
  <c r="G265" i="5"/>
  <c r="G261" i="5"/>
  <c r="G257" i="5"/>
  <c r="G253" i="5"/>
  <c r="G249" i="5"/>
  <c r="G245" i="5"/>
  <c r="G237" i="5"/>
  <c r="G233" i="5"/>
  <c r="G229" i="5"/>
  <c r="G225" i="5"/>
  <c r="G118" i="5"/>
  <c r="G117" i="5"/>
  <c r="G219" i="5"/>
  <c r="G215" i="5"/>
  <c r="G211" i="5"/>
  <c r="G207" i="5"/>
  <c r="G200" i="5"/>
  <c r="G196" i="5"/>
  <c r="G192" i="5"/>
  <c r="G188" i="5"/>
  <c r="G184" i="5"/>
  <c r="G180" i="5"/>
  <c r="G176" i="5"/>
  <c r="G172" i="5"/>
  <c r="G168" i="5"/>
  <c r="G161" i="5"/>
  <c r="G157" i="5"/>
  <c r="G153" i="5"/>
  <c r="G149" i="5"/>
  <c r="G145" i="5"/>
  <c r="G141" i="5"/>
  <c r="G287" i="5"/>
  <c r="G280" i="5"/>
  <c r="G276" i="5"/>
  <c r="G272" i="5"/>
  <c r="G268" i="5"/>
  <c r="G264" i="5"/>
  <c r="G260" i="5"/>
  <c r="G256" i="5"/>
  <c r="G252" i="5"/>
  <c r="G248" i="5"/>
  <c r="G240" i="5"/>
  <c r="G236" i="5"/>
  <c r="G232" i="5"/>
  <c r="G228" i="5"/>
  <c r="G197" i="5"/>
  <c r="G217" i="5"/>
  <c r="G69" i="5"/>
  <c r="G40" i="5"/>
  <c r="G32" i="5"/>
  <c r="G57" i="5"/>
  <c r="G21" i="5"/>
  <c r="G49" i="5"/>
  <c r="G30" i="5"/>
  <c r="G61" i="5"/>
  <c r="G45" i="5"/>
  <c r="G26" i="5"/>
  <c r="G68" i="5"/>
  <c r="G53" i="5"/>
  <c r="G64" i="5"/>
  <c r="G38" i="5"/>
  <c r="D440" i="7"/>
  <c r="C409" i="5" s="1"/>
  <c r="D439" i="7"/>
  <c r="C408" i="5" s="1"/>
  <c r="G327" i="5" l="1"/>
  <c r="G348" i="5"/>
  <c r="K348" i="5"/>
  <c r="K28" i="5"/>
  <c r="G28" i="5"/>
  <c r="G347" i="5"/>
  <c r="N353" i="5"/>
  <c r="G335" i="5"/>
  <c r="G329" i="5"/>
  <c r="K329" i="5"/>
  <c r="G330" i="5"/>
  <c r="K330" i="5"/>
  <c r="G337" i="5"/>
  <c r="K337" i="5"/>
  <c r="G345" i="5"/>
  <c r="K345" i="5"/>
  <c r="G336" i="5"/>
  <c r="K336" i="5"/>
  <c r="G338" i="5"/>
  <c r="K338" i="5"/>
  <c r="G344" i="5"/>
  <c r="G343" i="5"/>
  <c r="K343" i="5"/>
  <c r="G325" i="5"/>
  <c r="G346" i="5"/>
  <c r="K346" i="5"/>
  <c r="G328" i="5"/>
  <c r="K328" i="5"/>
  <c r="K360" i="5"/>
  <c r="K361" i="5"/>
  <c r="K358" i="5"/>
  <c r="K359" i="5"/>
  <c r="K353" i="5"/>
  <c r="N329" i="5"/>
  <c r="N326" i="5"/>
  <c r="N330" i="5"/>
  <c r="N337" i="5"/>
  <c r="N327" i="5"/>
  <c r="N338" i="5"/>
  <c r="N343" i="5"/>
  <c r="N335" i="5"/>
  <c r="N325" i="5"/>
  <c r="N336" i="5"/>
  <c r="N328" i="5"/>
  <c r="K344" i="5"/>
  <c r="K335" i="5"/>
  <c r="K347" i="5"/>
  <c r="K325" i="5"/>
  <c r="N345" i="5"/>
  <c r="N347" i="5"/>
  <c r="N348" i="5"/>
  <c r="K327" i="5"/>
  <c r="K326" i="5"/>
  <c r="N346" i="5"/>
  <c r="N344" i="5"/>
  <c r="G304" i="5"/>
  <c r="G301" i="5"/>
  <c r="G94" i="5"/>
  <c r="G102" i="5"/>
  <c r="G110" i="5"/>
  <c r="G130" i="5"/>
  <c r="G76" i="5"/>
  <c r="G88" i="5"/>
  <c r="G96" i="5"/>
  <c r="G104" i="5"/>
  <c r="G112" i="5"/>
  <c r="G120" i="5"/>
  <c r="G85" i="5"/>
  <c r="G93" i="5"/>
  <c r="G101" i="5"/>
  <c r="G109" i="5"/>
  <c r="G129" i="5"/>
  <c r="G303" i="5"/>
  <c r="G131" i="5"/>
  <c r="G132" i="5"/>
  <c r="G305" i="5"/>
  <c r="G80" i="5"/>
  <c r="G91" i="5"/>
  <c r="G99" i="5"/>
  <c r="G107" i="5"/>
  <c r="G115" i="5"/>
  <c r="G127" i="5"/>
  <c r="G77" i="5"/>
  <c r="G86" i="5"/>
  <c r="G97" i="5"/>
  <c r="G105" i="5"/>
  <c r="G113" i="5"/>
  <c r="G75" i="5"/>
  <c r="G306" i="5"/>
  <c r="G310" i="5"/>
  <c r="G79" i="5"/>
  <c r="G90" i="5"/>
  <c r="G95" i="5"/>
  <c r="G106" i="5"/>
  <c r="G114" i="5"/>
  <c r="G126" i="5"/>
  <c r="G87" i="5"/>
  <c r="G92" i="5"/>
  <c r="G103" i="5"/>
  <c r="G111" i="5"/>
  <c r="G119" i="5"/>
  <c r="G128" i="5"/>
  <c r="G302" i="5"/>
  <c r="G307" i="5"/>
  <c r="G81" i="5"/>
  <c r="G89" i="5"/>
  <c r="G100" i="5"/>
  <c r="G98" i="5"/>
  <c r="G125" i="5"/>
  <c r="G39" i="5"/>
  <c r="G62" i="5"/>
  <c r="G56" i="5"/>
  <c r="G47" i="5"/>
  <c r="G48" i="5"/>
  <c r="G34" i="5"/>
  <c r="G22" i="5"/>
  <c r="G50" i="5"/>
  <c r="G27" i="5"/>
  <c r="G29" i="5"/>
  <c r="G19" i="5"/>
  <c r="G70" i="5"/>
  <c r="G20" i="5"/>
  <c r="G60" i="5"/>
  <c r="G63" i="5"/>
  <c r="G59" i="5"/>
  <c r="G37" i="5"/>
  <c r="G51" i="5"/>
  <c r="G25" i="5"/>
  <c r="G46" i="5"/>
  <c r="G36" i="5"/>
  <c r="G65" i="5"/>
  <c r="G52" i="5"/>
  <c r="G33" i="5"/>
  <c r="G67" i="5"/>
  <c r="G35" i="5"/>
  <c r="G66" i="5"/>
  <c r="G54" i="5"/>
  <c r="G55" i="5"/>
  <c r="G58" i="5"/>
  <c r="G41" i="5"/>
  <c r="G23" i="5"/>
  <c r="G298" i="5" l="1"/>
  <c r="G299" i="5"/>
  <c r="G296" i="5"/>
  <c r="G295" i="5"/>
  <c r="G297" i="5"/>
  <c r="K296" i="5" l="1"/>
  <c r="K295" i="5"/>
  <c r="N295" i="5" l="1"/>
  <c r="N296" i="5"/>
  <c r="K308" i="5"/>
  <c r="K306" i="5"/>
  <c r="K307" i="5"/>
  <c r="N308" i="5"/>
  <c r="N307" i="5"/>
  <c r="N306" i="5"/>
  <c r="K299" i="5"/>
  <c r="K297" i="5"/>
  <c r="K298" i="5"/>
  <c r="N297" i="5"/>
  <c r="N299" i="5"/>
  <c r="N298" i="5"/>
  <c r="N310" i="5"/>
  <c r="N309" i="5"/>
  <c r="K309" i="5"/>
  <c r="K310" i="5"/>
  <c r="K301" i="5"/>
  <c r="K302" i="5"/>
  <c r="N302" i="5"/>
  <c r="N301" i="5"/>
  <c r="N300" i="5"/>
  <c r="K304" i="5"/>
  <c r="K303" i="5"/>
  <c r="K305" i="5"/>
  <c r="N305" i="5"/>
  <c r="N304" i="5"/>
  <c r="N303" i="5"/>
  <c r="K240" i="5"/>
  <c r="K232" i="5"/>
  <c r="K236" i="5"/>
  <c r="K228" i="5"/>
  <c r="K259" i="5"/>
  <c r="K251" i="5"/>
  <c r="K262" i="5"/>
  <c r="K254" i="5"/>
  <c r="K246" i="5"/>
  <c r="K263" i="5"/>
  <c r="K255" i="5"/>
  <c r="K247" i="5"/>
  <c r="K258" i="5"/>
  <c r="K250" i="5"/>
  <c r="N264" i="5"/>
  <c r="N249" i="5"/>
  <c r="N253" i="5"/>
  <c r="N257" i="5"/>
  <c r="N261" i="5"/>
  <c r="N248" i="5"/>
  <c r="N252" i="5"/>
  <c r="N256" i="5"/>
  <c r="N260" i="5"/>
  <c r="N245" i="5"/>
  <c r="N247" i="5"/>
  <c r="N251" i="5"/>
  <c r="N255" i="5"/>
  <c r="N259" i="5"/>
  <c r="N263" i="5"/>
  <c r="N246" i="5"/>
  <c r="N250" i="5"/>
  <c r="N254" i="5"/>
  <c r="N258" i="5"/>
  <c r="N262" i="5"/>
  <c r="N267" i="5"/>
  <c r="N271" i="5"/>
  <c r="N266" i="5"/>
  <c r="N270" i="5"/>
  <c r="N265" i="5"/>
  <c r="N269" i="5"/>
  <c r="N273" i="5"/>
  <c r="N268" i="5"/>
  <c r="N272" i="5"/>
  <c r="N275" i="5"/>
  <c r="N279" i="5"/>
  <c r="N278" i="5"/>
  <c r="N277" i="5"/>
  <c r="N274" i="5"/>
  <c r="N276" i="5"/>
  <c r="N280" i="5"/>
  <c r="K237" i="5"/>
  <c r="K229" i="5"/>
  <c r="K233" i="5"/>
  <c r="N234" i="5"/>
  <c r="N238" i="5"/>
  <c r="N226" i="5"/>
  <c r="N230" i="5"/>
  <c r="N237" i="5"/>
  <c r="N233" i="5"/>
  <c r="N229" i="5"/>
  <c r="N225" i="5"/>
  <c r="N236" i="5"/>
  <c r="N240" i="5"/>
  <c r="N228" i="5"/>
  <c r="N232" i="5"/>
  <c r="N235" i="5"/>
  <c r="N239" i="5"/>
  <c r="N227" i="5"/>
  <c r="N231" i="5"/>
  <c r="N288" i="5"/>
  <c r="N287" i="5"/>
  <c r="N281" i="5"/>
  <c r="N286" i="5"/>
  <c r="N290" i="5"/>
  <c r="N285" i="5"/>
  <c r="N289" i="5"/>
  <c r="K239" i="5"/>
  <c r="K231" i="5"/>
  <c r="K234" i="5"/>
  <c r="K226" i="5"/>
  <c r="K235" i="5"/>
  <c r="K227" i="5"/>
  <c r="K238" i="5"/>
  <c r="K230" i="5"/>
  <c r="K257" i="5"/>
  <c r="K249" i="5"/>
  <c r="K261" i="5"/>
  <c r="K253" i="5"/>
  <c r="K245" i="5"/>
  <c r="K260" i="5"/>
  <c r="K252" i="5"/>
  <c r="K264" i="5"/>
  <c r="K256" i="5"/>
  <c r="K248" i="5"/>
  <c r="K290" i="5" l="1"/>
  <c r="K286" i="5"/>
  <c r="K287" i="5"/>
  <c r="K289" i="5"/>
  <c r="K279" i="5"/>
  <c r="K280" i="5"/>
  <c r="K276" i="5"/>
  <c r="K277" i="5"/>
  <c r="K271" i="5"/>
  <c r="K267" i="5"/>
  <c r="K272" i="5"/>
  <c r="K268" i="5"/>
  <c r="K288" i="5"/>
  <c r="K281" i="5"/>
  <c r="K285" i="5"/>
  <c r="K275" i="5"/>
  <c r="K278" i="5"/>
  <c r="K274" i="5"/>
  <c r="K273" i="5"/>
  <c r="K269" i="5"/>
  <c r="K265" i="5" l="1"/>
  <c r="K270" i="5"/>
  <c r="K266" i="5"/>
  <c r="K225" i="5"/>
  <c r="N171" i="5"/>
  <c r="N170" i="5"/>
  <c r="N169" i="5"/>
  <c r="N146" i="5" l="1"/>
  <c r="N159" i="5"/>
  <c r="N140" i="5"/>
  <c r="N153" i="5"/>
  <c r="N167" i="5"/>
  <c r="N168" i="5"/>
  <c r="N158" i="5"/>
  <c r="N138" i="5"/>
  <c r="N151" i="5"/>
  <c r="N139" i="5"/>
  <c r="N152" i="5"/>
  <c r="N144" i="5"/>
  <c r="N157" i="5"/>
  <c r="N145" i="5"/>
  <c r="N142" i="5"/>
  <c r="N155" i="5"/>
  <c r="N148" i="5"/>
  <c r="N161" i="5"/>
  <c r="N165" i="5"/>
  <c r="N166" i="5"/>
  <c r="N213" i="5"/>
  <c r="N209" i="5"/>
  <c r="N212" i="5"/>
  <c r="N208" i="5"/>
  <c r="N211" i="5"/>
  <c r="N207" i="5"/>
  <c r="N220" i="5"/>
  <c r="N216" i="5"/>
  <c r="N219" i="5"/>
  <c r="N215" i="5"/>
  <c r="N150" i="5"/>
  <c r="N143" i="5"/>
  <c r="N156" i="5"/>
  <c r="N149" i="5"/>
  <c r="N137" i="5"/>
  <c r="N154" i="5"/>
  <c r="N147" i="5"/>
  <c r="N160" i="5"/>
  <c r="N141" i="5"/>
  <c r="N193" i="5"/>
  <c r="N181" i="5"/>
  <c r="N199" i="5"/>
  <c r="N187" i="5"/>
  <c r="N175" i="5"/>
  <c r="N197" i="5"/>
  <c r="N185" i="5"/>
  <c r="N173" i="5"/>
  <c r="N198" i="5"/>
  <c r="N186" i="5"/>
  <c r="N174" i="5"/>
  <c r="N191" i="5"/>
  <c r="N179" i="5"/>
  <c r="N192" i="5"/>
  <c r="N180" i="5"/>
  <c r="N201" i="5"/>
  <c r="N189" i="5"/>
  <c r="N177" i="5"/>
  <c r="N195" i="5"/>
  <c r="N183" i="5"/>
  <c r="N205" i="5"/>
  <c r="N210" i="5"/>
  <c r="N206" i="5"/>
  <c r="N217" i="5"/>
  <c r="N218" i="5"/>
  <c r="N214" i="5"/>
  <c r="N190" i="5"/>
  <c r="N178" i="5"/>
  <c r="N196" i="5"/>
  <c r="N184" i="5"/>
  <c r="N172" i="5"/>
  <c r="N194" i="5"/>
  <c r="N182" i="5"/>
  <c r="N200" i="5"/>
  <c r="N188" i="5"/>
  <c r="N176" i="5"/>
  <c r="K170" i="5" l="1"/>
  <c r="K171" i="5"/>
  <c r="K212" i="5"/>
  <c r="K211" i="5"/>
  <c r="K208" i="5"/>
  <c r="K207" i="5"/>
  <c r="K193" i="5"/>
  <c r="K187" i="5"/>
  <c r="K199" i="5"/>
  <c r="K181" i="5"/>
  <c r="K205" i="5"/>
  <c r="K210" i="5"/>
  <c r="K206" i="5"/>
  <c r="K159" i="5"/>
  <c r="K140" i="5"/>
  <c r="K146" i="5"/>
  <c r="K153" i="5"/>
  <c r="K167" i="5"/>
  <c r="K160" i="5"/>
  <c r="K147" i="5"/>
  <c r="K154" i="5"/>
  <c r="K186" i="5"/>
  <c r="K192" i="5"/>
  <c r="K191" i="5"/>
  <c r="K179" i="5"/>
  <c r="K198" i="5"/>
  <c r="K197" i="5"/>
  <c r="K173" i="5"/>
  <c r="K178" i="5"/>
  <c r="K184" i="5"/>
  <c r="K190" i="5"/>
  <c r="K196" i="5"/>
  <c r="K172" i="5"/>
  <c r="K213" i="5"/>
  <c r="K209" i="5"/>
  <c r="K161" i="5"/>
  <c r="K148" i="5"/>
  <c r="K155" i="5"/>
  <c r="K194" i="5"/>
  <c r="K200" i="5"/>
  <c r="K176" i="5"/>
  <c r="K188" i="5"/>
  <c r="K143" i="5"/>
  <c r="K150" i="5"/>
  <c r="K156" i="5"/>
  <c r="K149" i="5"/>
  <c r="K137" i="5"/>
  <c r="K152" i="5"/>
  <c r="K158" i="5"/>
  <c r="K157" i="5"/>
  <c r="K138" i="5"/>
  <c r="K144" i="5"/>
  <c r="K201" i="5"/>
  <c r="K195" i="5"/>
  <c r="K189" i="5"/>
  <c r="K218" i="5"/>
  <c r="K217" i="5"/>
  <c r="K214" i="5"/>
  <c r="K220" i="5"/>
  <c r="K219" i="5"/>
  <c r="K216" i="5"/>
  <c r="K215" i="5"/>
  <c r="K175" i="5" l="1"/>
  <c r="K139" i="5"/>
  <c r="K177" i="5"/>
  <c r="K151" i="5"/>
  <c r="K182" i="5"/>
  <c r="K180" i="5"/>
  <c r="K185" i="5"/>
  <c r="K141" i="5"/>
  <c r="K166" i="5"/>
  <c r="K183" i="5"/>
  <c r="K145" i="5"/>
  <c r="K142" i="5"/>
  <c r="K169" i="5"/>
  <c r="K174" i="5"/>
  <c r="K168" i="5"/>
  <c r="K165" i="5"/>
  <c r="N88" i="5" l="1"/>
  <c r="N86" i="5"/>
  <c r="N87" i="5"/>
  <c r="N90" i="5"/>
  <c r="N91" i="5"/>
  <c r="N78" i="5"/>
  <c r="N126" i="5"/>
  <c r="N119" i="5"/>
  <c r="N120" i="5"/>
  <c r="N118" i="5"/>
  <c r="N108" i="5"/>
  <c r="N127" i="5"/>
  <c r="N132" i="5"/>
  <c r="N130" i="5"/>
  <c r="N125" i="5"/>
  <c r="N128" i="5"/>
  <c r="N129" i="5"/>
  <c r="N131" i="5"/>
  <c r="N99" i="5"/>
  <c r="N107" i="5"/>
  <c r="N115" i="5"/>
  <c r="N113" i="5"/>
  <c r="N100" i="5"/>
  <c r="N98" i="5"/>
  <c r="N116" i="5"/>
  <c r="N101" i="5"/>
  <c r="N109" i="5"/>
  <c r="N117" i="5"/>
  <c r="N102" i="5"/>
  <c r="N110" i="5"/>
  <c r="N95" i="5"/>
  <c r="N103" i="5"/>
  <c r="N111" i="5"/>
  <c r="N104" i="5"/>
  <c r="N105" i="5"/>
  <c r="N106" i="5"/>
  <c r="N114" i="5"/>
  <c r="N112" i="5"/>
  <c r="N76" i="5"/>
  <c r="N85" i="5"/>
  <c r="N77" i="5"/>
  <c r="N79" i="5"/>
  <c r="N80" i="5"/>
  <c r="N75" i="5"/>
  <c r="N81" i="5"/>
  <c r="N97" i="5"/>
  <c r="N89" i="5"/>
  <c r="N94" i="5"/>
  <c r="N92" i="5"/>
  <c r="N93" i="5"/>
  <c r="N96" i="5"/>
  <c r="K90" i="5" l="1"/>
  <c r="K102" i="5"/>
  <c r="K95" i="5"/>
  <c r="K103" i="5"/>
  <c r="K99" i="5"/>
  <c r="K100" i="5"/>
  <c r="K104" i="5"/>
  <c r="K105" i="5"/>
  <c r="K107" i="5"/>
  <c r="K106" i="5"/>
  <c r="K101" i="5"/>
  <c r="K119" i="5"/>
  <c r="K120" i="5"/>
  <c r="K108" i="5"/>
  <c r="K113" i="5"/>
  <c r="K114" i="5"/>
  <c r="K115" i="5"/>
  <c r="K117" i="5"/>
  <c r="K116" i="5"/>
  <c r="K109" i="5"/>
  <c r="K98" i="5"/>
  <c r="K111" i="5"/>
  <c r="K112" i="5"/>
  <c r="K110" i="5"/>
  <c r="K87" i="5"/>
  <c r="K88" i="5"/>
  <c r="K78" i="5"/>
  <c r="K85" i="5"/>
  <c r="K81" i="5"/>
  <c r="K80" i="5"/>
  <c r="K86" i="5"/>
  <c r="K97" i="5"/>
  <c r="K92" i="5"/>
  <c r="K96" i="5"/>
  <c r="K132" i="5"/>
  <c r="K128" i="5"/>
  <c r="K131" i="5"/>
  <c r="K126" i="5"/>
  <c r="K118" i="5"/>
  <c r="K127" i="5"/>
  <c r="K91" i="5"/>
  <c r="K76" i="5"/>
  <c r="K77" i="5"/>
  <c r="K79" i="5"/>
  <c r="K130" i="5"/>
  <c r="K129" i="5"/>
  <c r="K125" i="5"/>
  <c r="K94" i="5"/>
  <c r="K89" i="5"/>
  <c r="K93" i="5"/>
  <c r="K75" i="5" l="1"/>
  <c r="N23" i="5"/>
  <c r="N20" i="5"/>
  <c r="N24" i="5"/>
  <c r="N21" i="5"/>
  <c r="N22" i="5"/>
  <c r="N26" i="5"/>
  <c r="N27" i="5"/>
  <c r="N25" i="5"/>
  <c r="N29" i="5"/>
  <c r="N30" i="5"/>
  <c r="N36" i="5"/>
  <c r="N35" i="5"/>
  <c r="N31" i="5"/>
  <c r="N33" i="5"/>
  <c r="N32" i="5"/>
  <c r="N28" i="5"/>
  <c r="N65" i="5"/>
  <c r="N64" i="5"/>
  <c r="N60" i="5"/>
  <c r="N62" i="5"/>
  <c r="N61" i="5"/>
  <c r="N50" i="5"/>
  <c r="N67" i="5"/>
  <c r="N66" i="5"/>
  <c r="N63" i="5"/>
  <c r="N70" i="5"/>
  <c r="N69" i="5"/>
  <c r="N68" i="5"/>
  <c r="N57" i="5"/>
  <c r="N49" i="5"/>
  <c r="N38" i="5"/>
  <c r="N56" i="5"/>
  <c r="N48" i="5"/>
  <c r="N34" i="5"/>
  <c r="N55" i="5"/>
  <c r="N47" i="5"/>
  <c r="N54" i="5"/>
  <c r="N46" i="5"/>
  <c r="N53" i="5"/>
  <c r="N45" i="5"/>
  <c r="N52" i="5"/>
  <c r="N41" i="5"/>
  <c r="N59" i="5"/>
  <c r="N51" i="5"/>
  <c r="N40" i="5"/>
  <c r="N58" i="5"/>
  <c r="N37" i="5"/>
  <c r="N39" i="5"/>
  <c r="K32" i="5" l="1"/>
  <c r="K20" i="5"/>
  <c r="N19" i="5"/>
  <c r="K35" i="5"/>
  <c r="K36" i="5"/>
  <c r="K26" i="5"/>
  <c r="K27" i="5"/>
  <c r="K22" i="5"/>
  <c r="K21" i="5"/>
  <c r="K49" i="5"/>
  <c r="K48" i="5"/>
  <c r="K38" i="5"/>
  <c r="K34" i="5"/>
  <c r="K39" i="5"/>
  <c r="K40" i="5"/>
  <c r="K41" i="5"/>
  <c r="K45" i="5"/>
  <c r="K46" i="5"/>
  <c r="K47" i="5"/>
  <c r="K68" i="5"/>
  <c r="K67" i="5"/>
  <c r="K63" i="5"/>
  <c r="K24" i="5"/>
  <c r="K23" i="5"/>
  <c r="K30" i="5"/>
  <c r="K29" i="5"/>
  <c r="K25" i="5"/>
  <c r="K64" i="5"/>
  <c r="K65" i="5"/>
  <c r="K60" i="5"/>
  <c r="K70" i="5"/>
  <c r="K69" i="5"/>
  <c r="K66" i="5"/>
  <c r="K52" i="5"/>
  <c r="K53" i="5"/>
  <c r="K54" i="5"/>
  <c r="K55" i="5"/>
  <c r="K56" i="5"/>
  <c r="K57" i="5"/>
  <c r="K59" i="5"/>
  <c r="K58" i="5"/>
  <c r="K51" i="5"/>
  <c r="K37" i="5"/>
  <c r="K62" i="5"/>
  <c r="K61" i="5"/>
  <c r="K50" i="5"/>
  <c r="K33" i="5" l="1"/>
  <c r="K1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Lukluk Khairiyati</author>
  </authors>
  <commentList>
    <comment ref="S292" authorId="0" shapeId="0" xr:uid="{27B5B769-C64C-4F7D-B9C0-94E09048DDCB}">
      <text>
        <r>
          <rPr>
            <b/>
            <sz val="9"/>
            <color indexed="81"/>
            <rFont val="Tahoma"/>
            <family val="2"/>
          </rPr>
          <t>Lukluk Khairiyati:</t>
        </r>
        <r>
          <rPr>
            <sz val="9"/>
            <color indexed="81"/>
            <rFont val="Tahoma"/>
            <family val="2"/>
          </rPr>
          <t xml:space="preserve">
Nilai koreksi dimasukan sebagai sumber ketidakpastian standard
</t>
        </r>
      </text>
    </comment>
    <comment ref="U292" authorId="0" shapeId="0" xr:uid="{F23FDC3E-3AE9-4B87-BA1B-2A44649311EA}">
      <text>
        <r>
          <rPr>
            <b/>
            <sz val="9"/>
            <color indexed="81"/>
            <rFont val="Tahoma"/>
            <family val="2"/>
          </rPr>
          <t>Lukluk Khairiyati:</t>
        </r>
        <r>
          <rPr>
            <sz val="9"/>
            <color indexed="81"/>
            <rFont val="Tahoma"/>
            <family val="2"/>
          </rPr>
          <t xml:space="preserve">
Dari riwayat sertifikat kalibrasi</t>
        </r>
      </text>
    </comment>
  </commentList>
</comments>
</file>

<file path=xl/sharedStrings.xml><?xml version="1.0" encoding="utf-8"?>
<sst xmlns="http://schemas.openxmlformats.org/spreadsheetml/2006/main" count="6704" uniqueCount="132">
  <si>
    <t>Nama Alat</t>
  </si>
  <si>
    <t>Pabrik</t>
  </si>
  <si>
    <t>Tanggal Kalibrasi</t>
  </si>
  <si>
    <t>Suhu</t>
  </si>
  <si>
    <t>Tempat Kalibrasi</t>
  </si>
  <si>
    <t>Kelembaban</t>
  </si>
  <si>
    <t>Tegangan DC</t>
  </si>
  <si>
    <t>Rentang
Alat</t>
  </si>
  <si>
    <t>Penunjukan
Alat</t>
  </si>
  <si>
    <t>Pembacaan Standar</t>
  </si>
  <si>
    <t>Unit</t>
  </si>
  <si>
    <t>mV</t>
  </si>
  <si>
    <t>V</t>
  </si>
  <si>
    <t>Arus DC</t>
  </si>
  <si>
    <t>µA</t>
  </si>
  <si>
    <t>mA</t>
  </si>
  <si>
    <t>A</t>
  </si>
  <si>
    <t>Tegangan AC</t>
  </si>
  <si>
    <t>Hz</t>
  </si>
  <si>
    <t>kHz</t>
  </si>
  <si>
    <t>Arus AC</t>
  </si>
  <si>
    <t>Ω</t>
  </si>
  <si>
    <t>kΩ</t>
  </si>
  <si>
    <t>MΩ</t>
  </si>
  <si>
    <t>Uncertainty</t>
  </si>
  <si>
    <t>Koreksi Standar</t>
  </si>
  <si>
    <t>Standar Deviasi</t>
  </si>
  <si>
    <t>Resolusi</t>
  </si>
  <si>
    <t>ESDM</t>
  </si>
  <si>
    <t>Sertifikat STD</t>
  </si>
  <si>
    <t>Resolusi UUC</t>
  </si>
  <si>
    <t>Drift
STD</t>
  </si>
  <si>
    <t>EMF Thermal</t>
  </si>
  <si>
    <t>u-gab</t>
  </si>
  <si>
    <t>Faktor Cakupan</t>
  </si>
  <si>
    <t>U-exp</t>
  </si>
  <si>
    <r>
      <t>Nama Alat/</t>
    </r>
    <r>
      <rPr>
        <i/>
        <sz val="10"/>
        <color rgb="FF000000"/>
        <rFont val="Times New Roman"/>
        <family val="1"/>
      </rPr>
      <t>Instrument Name</t>
    </r>
  </si>
  <si>
    <r>
      <t>Pembuat/</t>
    </r>
    <r>
      <rPr>
        <i/>
        <sz val="10"/>
        <color rgb="FF000000"/>
        <rFont val="Times New Roman"/>
        <family val="1"/>
      </rPr>
      <t>Manufacturer</t>
    </r>
  </si>
  <si>
    <r>
      <t>Model/</t>
    </r>
    <r>
      <rPr>
        <i/>
        <sz val="10"/>
        <color rgb="FF000000"/>
        <rFont val="Times New Roman"/>
        <family val="1"/>
      </rPr>
      <t>Model</t>
    </r>
  </si>
  <si>
    <r>
      <t>No.Seri/</t>
    </r>
    <r>
      <rPr>
        <i/>
        <sz val="10"/>
        <color rgb="FF000000"/>
        <rFont val="Times New Roman"/>
        <family val="1"/>
      </rPr>
      <t>Serial Number</t>
    </r>
  </si>
  <si>
    <r>
      <t>Tanggal Kalibrasi/</t>
    </r>
    <r>
      <rPr>
        <i/>
        <sz val="10"/>
        <color rgb="FF000000"/>
        <rFont val="Times New Roman"/>
        <family val="1"/>
      </rPr>
      <t>Calibration Date</t>
    </r>
  </si>
  <si>
    <r>
      <t>Tempat Kalibrasi/</t>
    </r>
    <r>
      <rPr>
        <i/>
        <sz val="10"/>
        <color rgb="FF000000"/>
        <rFont val="Times New Roman"/>
        <family val="1"/>
      </rPr>
      <t>Calibration Place</t>
    </r>
  </si>
  <si>
    <t>: Lab SNSU BSN</t>
  </si>
  <si>
    <r>
      <t>Hasil Kalibrasi/</t>
    </r>
    <r>
      <rPr>
        <b/>
        <i/>
        <u/>
        <sz val="10"/>
        <color rgb="FF000000"/>
        <rFont val="Times New Roman"/>
        <family val="1"/>
      </rPr>
      <t>Calibration Result</t>
    </r>
  </si>
  <si>
    <r>
      <t>Kondisi Ruangan/</t>
    </r>
    <r>
      <rPr>
        <b/>
        <i/>
        <sz val="10"/>
        <color rgb="FF000000"/>
        <rFont val="Times New Roman"/>
        <family val="1"/>
      </rPr>
      <t>Environmental Condition</t>
    </r>
  </si>
  <si>
    <r>
      <t>Suhu/</t>
    </r>
    <r>
      <rPr>
        <i/>
        <sz val="10"/>
        <color rgb="FF000000"/>
        <rFont val="Times New Roman"/>
        <family val="1"/>
      </rPr>
      <t>Temperature</t>
    </r>
  </si>
  <si>
    <r>
      <t>Kelembaban Relatif/</t>
    </r>
    <r>
      <rPr>
        <i/>
        <sz val="10"/>
        <color rgb="FF000000"/>
        <rFont val="Times New Roman"/>
        <family val="1"/>
      </rPr>
      <t>Relative Humidity</t>
    </r>
  </si>
  <si>
    <t xml:space="preserve">Rentang </t>
  </si>
  <si>
    <t>Koreksi</t>
  </si>
  <si>
    <t>Ketidakpastian</t>
  </si>
  <si>
    <t xml:space="preserve">Range </t>
  </si>
  <si>
    <t>Correction</t>
  </si>
  <si>
    <r>
      <t xml:space="preserve">Catatan/ </t>
    </r>
    <r>
      <rPr>
        <b/>
        <i/>
        <sz val="10"/>
        <color theme="1"/>
        <rFont val="Times New Roman"/>
        <family val="1"/>
      </rPr>
      <t>Notes</t>
    </r>
    <r>
      <rPr>
        <b/>
        <sz val="12"/>
        <color theme="1"/>
        <rFont val="Times New Roman"/>
        <family val="1"/>
      </rPr>
      <t xml:space="preserve"> </t>
    </r>
  </si>
  <si>
    <t>Standard Reading</t>
  </si>
  <si>
    <t>Titik Ukur</t>
  </si>
  <si>
    <t>Measurement Point</t>
  </si>
  <si>
    <t>Model</t>
  </si>
  <si>
    <t>No. Seri</t>
  </si>
  <si>
    <t>Forward</t>
  </si>
  <si>
    <t>Reverse</t>
  </si>
  <si>
    <t>Koneksi</t>
  </si>
  <si>
    <t>LEMBAR KERJA</t>
  </si>
  <si>
    <t>Resistansi 2W</t>
  </si>
  <si>
    <t>No. Order</t>
  </si>
  <si>
    <t>:</t>
  </si>
  <si>
    <t>Ω</t>
  </si>
  <si>
    <t>Temp STD</t>
  </si>
  <si>
    <t>: Multifunction Calibrator</t>
  </si>
  <si>
    <t>: Meatest</t>
  </si>
  <si>
    <t>: M-142</t>
  </si>
  <si>
    <t>Capacitance f=300 Hz</t>
  </si>
  <si>
    <t>nF</t>
  </si>
  <si>
    <t>µF</t>
  </si>
  <si>
    <t>Capacitance f=1000 Hz</t>
  </si>
  <si>
    <t>Tegangan DC Meter</t>
  </si>
  <si>
    <t>Arus DC Meter</t>
  </si>
  <si>
    <t>Current mA DC, Cable opt 40</t>
  </si>
  <si>
    <t>Voltage mV DC, Cable opt 80</t>
  </si>
  <si>
    <t>Resistansi Meter (4W)</t>
  </si>
  <si>
    <t>Pembacaan Alat</t>
  </si>
  <si>
    <t>: Agah Faisal, M.Sc./ Lukluk Khairiyati, M.T.</t>
  </si>
  <si>
    <t>Rentang UUC</t>
  </si>
  <si>
    <t>Penunjukan UUC</t>
  </si>
  <si>
    <t>5. Capacitance (f=300 Hz U meas = 1 V, 2 wire GND OFF)</t>
  </si>
  <si>
    <t>5. Capacitance (f=1000 Hz U meas = 1 V, 2 wire GND OFF)</t>
  </si>
  <si>
    <t xml:space="preserve"> V</t>
  </si>
  <si>
    <t>Meter Tegangan DC</t>
  </si>
  <si>
    <t>Resistor  , Cable opt 60</t>
  </si>
  <si>
    <t>Intrument Reading</t>
  </si>
  <si>
    <r>
      <t>Sumber Tegangan DC /</t>
    </r>
    <r>
      <rPr>
        <b/>
        <i/>
        <sz val="9"/>
        <color theme="1"/>
        <rFont val="Times New Roman"/>
        <family val="1"/>
      </rPr>
      <t xml:space="preserve"> </t>
    </r>
    <r>
      <rPr>
        <b/>
        <i/>
        <sz val="10"/>
        <color theme="1"/>
        <rFont val="Times New Roman"/>
        <family val="1"/>
      </rPr>
      <t>DC Voltage Source</t>
    </r>
  </si>
  <si>
    <r>
      <t>Sumber Arus DC /</t>
    </r>
    <r>
      <rPr>
        <b/>
        <i/>
        <sz val="9"/>
        <color theme="1"/>
        <rFont val="Times New Roman"/>
        <family val="1"/>
      </rPr>
      <t xml:space="preserve"> </t>
    </r>
    <r>
      <rPr>
        <b/>
        <i/>
        <sz val="10"/>
        <color theme="1"/>
        <rFont val="Times New Roman"/>
        <family val="1"/>
      </rPr>
      <t>DC Current Source</t>
    </r>
  </si>
  <si>
    <r>
      <t>Sumber Tegangan AC /</t>
    </r>
    <r>
      <rPr>
        <b/>
        <i/>
        <sz val="9"/>
        <color theme="1"/>
        <rFont val="Times New Roman"/>
        <family val="1"/>
      </rPr>
      <t xml:space="preserve"> </t>
    </r>
    <r>
      <rPr>
        <b/>
        <i/>
        <sz val="10"/>
        <color theme="1"/>
        <rFont val="Times New Roman"/>
        <family val="1"/>
      </rPr>
      <t>AC Voltage Source</t>
    </r>
  </si>
  <si>
    <r>
      <t>Sumber Arus AC /</t>
    </r>
    <r>
      <rPr>
        <b/>
        <i/>
        <sz val="9"/>
        <color theme="1"/>
        <rFont val="Times New Roman"/>
        <family val="1"/>
      </rPr>
      <t xml:space="preserve"> </t>
    </r>
    <r>
      <rPr>
        <b/>
        <i/>
        <sz val="10"/>
        <color theme="1"/>
        <rFont val="Times New Roman"/>
        <family val="1"/>
      </rPr>
      <t>AC Current Source</t>
    </r>
  </si>
  <si>
    <r>
      <t>Sumber Resistansi 2W /</t>
    </r>
    <r>
      <rPr>
        <b/>
        <i/>
        <sz val="9"/>
        <color theme="1"/>
        <rFont val="Times New Roman"/>
        <family val="1"/>
      </rPr>
      <t xml:space="preserve"> </t>
    </r>
    <r>
      <rPr>
        <b/>
        <i/>
        <sz val="10"/>
        <color theme="1"/>
        <rFont val="Times New Roman"/>
        <family val="1"/>
      </rPr>
      <t xml:space="preserve">2W Resistance Source </t>
    </r>
  </si>
  <si>
    <r>
      <t>Sumber Kapasitansi /</t>
    </r>
    <r>
      <rPr>
        <b/>
        <i/>
        <sz val="9"/>
        <color theme="1"/>
        <rFont val="Times New Roman"/>
        <family val="1"/>
      </rPr>
      <t xml:space="preserve"> </t>
    </r>
    <r>
      <rPr>
        <b/>
        <i/>
        <sz val="10"/>
        <color theme="1"/>
        <rFont val="Times New Roman"/>
        <family val="1"/>
      </rPr>
      <t xml:space="preserve">Capacitance Source (f = 300 Hz) </t>
    </r>
  </si>
  <si>
    <r>
      <t>Sumber Kapasitansi /</t>
    </r>
    <r>
      <rPr>
        <b/>
        <i/>
        <sz val="9"/>
        <color theme="1"/>
        <rFont val="Times New Roman"/>
        <family val="1"/>
      </rPr>
      <t xml:space="preserve"> </t>
    </r>
    <r>
      <rPr>
        <b/>
        <i/>
        <sz val="10"/>
        <color theme="1"/>
        <rFont val="Times New Roman"/>
        <family val="1"/>
      </rPr>
      <t xml:space="preserve">Capacitance Source (f = 1 kHz) </t>
    </r>
  </si>
  <si>
    <t xml:space="preserve">: </t>
  </si>
  <si>
    <t>: (23 ± 1) °C</t>
  </si>
  <si>
    <t xml:space="preserve"> Ω</t>
  </si>
  <si>
    <t>GΩ</t>
  </si>
  <si>
    <r>
      <t xml:space="preserve">==== Akhir dari Sertifikat/ </t>
    </r>
    <r>
      <rPr>
        <b/>
        <i/>
        <sz val="11"/>
        <rFont val="Times New Roman"/>
        <family val="1"/>
      </rPr>
      <t xml:space="preserve">End of Certificate </t>
    </r>
    <r>
      <rPr>
        <b/>
        <sz val="11"/>
        <rFont val="Times New Roman"/>
        <family val="1"/>
      </rPr>
      <t>====</t>
    </r>
  </si>
  <si>
    <t>Ω*</t>
  </si>
  <si>
    <t>: E-24-07-084</t>
  </si>
  <si>
    <t>rounding</t>
  </si>
  <si>
    <t>Rounding</t>
  </si>
  <si>
    <t>Avg</t>
  </si>
  <si>
    <t>Koreksi EMF</t>
  </si>
  <si>
    <t>Penunjukan
STD</t>
  </si>
  <si>
    <t>Pembacaan UUC</t>
  </si>
  <si>
    <t>Koreksi STD</t>
  </si>
  <si>
    <t>Koreksi UUC</t>
  </si>
  <si>
    <t>Penunjukan
Standar</t>
  </si>
  <si>
    <t>Pembacaan alat</t>
  </si>
  <si>
    <t>: Hayati Amalia, M.T.</t>
  </si>
  <si>
    <t>: 23 Juli s/d 8 Agustus 2024</t>
  </si>
  <si>
    <r>
      <t xml:space="preserve">23 </t>
    </r>
    <r>
      <rPr>
        <sz val="11"/>
        <color theme="1"/>
        <rFont val="Calibri"/>
        <family val="2"/>
      </rPr>
      <t>± 1</t>
    </r>
  </si>
  <si>
    <r>
      <t xml:space="preserve">57 </t>
    </r>
    <r>
      <rPr>
        <sz val="11"/>
        <color theme="1"/>
        <rFont val="Calibri"/>
        <family val="2"/>
      </rPr>
      <t>± 4</t>
    </r>
  </si>
  <si>
    <t>: (57 ± 4) %RH</t>
  </si>
  <si>
    <r>
      <t>Sumber Kapasitansi /</t>
    </r>
    <r>
      <rPr>
        <b/>
        <i/>
        <sz val="9"/>
        <color theme="1"/>
        <rFont val="Times New Roman"/>
        <family val="1"/>
      </rPr>
      <t xml:space="preserve"> </t>
    </r>
    <r>
      <rPr>
        <b/>
        <i/>
        <sz val="10"/>
        <color theme="1"/>
        <rFont val="Times New Roman"/>
        <family val="1"/>
      </rPr>
      <t>Capacitance Source (f = 300 Hz)*</t>
    </r>
  </si>
  <si>
    <t>µF*</t>
  </si>
  <si>
    <t>Untuk EMF Meter Tegangan</t>
  </si>
  <si>
    <r>
      <t>Meter Tegangan DC (Menggunakan Option 80) /</t>
    </r>
    <r>
      <rPr>
        <b/>
        <i/>
        <sz val="9"/>
        <color theme="1"/>
        <rFont val="Times New Roman"/>
        <family val="1"/>
      </rPr>
      <t xml:space="preserve"> </t>
    </r>
    <r>
      <rPr>
        <b/>
        <i/>
        <sz val="10"/>
        <color theme="1"/>
        <rFont val="Times New Roman"/>
        <family val="1"/>
      </rPr>
      <t>DC Voltage Meter (Using Option 80)</t>
    </r>
  </si>
  <si>
    <r>
      <t>Meter Tegangan DC (Menggunakan Option 40) /</t>
    </r>
    <r>
      <rPr>
        <b/>
        <i/>
        <sz val="9"/>
        <color theme="1"/>
        <rFont val="Times New Roman"/>
        <family val="1"/>
      </rPr>
      <t xml:space="preserve"> </t>
    </r>
    <r>
      <rPr>
        <b/>
        <i/>
        <sz val="10"/>
        <color theme="1"/>
        <rFont val="Times New Roman"/>
        <family val="1"/>
      </rPr>
      <t>DC Voltage Meter (Using Option 40)</t>
    </r>
  </si>
  <si>
    <r>
      <t>Meter Arus DC (Menggunakan Option 40) /</t>
    </r>
    <r>
      <rPr>
        <b/>
        <i/>
        <sz val="9"/>
        <color theme="1"/>
        <rFont val="Times New Roman"/>
        <family val="1"/>
      </rPr>
      <t xml:space="preserve"> </t>
    </r>
    <r>
      <rPr>
        <b/>
        <i/>
        <sz val="10"/>
        <color theme="1"/>
        <rFont val="Times New Roman"/>
        <family val="1"/>
      </rPr>
      <t>DC Current Meter (Using Option 40)</t>
    </r>
  </si>
  <si>
    <r>
      <t>Meter Resistansi DC (Menggunakan Option 60) /</t>
    </r>
    <r>
      <rPr>
        <b/>
        <i/>
        <sz val="9"/>
        <color theme="1"/>
        <rFont val="Times New Roman"/>
        <family val="1"/>
      </rPr>
      <t xml:space="preserve"> </t>
    </r>
    <r>
      <rPr>
        <b/>
        <i/>
        <sz val="10"/>
        <color theme="1"/>
        <rFont val="Times New Roman"/>
        <family val="1"/>
      </rPr>
      <t>DC Resistance Meter (Using Option 60)</t>
    </r>
  </si>
  <si>
    <r>
      <rPr>
        <sz val="11"/>
        <color theme="1"/>
        <rFont val="Times New Roman"/>
        <family val="1"/>
      </rPr>
      <t>Dikalibrasi oleh</t>
    </r>
    <r>
      <rPr>
        <sz val="10"/>
        <color theme="1"/>
        <rFont val="Times New Roman"/>
        <family val="1"/>
      </rPr>
      <t>/</t>
    </r>
    <r>
      <rPr>
        <i/>
        <sz val="10"/>
        <color theme="1"/>
        <rFont val="Times New Roman"/>
        <family val="1"/>
      </rPr>
      <t>Calibrated by</t>
    </r>
  </si>
  <si>
    <r>
      <rPr>
        <sz val="11"/>
        <color theme="1"/>
        <rFont val="Times New Roman"/>
        <family val="1"/>
      </rPr>
      <t>Diperiksa oleh</t>
    </r>
    <r>
      <rPr>
        <sz val="10"/>
        <color theme="1"/>
        <rFont val="Times New Roman"/>
        <family val="1"/>
      </rPr>
      <t>/</t>
    </r>
    <r>
      <rPr>
        <i/>
        <sz val="10"/>
        <color theme="1"/>
        <rFont val="Times New Roman"/>
        <family val="1"/>
      </rPr>
      <t>Checked by</t>
    </r>
  </si>
  <si>
    <r>
      <t xml:space="preserve">  (Penyelia/</t>
    </r>
    <r>
      <rPr>
        <i/>
        <sz val="10"/>
        <color theme="1"/>
        <rFont val="Times New Roman"/>
        <family val="1"/>
      </rPr>
      <t>Supervisor</t>
    </r>
    <r>
      <rPr>
        <sz val="11"/>
        <color theme="1"/>
        <rFont val="Times New Roman"/>
        <family val="1"/>
      </rPr>
      <t>)</t>
    </r>
  </si>
  <si>
    <t>: Agah Faisal, M.Sc.</t>
  </si>
  <si>
    <r>
      <t xml:space="preserve">  (Ka. Lab SNSU Kelistrikan/</t>
    </r>
    <r>
      <rPr>
        <i/>
        <sz val="10"/>
        <color theme="1"/>
        <rFont val="Times New Roman"/>
        <family val="1"/>
      </rPr>
      <t>Head of NMS for Electricity Laboratory</t>
    </r>
    <r>
      <rPr>
        <sz val="11"/>
        <color theme="1"/>
        <rFont val="Times New Roman"/>
        <family val="1"/>
      </rPr>
      <t>)</t>
    </r>
  </si>
  <si>
    <r>
      <t>Sertifikat ini mengamandemen Sertifikat S.24-1485 dengan perbaikan berupa penambahan titik ukur untuk parameter sumber resistansi dari titik ukur 2 M</t>
    </r>
    <r>
      <rPr>
        <sz val="11"/>
        <rFont val="Symbol"/>
        <family val="1"/>
        <charset val="2"/>
      </rPr>
      <t>W</t>
    </r>
    <r>
      <rPr>
        <sz val="10.1"/>
        <rFont val="Times New Roman"/>
        <family val="1"/>
      </rPr>
      <t xml:space="preserve"> sampai dengan 999 M</t>
    </r>
    <r>
      <rPr>
        <sz val="10.1"/>
        <rFont val="Symbol"/>
        <family val="1"/>
        <charset val="2"/>
      </rPr>
      <t xml:space="preserve">W./ </t>
    </r>
    <r>
      <rPr>
        <i/>
        <sz val="9"/>
        <rFont val="Times New Roman"/>
        <family val="1"/>
      </rPr>
      <t>This certificate amends Certificate S.24-1485 with corrections in the form of additional measurement points for the resistance source parameter, from 2 M</t>
    </r>
    <r>
      <rPr>
        <sz val="9"/>
        <rFont val="Symbol"/>
        <family val="1"/>
        <charset val="2"/>
      </rPr>
      <t xml:space="preserve">W </t>
    </r>
    <r>
      <rPr>
        <i/>
        <sz val="8.3000000000000007"/>
        <rFont val="Times New Roman"/>
        <family val="1"/>
      </rPr>
      <t>to 999 M</t>
    </r>
    <r>
      <rPr>
        <sz val="8.3000000000000007"/>
        <rFont val="Symbol"/>
        <family val="1"/>
        <charset val="2"/>
      </rPr>
      <t>W.</t>
    </r>
    <r>
      <rPr>
        <sz val="10.1"/>
        <rFont val="Symbol"/>
        <family val="1"/>
        <charset val="2"/>
      </rPr>
      <t xml:space="preserve">
</t>
    </r>
    <r>
      <rPr>
        <sz val="11"/>
        <rFont val="Times New Roman"/>
        <family val="1"/>
      </rPr>
      <t xml:space="preserve">Hasil kalibrasi ini diperoleh berdasarkan prosedur kalibrasi I.ME.1.05 untuk sumber tegangan DC, I.ME.3.05 untuk sumber arus DC, I.ME.5.04 untuk sumber tegangan AC, I.ME.6.06 untuk sumber arus AC, I.ME.2.06 untuk sumber resistansi, I.ME.4.03 untuk sumber kapasitansi, I.ME.1.03 untuk meter tegangan DC, I.ME.3.04 untuk meter arus DC, dan I.ME.2.05 untuk meter resistansi dengan menggunakan alat standar yang tertelusur ke SI melalui SNSU-BSN./
</t>
    </r>
    <r>
      <rPr>
        <i/>
        <sz val="10"/>
        <rFont val="Times New Roman"/>
        <family val="1"/>
      </rPr>
      <t>This calibration result was acquired based on the procedure of I.ME.1.05 for DC voltage Source , I.ME.3.05 for DC current Source, I.ME.5.04 for AC voltage Source, I.ME.6.06 for AC current Source, I.ME.2.06 for resistance Source, I. ME.4.03 for capacitance Source, I.ME.1.03 for DC voltage Meter , I.ME.3.04 for DC current Meter, and I.ME.2.05 for resistance Meter using the standard instruments that are traceable to SI through SNSU-BSN.</t>
    </r>
    <r>
      <rPr>
        <sz val="11"/>
        <rFont val="Times New Roman"/>
        <family val="1"/>
      </rPr>
      <t xml:space="preserve">
Alat standar yang digunakan adalah Reference Multimeter Fluke 8508A (SN.941254525) dan LCR Meter Quadtech 7600 (SN.7352889) dan Multifunction Calibrator Fluke 5720A (SN.2190201)./ 
</t>
    </r>
    <r>
      <rPr>
        <i/>
        <sz val="10"/>
        <rFont val="Times New Roman"/>
        <family val="1"/>
      </rPr>
      <t>The standard instrument used were Reference multimeter Fluke 8508A (SN.941254525) and LCR Meter Quadtech 7600 (SN.7352889) and Multifunction Calibrator Fluke 5720A (SN.2190201).</t>
    </r>
    <r>
      <rPr>
        <sz val="11"/>
        <rFont val="Times New Roman"/>
        <family val="1"/>
      </rPr>
      <t xml:space="preserve">
Ketidakpastian pengukuran dihitung dengan tingkat kepercayaan tidak kurang dari 95% dan faktor cakupan k = 2./
</t>
    </r>
    <r>
      <rPr>
        <i/>
        <sz val="10"/>
        <rFont val="Times New Roman"/>
        <family val="1"/>
      </rPr>
      <t>The uncertainty of measurement was calculated with the confidence level not less than 95 % and the coverage factor of k = 2</t>
    </r>
    <r>
      <rPr>
        <sz val="11"/>
        <rFont val="Times New Roman"/>
        <family val="1"/>
      </rPr>
      <t>.</t>
    </r>
  </si>
  <si>
    <t>: 123456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</si>
</sst>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164" formatCode="0.0"/>
    <numFmt numFmtId="165" formatCode="0.00000"/>
    <numFmt numFmtId="166" formatCode="0.000000"/>
    <numFmt numFmtId="167" formatCode="0.0000000"/>
    <numFmt numFmtId="168" formatCode="0.0.E+00"/>
    <numFmt numFmtId="169" formatCode="0.0E+00"/>
    <numFmt numFmtId="170" formatCode="0.0000\ \ \ "/>
    <numFmt numFmtId="171" formatCode="0.0000\ \ \ \ "/>
    <numFmt numFmtId="172" formatCode="0.000\ 000\ "/>
    <numFmt numFmtId="173" formatCode="0.000\ 00\ \ "/>
    <numFmt numFmtId="174" formatCode="0\ \ "/>
    <numFmt numFmtId="175" formatCode="0.000"/>
    <numFmt numFmtId="176" formatCode="0.0000"/>
    <numFmt numFmtId="177" formatCode="#,##0.0000"/>
    <numFmt numFmtId="179" formatCode="0\ \ \ "/>
    <numFmt numFmtId="180" formatCode="0.000\ 0000"/>
    <numFmt numFmtId="181" formatCode="0.000\ \ \ \ "/>
    <numFmt numFmtId="182" formatCode="0.000\ \ \ "/>
    <numFmt numFmtId="183" formatCode="0.0000\ \ "/>
    <numFmt numFmtId="184" formatCode="0.00\ \ \ \ \ "/>
    <numFmt numFmtId="185" formatCode="0\ "/>
    <numFmt numFmtId="186" formatCode="0.000\ \ \ \ \ "/>
    <numFmt numFmtId="187" formatCode="0.00\ \ "/>
    <numFmt numFmtId="188" formatCode="0.00\ \ \ \ "/>
    <numFmt numFmtId="189" formatCode="0.000\ 00\ "/>
    <numFmt numFmtId="194" formatCode="0.00\ \ \ \ \ \ "/>
    <numFmt numFmtId="199" formatCode="0.E+00"/>
    <numFmt numFmtId="200" formatCode="0.0\ \ \ \ \ \ \ "/>
  </numFmts>
  <fonts count="42" x14ac:knownFonts="1">
    <font>
      <sz val="11"/>
      <color theme="1"/>
      <name val="Calibri"/>
      <family val="2"/>
      <scheme val="minor"/>
    </font>
    <font>
      <sz val="11"/>
      <color theme="1"/>
      <name val="Calibri"/>
      <family val="2"/>
      <scheme val="minor"/>
    </font>
    <font>
      <sz val="11"/>
      <color theme="1"/>
      <name val="Times New Roman"/>
      <family val="1"/>
    </font>
    <font>
      <sz val="12"/>
      <color theme="1"/>
      <name val="Times New Roman"/>
      <family val="1"/>
    </font>
    <font>
      <i/>
      <sz val="10"/>
      <color rgb="FF000000"/>
      <name val="Times New Roman"/>
      <family val="1"/>
    </font>
    <font>
      <b/>
      <u/>
      <sz val="12"/>
      <color theme="1"/>
      <name val="Times New Roman"/>
      <family val="1"/>
    </font>
    <font>
      <b/>
      <i/>
      <u/>
      <sz val="10"/>
      <color rgb="FF000000"/>
      <name val="Times New Roman"/>
      <family val="1"/>
    </font>
    <font>
      <b/>
      <sz val="12"/>
      <color theme="1"/>
      <name val="Times New Roman"/>
      <family val="1"/>
    </font>
    <font>
      <b/>
      <i/>
      <sz val="10"/>
      <color rgb="FF000000"/>
      <name val="Times New Roman"/>
      <family val="1"/>
    </font>
    <font>
      <b/>
      <i/>
      <sz val="9"/>
      <color theme="1"/>
      <name val="Times New Roman"/>
      <family val="1"/>
    </font>
    <font>
      <b/>
      <i/>
      <sz val="10"/>
      <color theme="1"/>
      <name val="Times New Roman"/>
      <family val="1"/>
    </font>
    <font>
      <sz val="11"/>
      <color theme="1"/>
      <name val="Calibri"/>
      <family val="2"/>
      <charset val="1"/>
      <scheme val="minor"/>
    </font>
    <font>
      <b/>
      <sz val="12"/>
      <name val="Times New Roman"/>
      <family val="1"/>
    </font>
    <font>
      <sz val="10"/>
      <name val="Arial"/>
      <family val="2"/>
    </font>
    <font>
      <b/>
      <i/>
      <sz val="10"/>
      <name val="Times New Roman"/>
      <family val="1"/>
    </font>
    <font>
      <b/>
      <sz val="10"/>
      <color theme="1"/>
      <name val="Courier New"/>
      <family val="3"/>
    </font>
    <font>
      <i/>
      <sz val="10"/>
      <color theme="1"/>
      <name val="Times New Roman"/>
      <family val="1"/>
    </font>
    <font>
      <b/>
      <sz val="11"/>
      <name val="Times New Roman"/>
      <family val="1"/>
    </font>
    <font>
      <b/>
      <sz val="11"/>
      <color theme="1"/>
      <name val="Calibri"/>
      <family val="2"/>
      <scheme val="minor"/>
    </font>
    <font>
      <sz val="11"/>
      <name val="Calibri"/>
      <family val="2"/>
      <scheme val="minor"/>
    </font>
    <font>
      <sz val="11"/>
      <color rgb="FFFF0000"/>
      <name val="Times New Roman"/>
      <family val="1"/>
    </font>
    <font>
      <sz val="11"/>
      <color theme="1"/>
      <name val="Calibri"/>
      <family val="2"/>
    </font>
    <font>
      <b/>
      <u/>
      <sz val="11"/>
      <name val="Arial"/>
      <family val="2"/>
    </font>
    <font>
      <sz val="12"/>
      <name val="Times New Roman"/>
      <family val="1"/>
    </font>
    <font>
      <b/>
      <i/>
      <sz val="11"/>
      <name val="Times New Roman"/>
      <family val="1"/>
    </font>
    <font>
      <sz val="11"/>
      <name val="Times New Roman"/>
      <family val="1"/>
    </font>
    <font>
      <b/>
      <sz val="10"/>
      <name val="Courier New"/>
      <family val="3"/>
    </font>
    <font>
      <sz val="10"/>
      <color theme="1"/>
      <name val="Arial"/>
      <family val="2"/>
    </font>
    <font>
      <i/>
      <sz val="10"/>
      <name val="Times New Roman"/>
      <family val="1"/>
    </font>
    <font>
      <sz val="10"/>
      <color theme="1"/>
      <name val="Times New Roman"/>
      <family val="1"/>
    </font>
    <font>
      <sz val="12"/>
      <color rgb="FFFF0000"/>
      <name val="Times New Roman"/>
      <family val="1"/>
    </font>
    <font>
      <b/>
      <sz val="11"/>
      <name val="Calibri"/>
      <family val="2"/>
      <scheme val="minor"/>
    </font>
    <font>
      <sz val="9"/>
      <color indexed="81"/>
      <name val="Tahoma"/>
      <family val="2"/>
    </font>
    <font>
      <b/>
      <sz val="9"/>
      <color indexed="81"/>
      <name val="Tahoma"/>
      <family val="2"/>
    </font>
    <font>
      <b/>
      <sz val="11"/>
      <color rgb="FFFF0000"/>
      <name val="Calibri"/>
      <family val="2"/>
      <scheme val="minor"/>
    </font>
    <font>
      <sz val="11"/>
      <name val="Symbol"/>
      <family val="1"/>
      <charset val="2"/>
    </font>
    <font>
      <sz val="10.1"/>
      <name val="Times New Roman"/>
      <family val="1"/>
    </font>
    <font>
      <sz val="10.1"/>
      <name val="Symbol"/>
      <family val="1"/>
      <charset val="2"/>
    </font>
    <font>
      <i/>
      <sz val="9"/>
      <name val="Times New Roman"/>
      <family val="1"/>
    </font>
    <font>
      <sz val="9"/>
      <name val="Symbol"/>
      <family val="1"/>
      <charset val="2"/>
    </font>
    <font>
      <i/>
      <sz val="8.3000000000000007"/>
      <name val="Times New Roman"/>
      <family val="1"/>
    </font>
    <font>
      <sz val="8.3000000000000007"/>
      <name val="Symbol"/>
      <family val="1"/>
      <charset val="2"/>
    </font>
  </fonts>
  <fills count="6">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bottom style="medium">
        <color indexed="64"/>
      </bottom>
      <diagonal/>
    </border>
    <border>
      <left style="thin">
        <color indexed="64"/>
      </left>
      <right style="thin">
        <color indexed="64"/>
      </right>
      <top/>
      <bottom/>
      <diagonal/>
    </border>
  </borders>
  <cellStyleXfs count="10">
    <xf numFmtId="0" fontId="0" fillId="0" borderId="0"/>
    <xf numFmtId="0" fontId="11" fillId="0" borderId="0"/>
    <xf numFmtId="0" fontId="13" fillId="0" borderId="0"/>
    <xf numFmtId="0" fontId="13" fillId="0" borderId="0"/>
    <xf numFmtId="0" fontId="1" fillId="0" borderId="0"/>
    <xf numFmtId="0" fontId="11" fillId="0" borderId="0"/>
    <xf numFmtId="0" fontId="13" fillId="0" borderId="0"/>
    <xf numFmtId="0" fontId="11" fillId="0" borderId="0"/>
    <xf numFmtId="0" fontId="13" fillId="0" borderId="0"/>
    <xf numFmtId="0" fontId="11" fillId="0" borderId="0"/>
  </cellStyleXfs>
  <cellXfs count="282">
    <xf numFmtId="0" fontId="0" fillId="0" borderId="0" xfId="0"/>
    <xf numFmtId="0" fontId="3" fillId="0" borderId="0" xfId="0" applyFont="1" applyAlignment="1">
      <alignment vertical="center"/>
    </xf>
    <xf numFmtId="0" fontId="3" fillId="0" borderId="0" xfId="0" applyFont="1"/>
    <xf numFmtId="0" fontId="3" fillId="0" borderId="0" xfId="0" applyFont="1" applyAlignment="1">
      <alignment wrapText="1"/>
    </xf>
    <xf numFmtId="0" fontId="3" fillId="0" borderId="0" xfId="0" applyFont="1" applyAlignment="1">
      <alignment horizontal="left" wrapText="1"/>
    </xf>
    <xf numFmtId="0" fontId="7" fillId="0" borderId="0" xfId="0" applyFont="1"/>
    <xf numFmtId="0" fontId="15" fillId="0" borderId="0" xfId="0" applyFont="1"/>
    <xf numFmtId="170" fontId="15" fillId="0" borderId="0" xfId="0" applyNumberFormat="1" applyFont="1" applyAlignment="1">
      <alignment horizontal="right"/>
    </xf>
    <xf numFmtId="0" fontId="15" fillId="0" borderId="0" xfId="0" applyFont="1" applyAlignment="1">
      <alignment vertical="center"/>
    </xf>
    <xf numFmtId="171" fontId="15" fillId="0" borderId="0" xfId="0" applyNumberFormat="1" applyFont="1" applyAlignment="1">
      <alignment horizontal="right" vertical="center"/>
    </xf>
    <xf numFmtId="0" fontId="0" fillId="0" borderId="1" xfId="0" applyBorder="1" applyAlignment="1">
      <alignment vertical="center"/>
    </xf>
    <xf numFmtId="0" fontId="0" fillId="0" borderId="1" xfId="0" applyBorder="1"/>
    <xf numFmtId="0" fontId="0" fillId="0" borderId="0" xfId="0" applyAlignment="1">
      <alignment horizontal="center" vertical="center"/>
    </xf>
    <xf numFmtId="0" fontId="0" fillId="0" borderId="0" xfId="0" applyAlignment="1">
      <alignment vertical="center"/>
    </xf>
    <xf numFmtId="169" fontId="0" fillId="0" borderId="1" xfId="0" applyNumberFormat="1" applyBorder="1" applyAlignment="1">
      <alignment vertical="center"/>
    </xf>
    <xf numFmtId="0" fontId="2" fillId="0" borderId="0" xfId="0" applyFont="1" applyAlignment="1">
      <alignment vertical="center"/>
    </xf>
    <xf numFmtId="0" fontId="0" fillId="0" borderId="1" xfId="0" applyBorder="1" applyAlignment="1">
      <alignment horizontal="center"/>
    </xf>
    <xf numFmtId="166" fontId="0" fillId="0" borderId="1" xfId="0" applyNumberFormat="1" applyBorder="1" applyAlignment="1">
      <alignment vertical="center"/>
    </xf>
    <xf numFmtId="0" fontId="0" fillId="0" borderId="1" xfId="0" applyBorder="1" applyAlignment="1">
      <alignment horizontal="center" vertical="center"/>
    </xf>
    <xf numFmtId="171" fontId="15" fillId="0" borderId="0" xfId="0" applyNumberFormat="1" applyFont="1" applyAlignment="1">
      <alignment vertical="center"/>
    </xf>
    <xf numFmtId="0" fontId="7" fillId="0" borderId="15" xfId="0" applyFont="1" applyBorder="1"/>
    <xf numFmtId="0" fontId="3" fillId="0" borderId="15" xfId="0" applyFont="1" applyBorder="1"/>
    <xf numFmtId="174" fontId="15" fillId="0" borderId="0" xfId="0" applyNumberFormat="1" applyFont="1" applyAlignment="1">
      <alignment horizontal="right"/>
    </xf>
    <xf numFmtId="171" fontId="15" fillId="0" borderId="0" xfId="0" applyNumberFormat="1" applyFont="1" applyAlignment="1">
      <alignment horizontal="right"/>
    </xf>
    <xf numFmtId="0" fontId="0" fillId="0" borderId="1" xfId="0" applyBorder="1" applyAlignment="1">
      <alignment horizontal="center" vertical="center" wrapText="1"/>
    </xf>
    <xf numFmtId="0" fontId="0" fillId="0" borderId="1" xfId="0" applyBorder="1" applyAlignment="1">
      <alignment horizontal="right" vertical="center"/>
    </xf>
    <xf numFmtId="176" fontId="0" fillId="0" borderId="1" xfId="0" applyNumberFormat="1" applyBorder="1" applyAlignment="1">
      <alignment vertical="center"/>
    </xf>
    <xf numFmtId="165" fontId="0" fillId="0" borderId="1" xfId="0" applyNumberFormat="1" applyBorder="1" applyAlignment="1">
      <alignment vertical="center"/>
    </xf>
    <xf numFmtId="167" fontId="0" fillId="0" borderId="1" xfId="0" applyNumberFormat="1" applyBorder="1" applyAlignment="1">
      <alignment vertical="center"/>
    </xf>
    <xf numFmtId="176" fontId="0" fillId="0" borderId="1" xfId="0" applyNumberFormat="1" applyBorder="1" applyAlignment="1">
      <alignment horizontal="right" vertical="center"/>
    </xf>
    <xf numFmtId="165" fontId="0" fillId="0" borderId="1" xfId="0" applyNumberFormat="1" applyBorder="1" applyAlignment="1">
      <alignment horizontal="right" vertical="center"/>
    </xf>
    <xf numFmtId="166" fontId="0" fillId="0" borderId="1" xfId="0" applyNumberFormat="1" applyBorder="1" applyAlignment="1">
      <alignment horizontal="right" vertical="center"/>
    </xf>
    <xf numFmtId="2" fontId="0" fillId="0" borderId="1" xfId="0" applyNumberFormat="1" applyBorder="1" applyAlignment="1">
      <alignment vertical="center"/>
    </xf>
    <xf numFmtId="0" fontId="15" fillId="0" borderId="0" xfId="0" applyFont="1" applyAlignment="1">
      <alignment horizontal="left" vertical="center"/>
    </xf>
    <xf numFmtId="170" fontId="15" fillId="0" borderId="0" xfId="0" applyNumberFormat="1" applyFont="1" applyAlignment="1">
      <alignment horizontal="right" vertical="center"/>
    </xf>
    <xf numFmtId="170" fontId="15" fillId="0" borderId="0" xfId="0" applyNumberFormat="1" applyFont="1" applyAlignment="1">
      <alignment horizontal="left" vertical="center"/>
    </xf>
    <xf numFmtId="175" fontId="0" fillId="0" borderId="1" xfId="0" applyNumberFormat="1" applyBorder="1" applyAlignment="1">
      <alignment horizontal="right" vertical="center"/>
    </xf>
    <xf numFmtId="0" fontId="0" fillId="0" borderId="1" xfId="0" applyBorder="1" applyAlignment="1">
      <alignment horizontal="right"/>
    </xf>
    <xf numFmtId="0" fontId="18" fillId="0" borderId="0" xfId="0" applyFont="1" applyAlignment="1">
      <alignment vertical="center"/>
    </xf>
    <xf numFmtId="11" fontId="0" fillId="0" borderId="1" xfId="0" applyNumberFormat="1" applyBorder="1" applyAlignment="1">
      <alignment vertical="center"/>
    </xf>
    <xf numFmtId="0" fontId="0" fillId="0" borderId="1" xfId="0" applyBorder="1" applyAlignment="1">
      <alignment horizontal="right" vertical="center" wrapText="1"/>
    </xf>
    <xf numFmtId="0" fontId="0" fillId="0" borderId="1" xfId="0" applyBorder="1" applyAlignment="1">
      <alignment horizontal="left" vertical="center" wrapText="1"/>
    </xf>
    <xf numFmtId="164" fontId="0" fillId="0" borderId="1" xfId="0" applyNumberFormat="1" applyBorder="1" applyAlignment="1">
      <alignment vertical="center"/>
    </xf>
    <xf numFmtId="176" fontId="19" fillId="0" borderId="1" xfId="6" applyNumberFormat="1" applyFont="1" applyBorder="1" applyAlignment="1">
      <alignment horizontal="right" vertical="center"/>
    </xf>
    <xf numFmtId="176" fontId="19" fillId="0" borderId="1" xfId="6" applyNumberFormat="1" applyFont="1" applyBorder="1" applyAlignment="1">
      <alignment horizontal="right"/>
    </xf>
    <xf numFmtId="165" fontId="19" fillId="0" borderId="1" xfId="6" applyNumberFormat="1" applyFont="1" applyBorder="1" applyAlignment="1">
      <alignment horizontal="center" vertical="center"/>
    </xf>
    <xf numFmtId="167" fontId="19" fillId="0" borderId="1" xfId="6" applyNumberFormat="1" applyFont="1" applyBorder="1" applyAlignment="1">
      <alignment horizontal="center" vertical="center"/>
    </xf>
    <xf numFmtId="166" fontId="19" fillId="0" borderId="1" xfId="6" applyNumberFormat="1" applyFont="1" applyBorder="1" applyAlignment="1">
      <alignment horizontal="center" vertical="center"/>
    </xf>
    <xf numFmtId="177" fontId="0" fillId="0" borderId="1" xfId="0" applyNumberFormat="1" applyBorder="1" applyAlignment="1">
      <alignment vertical="center"/>
    </xf>
    <xf numFmtId="165" fontId="0" fillId="0" borderId="1" xfId="0" applyNumberFormat="1" applyBorder="1" applyAlignment="1">
      <alignment horizontal="center" vertical="center"/>
    </xf>
    <xf numFmtId="166" fontId="0" fillId="0" borderId="1" xfId="0" applyNumberFormat="1" applyBorder="1" applyAlignment="1">
      <alignment horizontal="center" vertical="center"/>
    </xf>
    <xf numFmtId="167" fontId="0" fillId="0" borderId="1" xfId="0" applyNumberFormat="1" applyBorder="1" applyAlignment="1">
      <alignment horizontal="center" vertical="center"/>
    </xf>
    <xf numFmtId="1" fontId="0" fillId="0" borderId="1" xfId="0" applyNumberFormat="1" applyBorder="1" applyAlignment="1">
      <alignment horizontal="right" vertical="center"/>
    </xf>
    <xf numFmtId="176" fontId="0" fillId="0" borderId="1" xfId="0" applyNumberFormat="1" applyBorder="1" applyAlignment="1">
      <alignment horizontal="right"/>
    </xf>
    <xf numFmtId="2" fontId="19" fillId="0" borderId="1" xfId="6" applyNumberFormat="1" applyFont="1" applyBorder="1" applyAlignment="1">
      <alignment horizontal="right" vertical="center"/>
    </xf>
    <xf numFmtId="1" fontId="19" fillId="0" borderId="1" xfId="6" applyNumberFormat="1" applyFont="1" applyBorder="1" applyAlignment="1">
      <alignment horizontal="right" vertical="center"/>
    </xf>
    <xf numFmtId="1" fontId="19" fillId="0" borderId="1" xfId="6" quotePrefix="1" applyNumberFormat="1" applyFont="1" applyBorder="1" applyAlignment="1">
      <alignment horizontal="right" vertical="center"/>
    </xf>
    <xf numFmtId="1" fontId="19" fillId="0" borderId="1" xfId="6" applyNumberFormat="1" applyFont="1" applyBorder="1" applyAlignment="1">
      <alignment horizontal="right"/>
    </xf>
    <xf numFmtId="175" fontId="19" fillId="0" borderId="1" xfId="6" applyNumberFormat="1" applyFont="1" applyBorder="1" applyAlignment="1">
      <alignment horizontal="center"/>
    </xf>
    <xf numFmtId="1" fontId="19" fillId="0" borderId="1" xfId="6" quotePrefix="1" applyNumberFormat="1" applyFont="1" applyBorder="1" applyAlignment="1">
      <alignment horizontal="right"/>
    </xf>
    <xf numFmtId="2" fontId="19" fillId="0" borderId="1" xfId="6" quotePrefix="1" applyNumberFormat="1" applyFont="1" applyBorder="1" applyAlignment="1">
      <alignment horizontal="right"/>
    </xf>
    <xf numFmtId="164" fontId="19" fillId="0" borderId="1" xfId="6" quotePrefix="1" applyNumberFormat="1" applyFont="1" applyBorder="1" applyAlignment="1">
      <alignment horizontal="right"/>
    </xf>
    <xf numFmtId="0" fontId="19" fillId="0" borderId="0" xfId="6" applyFont="1" applyAlignment="1">
      <alignment horizontal="left"/>
    </xf>
    <xf numFmtId="175" fontId="19" fillId="0" borderId="1" xfId="6" applyNumberFormat="1" applyFont="1" applyBorder="1" applyAlignment="1">
      <alignment horizontal="right" vertical="center"/>
    </xf>
    <xf numFmtId="175" fontId="19" fillId="0" borderId="1" xfId="6" applyNumberFormat="1" applyFont="1" applyBorder="1" applyAlignment="1">
      <alignment horizontal="right"/>
    </xf>
    <xf numFmtId="2" fontId="19" fillId="0" borderId="1" xfId="6" applyNumberFormat="1" applyFont="1" applyBorder="1" applyAlignment="1">
      <alignment horizontal="right"/>
    </xf>
    <xf numFmtId="167" fontId="0" fillId="0" borderId="0" xfId="0" applyNumberFormat="1" applyAlignment="1">
      <alignment vertical="center"/>
    </xf>
    <xf numFmtId="176" fontId="0" fillId="0" borderId="16" xfId="0" applyNumberFormat="1" applyBorder="1" applyAlignment="1">
      <alignment horizontal="right" vertical="center"/>
    </xf>
    <xf numFmtId="166" fontId="0" fillId="0" borderId="16" xfId="0" applyNumberFormat="1" applyBorder="1" applyAlignment="1">
      <alignment horizontal="right" vertical="center"/>
    </xf>
    <xf numFmtId="165" fontId="19" fillId="0" borderId="1" xfId="6" applyNumberFormat="1" applyFont="1" applyBorder="1" applyAlignment="1">
      <alignment horizontal="right" vertical="center"/>
    </xf>
    <xf numFmtId="0" fontId="19" fillId="0" borderId="1" xfId="6" applyFont="1" applyBorder="1" applyAlignment="1">
      <alignment horizontal="right" vertical="center"/>
    </xf>
    <xf numFmtId="176" fontId="0" fillId="2" borderId="1" xfId="0" applyNumberFormat="1" applyFill="1" applyBorder="1" applyAlignment="1">
      <alignment horizontal="right" vertical="center"/>
    </xf>
    <xf numFmtId="175" fontId="0" fillId="0" borderId="1" xfId="0" applyNumberFormat="1" applyBorder="1" applyAlignment="1">
      <alignment vertical="center"/>
    </xf>
    <xf numFmtId="165" fontId="0" fillId="0" borderId="0" xfId="0" applyNumberFormat="1" applyAlignment="1">
      <alignment vertical="center"/>
    </xf>
    <xf numFmtId="173" fontId="15" fillId="0" borderId="0" xfId="0" applyNumberFormat="1" applyFont="1" applyAlignment="1">
      <alignment horizontal="right"/>
    </xf>
    <xf numFmtId="0" fontId="18" fillId="0" borderId="0" xfId="0" applyFont="1"/>
    <xf numFmtId="179" fontId="15" fillId="0" borderId="0" xfId="0" applyNumberFormat="1" applyFont="1"/>
    <xf numFmtId="2" fontId="15" fillId="0" borderId="0" xfId="0" applyNumberFormat="1" applyFont="1"/>
    <xf numFmtId="0" fontId="12" fillId="0" borderId="0" xfId="1" applyFont="1" applyAlignment="1">
      <alignment vertical="center"/>
    </xf>
    <xf numFmtId="0" fontId="14" fillId="0" borderId="0" xfId="1" applyFont="1" applyAlignment="1">
      <alignment vertical="center"/>
    </xf>
    <xf numFmtId="171" fontId="15" fillId="0" borderId="0" xfId="0" applyNumberFormat="1" applyFont="1"/>
    <xf numFmtId="1" fontId="15" fillId="0" borderId="0" xfId="0" applyNumberFormat="1" applyFont="1"/>
    <xf numFmtId="170" fontId="15" fillId="0" borderId="0" xfId="0" applyNumberFormat="1" applyFont="1" applyAlignment="1">
      <alignment vertical="center"/>
    </xf>
    <xf numFmtId="172" fontId="15" fillId="0" borderId="0" xfId="0" applyNumberFormat="1" applyFont="1" applyAlignment="1">
      <alignment horizontal="right"/>
    </xf>
    <xf numFmtId="0" fontId="21" fillId="0" borderId="1" xfId="0" applyFont="1" applyBorder="1"/>
    <xf numFmtId="0" fontId="22" fillId="0" borderId="0" xfId="6" applyFont="1" applyAlignment="1">
      <alignment horizontal="left"/>
    </xf>
    <xf numFmtId="0" fontId="13" fillId="0" borderId="0" xfId="6"/>
    <xf numFmtId="0" fontId="21" fillId="0" borderId="1" xfId="0" applyFont="1" applyBorder="1" applyAlignment="1">
      <alignment horizontal="center"/>
    </xf>
    <xf numFmtId="168" fontId="0" fillId="0" borderId="1" xfId="0" applyNumberFormat="1" applyBorder="1" applyAlignment="1">
      <alignment vertical="center"/>
    </xf>
    <xf numFmtId="185" fontId="15" fillId="0" borderId="0" xfId="0" applyNumberFormat="1" applyFont="1" applyAlignment="1">
      <alignment horizontal="right"/>
    </xf>
    <xf numFmtId="170" fontId="15" fillId="0" borderId="0" xfId="0" applyNumberFormat="1" applyFont="1" applyAlignment="1">
      <alignment horizontal="left"/>
    </xf>
    <xf numFmtId="187" fontId="15" fillId="0" borderId="0" xfId="0" applyNumberFormat="1" applyFont="1" applyAlignment="1">
      <alignment horizontal="center"/>
    </xf>
    <xf numFmtId="0" fontId="15" fillId="0" borderId="0" xfId="0" applyFont="1" applyAlignment="1">
      <alignment horizontal="center" vertical="center"/>
    </xf>
    <xf numFmtId="0" fontId="2" fillId="0" borderId="0" xfId="0" applyFont="1"/>
    <xf numFmtId="0" fontId="26" fillId="0" borderId="0" xfId="0" applyFont="1"/>
    <xf numFmtId="164" fontId="13" fillId="0" borderId="1" xfId="6" quotePrefix="1" applyNumberFormat="1" applyBorder="1" applyAlignment="1">
      <alignment horizontal="center"/>
    </xf>
    <xf numFmtId="1" fontId="0" fillId="0" borderId="1" xfId="0" applyNumberFormat="1" applyBorder="1" applyAlignment="1">
      <alignment vertical="center"/>
    </xf>
    <xf numFmtId="1" fontId="13" fillId="0" borderId="1" xfId="6" applyNumberFormat="1" applyBorder="1" applyAlignment="1">
      <alignment horizontal="center"/>
    </xf>
    <xf numFmtId="176" fontId="13" fillId="0" borderId="1" xfId="6" applyNumberFormat="1" applyBorder="1" applyAlignment="1">
      <alignment horizontal="center" vertical="center"/>
    </xf>
    <xf numFmtId="176" fontId="13" fillId="0" borderId="1" xfId="6" applyNumberFormat="1" applyBorder="1" applyAlignment="1">
      <alignment horizontal="center"/>
    </xf>
    <xf numFmtId="1" fontId="13" fillId="0" borderId="1" xfId="6" quotePrefix="1" applyNumberFormat="1" applyBorder="1" applyAlignment="1">
      <alignment horizontal="center"/>
    </xf>
    <xf numFmtId="2" fontId="13" fillId="0" borderId="1" xfId="6" quotePrefix="1" applyNumberFormat="1" applyBorder="1" applyAlignment="1">
      <alignment horizontal="center"/>
    </xf>
    <xf numFmtId="175" fontId="13" fillId="0" borderId="1" xfId="6" applyNumberFormat="1" applyBorder="1" applyAlignment="1">
      <alignment horizontal="center" vertical="center"/>
    </xf>
    <xf numFmtId="2" fontId="13" fillId="0" borderId="1" xfId="6" applyNumberFormat="1" applyBorder="1" applyAlignment="1">
      <alignment horizontal="center" vertical="center"/>
    </xf>
    <xf numFmtId="0" fontId="27" fillId="0" borderId="1" xfId="0" applyFont="1" applyBorder="1" applyAlignment="1">
      <alignment horizontal="center"/>
    </xf>
    <xf numFmtId="2" fontId="27" fillId="0" borderId="1" xfId="0" applyNumberFormat="1" applyFont="1" applyBorder="1" applyAlignment="1">
      <alignment horizontal="center"/>
    </xf>
    <xf numFmtId="0" fontId="15" fillId="0" borderId="0" xfId="0" applyFont="1" applyAlignment="1">
      <alignment horizontal="right" vertical="center" wrapText="1"/>
    </xf>
    <xf numFmtId="0" fontId="15" fillId="0" borderId="0" xfId="0" applyFont="1" applyAlignment="1">
      <alignment horizontal="left" vertical="center" wrapText="1"/>
    </xf>
    <xf numFmtId="0" fontId="15" fillId="0" borderId="0" xfId="0" applyFont="1" applyAlignment="1">
      <alignment horizontal="center" vertical="center" wrapText="1"/>
    </xf>
    <xf numFmtId="0" fontId="15" fillId="0" borderId="15" xfId="0" applyFont="1" applyBorder="1"/>
    <xf numFmtId="170" fontId="15" fillId="0" borderId="15" xfId="0" applyNumberFormat="1" applyFont="1" applyBorder="1" applyAlignment="1">
      <alignment horizontal="right"/>
    </xf>
    <xf numFmtId="0" fontId="15" fillId="0" borderId="15" xfId="0" applyFont="1" applyBorder="1" applyAlignment="1">
      <alignment vertical="center"/>
    </xf>
    <xf numFmtId="175" fontId="26" fillId="0" borderId="0" xfId="6" applyNumberFormat="1" applyFont="1" applyAlignment="1">
      <alignment horizontal="center"/>
    </xf>
    <xf numFmtId="0" fontId="19" fillId="0" borderId="1" xfId="0" applyFont="1" applyBorder="1" applyAlignment="1">
      <alignment horizontal="center" vertical="center"/>
    </xf>
    <xf numFmtId="0" fontId="19" fillId="0" borderId="1" xfId="0" applyFont="1" applyBorder="1" applyAlignment="1">
      <alignment vertical="center"/>
    </xf>
    <xf numFmtId="0" fontId="29" fillId="0" borderId="0" xfId="0" applyFont="1"/>
    <xf numFmtId="0" fontId="19" fillId="0" borderId="1" xfId="0" applyFont="1" applyBorder="1" applyAlignment="1">
      <alignment horizontal="right" vertical="center"/>
    </xf>
    <xf numFmtId="165" fontId="0" fillId="2" borderId="1" xfId="0" applyNumberFormat="1" applyFill="1" applyBorder="1" applyAlignment="1">
      <alignment horizontal="right" vertical="center"/>
    </xf>
    <xf numFmtId="167" fontId="19" fillId="0" borderId="1" xfId="6" applyNumberFormat="1" applyFont="1" applyBorder="1" applyAlignment="1">
      <alignment horizontal="right" vertical="center"/>
    </xf>
    <xf numFmtId="166" fontId="19" fillId="0" borderId="1" xfId="6" applyNumberFormat="1" applyFont="1" applyBorder="1" applyAlignment="1">
      <alignment horizontal="right" vertical="center"/>
    </xf>
    <xf numFmtId="167" fontId="0" fillId="0" borderId="1" xfId="0" applyNumberFormat="1" applyBorder="1" applyAlignment="1">
      <alignment horizontal="right" vertical="center"/>
    </xf>
    <xf numFmtId="176" fontId="13" fillId="0" borderId="1" xfId="6" applyNumberFormat="1" applyBorder="1" applyAlignment="1">
      <alignment horizontal="right" vertical="center"/>
    </xf>
    <xf numFmtId="175" fontId="13" fillId="0" borderId="1" xfId="6" applyNumberFormat="1" applyBorder="1" applyAlignment="1">
      <alignment horizontal="right" vertical="center"/>
    </xf>
    <xf numFmtId="2" fontId="13" fillId="0" borderId="1" xfId="6" applyNumberFormat="1" applyBorder="1" applyAlignment="1">
      <alignment horizontal="right" vertical="center"/>
    </xf>
    <xf numFmtId="0" fontId="27" fillId="0" borderId="1" xfId="0" applyFont="1" applyBorder="1" applyAlignment="1">
      <alignment horizontal="right"/>
    </xf>
    <xf numFmtId="2" fontId="27" fillId="0" borderId="1" xfId="0" applyNumberFormat="1" applyFont="1" applyBorder="1" applyAlignment="1">
      <alignment horizontal="right"/>
    </xf>
    <xf numFmtId="166" fontId="0" fillId="0" borderId="1" xfId="0" applyNumberFormat="1" applyBorder="1" applyAlignment="1">
      <alignment horizontal="left" vertical="center"/>
    </xf>
    <xf numFmtId="0" fontId="0" fillId="3" borderId="0" xfId="0" applyFill="1" applyAlignment="1">
      <alignment vertical="center"/>
    </xf>
    <xf numFmtId="0" fontId="0" fillId="3" borderId="0" xfId="0" applyFill="1" applyAlignment="1">
      <alignment horizontal="center" vertical="center"/>
    </xf>
    <xf numFmtId="169" fontId="0" fillId="0" borderId="8" xfId="0" applyNumberFormat="1" applyBorder="1" applyAlignment="1">
      <alignment vertical="center"/>
    </xf>
    <xf numFmtId="194" fontId="15" fillId="0" borderId="0" xfId="0" applyNumberFormat="1" applyFont="1" applyAlignment="1">
      <alignment horizontal="right" vertical="center"/>
    </xf>
    <xf numFmtId="0" fontId="0" fillId="0" borderId="10" xfId="0" applyBorder="1" applyAlignment="1">
      <alignment horizontal="center" vertical="center" wrapText="1"/>
    </xf>
    <xf numFmtId="0" fontId="0" fillId="0" borderId="11" xfId="0" applyBorder="1" applyAlignment="1">
      <alignment horizontal="center" vertical="center" wrapText="1"/>
    </xf>
    <xf numFmtId="165" fontId="0" fillId="0" borderId="10" xfId="0" applyNumberFormat="1" applyBorder="1" applyAlignment="1">
      <alignment vertical="center"/>
    </xf>
    <xf numFmtId="165" fontId="0" fillId="0" borderId="11" xfId="0" applyNumberFormat="1" applyBorder="1" applyAlignment="1">
      <alignment vertical="center"/>
    </xf>
    <xf numFmtId="176" fontId="0" fillId="0" borderId="10" xfId="0" applyNumberFormat="1" applyBorder="1" applyAlignment="1">
      <alignment vertical="center"/>
    </xf>
    <xf numFmtId="176" fontId="0" fillId="0" borderId="11" xfId="0" applyNumberFormat="1" applyBorder="1" applyAlignment="1">
      <alignment vertical="center"/>
    </xf>
    <xf numFmtId="0" fontId="0" fillId="0" borderId="10" xfId="0" applyBorder="1" applyAlignment="1">
      <alignment vertical="center"/>
    </xf>
    <xf numFmtId="0" fontId="0" fillId="0" borderId="11" xfId="0" applyBorder="1" applyAlignment="1">
      <alignment vertical="center"/>
    </xf>
    <xf numFmtId="188" fontId="15" fillId="0" borderId="0" xfId="0" applyNumberFormat="1" applyFont="1" applyAlignment="1">
      <alignment horizontal="right"/>
    </xf>
    <xf numFmtId="1" fontId="0" fillId="0" borderId="1" xfId="0" applyNumberFormat="1" applyBorder="1" applyAlignment="1">
      <alignment horizontal="right" vertical="center" wrapText="1"/>
    </xf>
    <xf numFmtId="1" fontId="0" fillId="0" borderId="1" xfId="0" applyNumberFormat="1" applyBorder="1" applyAlignment="1">
      <alignment horizontal="left" vertical="center" wrapText="1"/>
    </xf>
    <xf numFmtId="11" fontId="0" fillId="0" borderId="10" xfId="0" applyNumberFormat="1" applyBorder="1" applyAlignment="1">
      <alignment vertical="center"/>
    </xf>
    <xf numFmtId="11" fontId="0" fillId="0" borderId="11" xfId="0" applyNumberFormat="1" applyBorder="1" applyAlignment="1">
      <alignment vertical="center"/>
    </xf>
    <xf numFmtId="11" fontId="15" fillId="0" borderId="0" xfId="0" applyNumberFormat="1" applyFont="1" applyAlignment="1">
      <alignment vertical="center"/>
    </xf>
    <xf numFmtId="174" fontId="15" fillId="0" borderId="0" xfId="0" applyNumberFormat="1" applyFont="1" applyAlignment="1">
      <alignment vertical="center"/>
    </xf>
    <xf numFmtId="0" fontId="19" fillId="0" borderId="0" xfId="0" applyFont="1" applyAlignment="1">
      <alignment vertical="center"/>
    </xf>
    <xf numFmtId="164" fontId="18" fillId="0" borderId="0" xfId="0" applyNumberFormat="1" applyFont="1" applyAlignment="1">
      <alignment vertical="center"/>
    </xf>
    <xf numFmtId="1" fontId="18" fillId="0" borderId="0" xfId="0" applyNumberFormat="1" applyFont="1" applyAlignment="1">
      <alignment vertical="center"/>
    </xf>
    <xf numFmtId="164" fontId="31" fillId="0" borderId="0" xfId="0" applyNumberFormat="1" applyFont="1" applyAlignment="1">
      <alignment vertical="center"/>
    </xf>
    <xf numFmtId="1" fontId="31" fillId="0" borderId="0" xfId="0" applyNumberFormat="1" applyFont="1" applyAlignment="1">
      <alignment vertical="center"/>
    </xf>
    <xf numFmtId="0" fontId="30" fillId="0" borderId="0" xfId="0" applyFont="1" applyAlignment="1">
      <alignment wrapText="1"/>
    </xf>
    <xf numFmtId="0" fontId="0" fillId="4" borderId="1" xfId="0" applyFill="1" applyBorder="1" applyAlignment="1">
      <alignment vertical="center"/>
    </xf>
    <xf numFmtId="199" fontId="0" fillId="0" borderId="1" xfId="0" applyNumberFormat="1" applyBorder="1" applyAlignment="1">
      <alignment vertical="center"/>
    </xf>
    <xf numFmtId="176" fontId="0" fillId="0" borderId="6" xfId="0" applyNumberFormat="1" applyBorder="1" applyAlignment="1">
      <alignment vertical="center"/>
    </xf>
    <xf numFmtId="165" fontId="34" fillId="0" borderId="1" xfId="0" applyNumberFormat="1" applyFont="1" applyBorder="1" applyAlignment="1">
      <alignment horizontal="right" vertical="center"/>
    </xf>
    <xf numFmtId="165" fontId="34" fillId="0" borderId="1" xfId="0" applyNumberFormat="1" applyFont="1" applyBorder="1" applyAlignment="1">
      <alignment vertical="center"/>
    </xf>
    <xf numFmtId="0" fontId="34" fillId="0" borderId="0" xfId="0" applyFont="1" applyAlignment="1">
      <alignment vertical="center"/>
    </xf>
    <xf numFmtId="173" fontId="15" fillId="0" borderId="0" xfId="0" applyNumberFormat="1" applyFont="1" applyAlignment="1">
      <alignment horizontal="right" vertical="center"/>
    </xf>
    <xf numFmtId="0" fontId="26" fillId="0" borderId="0" xfId="0" applyFont="1" applyAlignment="1">
      <alignment horizontal="right"/>
    </xf>
    <xf numFmtId="175" fontId="26" fillId="0" borderId="0" xfId="6" applyNumberFormat="1" applyFont="1" applyAlignment="1">
      <alignment horizontal="left"/>
    </xf>
    <xf numFmtId="176" fontId="0" fillId="4" borderId="1" xfId="0" applyNumberFormat="1" applyFill="1" applyBorder="1" applyAlignment="1">
      <alignment vertical="center"/>
    </xf>
    <xf numFmtId="176" fontId="0" fillId="4" borderId="10" xfId="0" applyNumberFormat="1" applyFill="1" applyBorder="1" applyAlignment="1">
      <alignment vertical="center"/>
    </xf>
    <xf numFmtId="176" fontId="0" fillId="4" borderId="11" xfId="0" applyNumberFormat="1" applyFill="1" applyBorder="1" applyAlignment="1">
      <alignment vertical="center"/>
    </xf>
    <xf numFmtId="0" fontId="0" fillId="4" borderId="0" xfId="0" applyFill="1" applyAlignment="1">
      <alignment vertical="center"/>
    </xf>
    <xf numFmtId="169" fontId="0" fillId="4" borderId="1" xfId="0" applyNumberFormat="1" applyFill="1" applyBorder="1" applyAlignment="1">
      <alignment vertical="center"/>
    </xf>
    <xf numFmtId="0" fontId="0" fillId="4" borderId="1" xfId="0" applyFill="1" applyBorder="1" applyAlignment="1">
      <alignment horizontal="center" vertical="center"/>
    </xf>
    <xf numFmtId="166" fontId="0" fillId="4" borderId="1" xfId="0" applyNumberFormat="1" applyFill="1" applyBorder="1" applyAlignment="1">
      <alignment vertical="center"/>
    </xf>
    <xf numFmtId="1" fontId="26" fillId="0" borderId="0" xfId="0" applyNumberFormat="1" applyFont="1"/>
    <xf numFmtId="172" fontId="15" fillId="0" borderId="0" xfId="0" applyNumberFormat="1" applyFont="1" applyAlignment="1">
      <alignment horizontal="right" vertical="center"/>
    </xf>
    <xf numFmtId="174" fontId="15" fillId="0" borderId="0" xfId="0" applyNumberFormat="1" applyFont="1" applyAlignment="1">
      <alignment horizontal="right" vertical="center"/>
    </xf>
    <xf numFmtId="172" fontId="26" fillId="0" borderId="0" xfId="0" applyNumberFormat="1" applyFont="1" applyAlignment="1">
      <alignment horizontal="right" vertical="center"/>
    </xf>
    <xf numFmtId="0" fontId="0" fillId="5" borderId="1" xfId="0" applyFill="1" applyBorder="1" applyAlignment="1">
      <alignment vertical="center"/>
    </xf>
    <xf numFmtId="0" fontId="0" fillId="5" borderId="0" xfId="0" applyFill="1" applyAlignment="1">
      <alignment vertical="center"/>
    </xf>
    <xf numFmtId="167" fontId="0" fillId="5" borderId="1" xfId="0" applyNumberFormat="1" applyFill="1" applyBorder="1" applyAlignment="1">
      <alignment vertical="center"/>
    </xf>
    <xf numFmtId="2" fontId="0" fillId="0" borderId="0" xfId="0" applyNumberFormat="1" applyAlignment="1">
      <alignment horizontal="right" vertical="center"/>
    </xf>
    <xf numFmtId="176" fontId="0" fillId="0" borderId="0" xfId="0" applyNumberFormat="1" applyAlignment="1">
      <alignment vertical="center"/>
    </xf>
    <xf numFmtId="169" fontId="0" fillId="0" borderId="0" xfId="0" applyNumberFormat="1" applyAlignment="1">
      <alignment vertical="center"/>
    </xf>
    <xf numFmtId="166" fontId="0" fillId="0" borderId="0" xfId="0" applyNumberFormat="1" applyAlignment="1">
      <alignment vertical="center"/>
    </xf>
    <xf numFmtId="176" fontId="0" fillId="5" borderId="1" xfId="0" applyNumberFormat="1" applyFill="1" applyBorder="1" applyAlignment="1">
      <alignment vertical="center"/>
    </xf>
    <xf numFmtId="169" fontId="0" fillId="5" borderId="1" xfId="0" applyNumberFormat="1" applyFill="1" applyBorder="1" applyAlignment="1">
      <alignment vertical="center"/>
    </xf>
    <xf numFmtId="0" fontId="0" fillId="5" borderId="1" xfId="0" applyFill="1" applyBorder="1" applyAlignment="1">
      <alignment horizontal="center" vertical="center"/>
    </xf>
    <xf numFmtId="165" fontId="0" fillId="5" borderId="1" xfId="0" applyNumberFormat="1" applyFill="1" applyBorder="1" applyAlignment="1">
      <alignment vertical="center"/>
    </xf>
    <xf numFmtId="175" fontId="0" fillId="5" borderId="1" xfId="0" applyNumberFormat="1" applyFill="1" applyBorder="1" applyAlignment="1">
      <alignment vertical="center"/>
    </xf>
    <xf numFmtId="164" fontId="0" fillId="5" borderId="1" xfId="0" applyNumberFormat="1" applyFill="1" applyBorder="1" applyAlignment="1">
      <alignment vertical="center"/>
    </xf>
    <xf numFmtId="0" fontId="0" fillId="0" borderId="0" xfId="0" applyAlignment="1">
      <alignment vertical="center" wrapText="1"/>
    </xf>
    <xf numFmtId="0" fontId="2" fillId="0" borderId="0" xfId="0" applyFont="1" applyAlignment="1">
      <alignment vertical="center" wrapText="1"/>
    </xf>
    <xf numFmtId="176" fontId="19" fillId="0" borderId="1" xfId="6" applyNumberFormat="1" applyFont="1" applyBorder="1" applyAlignment="1">
      <alignment horizontal="right" vertical="center"/>
    </xf>
    <xf numFmtId="175" fontId="19" fillId="0" borderId="1" xfId="6" applyNumberFormat="1" applyFont="1" applyBorder="1" applyAlignment="1">
      <alignment horizontal="left"/>
    </xf>
    <xf numFmtId="175" fontId="19" fillId="0" borderId="1" xfId="6" applyNumberFormat="1" applyFont="1" applyBorder="1" applyAlignment="1">
      <alignment horizontal="right" vertical="center"/>
    </xf>
    <xf numFmtId="167" fontId="19" fillId="0" borderId="1" xfId="6" applyNumberFormat="1" applyFont="1" applyBorder="1" applyAlignment="1">
      <alignment horizontal="right"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right" vertical="center"/>
    </xf>
    <xf numFmtId="0" fontId="0" fillId="0" borderId="1" xfId="0" applyBorder="1" applyAlignment="1">
      <alignment horizontal="left" vertical="center"/>
    </xf>
    <xf numFmtId="0" fontId="19" fillId="0" borderId="1" xfId="0" applyFont="1" applyBorder="1" applyAlignment="1">
      <alignment horizontal="right" vertical="center"/>
    </xf>
    <xf numFmtId="0" fontId="19" fillId="0" borderId="1" xfId="0" applyFont="1" applyBorder="1" applyAlignment="1">
      <alignment horizontal="left" vertical="center"/>
    </xf>
    <xf numFmtId="2" fontId="0" fillId="0" borderId="2" xfId="0" applyNumberFormat="1" applyBorder="1" applyAlignment="1">
      <alignment horizontal="right" vertical="center"/>
    </xf>
    <xf numFmtId="2" fontId="0" fillId="0" borderId="3" xfId="0" applyNumberFormat="1" applyBorder="1" applyAlignment="1">
      <alignment horizontal="right" vertical="center"/>
    </xf>
    <xf numFmtId="176" fontId="0" fillId="0" borderId="2" xfId="0" applyNumberFormat="1" applyBorder="1" applyAlignment="1">
      <alignment horizontal="right" vertical="center"/>
    </xf>
    <xf numFmtId="176" fontId="0" fillId="0" borderId="3" xfId="0" applyNumberFormat="1" applyBorder="1" applyAlignment="1">
      <alignment horizontal="right" vertical="center"/>
    </xf>
    <xf numFmtId="175" fontId="0" fillId="0" borderId="2" xfId="0" applyNumberFormat="1" applyBorder="1" applyAlignment="1">
      <alignment horizontal="right" vertical="center"/>
    </xf>
    <xf numFmtId="175" fontId="0" fillId="0" borderId="3" xfId="0" applyNumberFormat="1" applyBorder="1" applyAlignment="1">
      <alignment horizontal="right" vertical="center"/>
    </xf>
    <xf numFmtId="0" fontId="18" fillId="0" borderId="0" xfId="0" applyFont="1" applyAlignment="1">
      <alignment horizontal="center" vertical="center"/>
    </xf>
    <xf numFmtId="2" fontId="0" fillId="5" borderId="2" xfId="0" applyNumberFormat="1" applyFill="1" applyBorder="1" applyAlignment="1">
      <alignment horizontal="right" vertical="center"/>
    </xf>
    <xf numFmtId="2" fontId="0" fillId="5" borderId="3" xfId="0" applyNumberFormat="1" applyFill="1" applyBorder="1" applyAlignment="1">
      <alignment horizontal="right" vertical="center"/>
    </xf>
    <xf numFmtId="176" fontId="0" fillId="5" borderId="2" xfId="0" applyNumberFormat="1" applyFill="1" applyBorder="1" applyAlignment="1">
      <alignment horizontal="right" vertical="center"/>
    </xf>
    <xf numFmtId="176" fontId="0" fillId="5" borderId="3" xfId="0" applyNumberFormat="1" applyFill="1" applyBorder="1" applyAlignment="1">
      <alignment horizontal="right" vertical="center"/>
    </xf>
    <xf numFmtId="175" fontId="0" fillId="5" borderId="2" xfId="0" applyNumberFormat="1" applyFill="1" applyBorder="1" applyAlignment="1">
      <alignment horizontal="right" vertical="center"/>
    </xf>
    <xf numFmtId="175" fontId="0" fillId="5" borderId="3" xfId="0" applyNumberFormat="1" applyFill="1" applyBorder="1" applyAlignment="1">
      <alignment horizontal="right" vertical="center"/>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172" fontId="15" fillId="0" borderId="0" xfId="0" applyNumberFormat="1" applyFont="1" applyAlignment="1">
      <alignment horizontal="right"/>
    </xf>
    <xf numFmtId="173" fontId="15" fillId="0" borderId="0" xfId="0" applyNumberFormat="1" applyFont="1" applyAlignment="1">
      <alignment horizontal="right"/>
    </xf>
    <xf numFmtId="171" fontId="15" fillId="0" borderId="0" xfId="0" applyNumberFormat="1" applyFont="1" applyAlignment="1">
      <alignment horizontal="right"/>
    </xf>
    <xf numFmtId="180" fontId="15" fillId="0" borderId="0" xfId="0" applyNumberFormat="1" applyFont="1" applyAlignment="1">
      <alignment horizontal="right"/>
    </xf>
    <xf numFmtId="0" fontId="14" fillId="0" borderId="15" xfId="1" applyFont="1" applyBorder="1" applyAlignment="1">
      <alignment horizontal="center" vertical="center"/>
    </xf>
    <xf numFmtId="0" fontId="14" fillId="0" borderId="15" xfId="2" applyFont="1" applyBorder="1" applyAlignment="1">
      <alignment horizontal="center" vertical="center"/>
    </xf>
    <xf numFmtId="186" fontId="15" fillId="0" borderId="0" xfId="0" applyNumberFormat="1" applyFont="1" applyAlignment="1">
      <alignment horizontal="right"/>
    </xf>
    <xf numFmtId="0" fontId="12" fillId="0" borderId="14" xfId="1" applyFont="1" applyBorder="1" applyAlignment="1">
      <alignment horizontal="center" vertical="center"/>
    </xf>
    <xf numFmtId="0" fontId="12" fillId="0" borderId="14" xfId="2" applyFont="1" applyBorder="1" applyAlignment="1">
      <alignment horizontal="center" vertical="center"/>
    </xf>
    <xf numFmtId="194" fontId="15" fillId="0" borderId="0" xfId="0" applyNumberFormat="1" applyFont="1" applyAlignment="1">
      <alignment horizontal="right"/>
    </xf>
    <xf numFmtId="0" fontId="12" fillId="0" borderId="0" xfId="1" applyFont="1" applyAlignment="1">
      <alignment horizontal="center" vertical="center"/>
    </xf>
    <xf numFmtId="0" fontId="12" fillId="0" borderId="0" xfId="2" applyFont="1" applyAlignment="1">
      <alignment horizontal="center" vertical="center"/>
    </xf>
    <xf numFmtId="194" fontId="15" fillId="0" borderId="0" xfId="0" applyNumberFormat="1" applyFont="1" applyAlignment="1">
      <alignment horizontal="right" vertical="center"/>
    </xf>
    <xf numFmtId="186" fontId="15" fillId="0" borderId="0" xfId="0" applyNumberFormat="1" applyFont="1" applyAlignment="1">
      <alignment horizontal="right" vertical="center"/>
    </xf>
    <xf numFmtId="171" fontId="15" fillId="0" borderId="0" xfId="0" applyNumberFormat="1" applyFont="1" applyAlignment="1">
      <alignment horizontal="right" vertical="center"/>
    </xf>
    <xf numFmtId="173" fontId="15" fillId="0" borderId="0" xfId="0" applyNumberFormat="1" applyFont="1" applyAlignment="1">
      <alignment horizontal="right" vertical="center"/>
    </xf>
    <xf numFmtId="172" fontId="15" fillId="0" borderId="0" xfId="0" applyNumberFormat="1" applyFont="1" applyAlignment="1">
      <alignment horizontal="right" vertical="center"/>
    </xf>
    <xf numFmtId="174" fontId="15" fillId="0" borderId="0" xfId="0" applyNumberFormat="1" applyFont="1" applyAlignment="1">
      <alignment horizontal="right" vertical="center"/>
    </xf>
    <xf numFmtId="164" fontId="15" fillId="0" borderId="0" xfId="0" applyNumberFormat="1" applyFont="1" applyAlignment="1">
      <alignment horizontal="right" vertical="center"/>
    </xf>
    <xf numFmtId="0" fontId="5" fillId="0" borderId="0" xfId="0" applyFont="1" applyAlignment="1">
      <alignment horizontal="center" vertical="center"/>
    </xf>
    <xf numFmtId="0" fontId="3" fillId="0" borderId="0" xfId="0" applyFont="1" applyAlignment="1">
      <alignment horizontal="left" wrapText="1"/>
    </xf>
    <xf numFmtId="174" fontId="15" fillId="0" borderId="0" xfId="0" applyNumberFormat="1" applyFont="1" applyAlignment="1">
      <alignment horizontal="right"/>
    </xf>
    <xf numFmtId="0" fontId="0" fillId="0" borderId="13" xfId="0" applyBorder="1" applyAlignment="1">
      <alignment horizontal="center" vertical="center"/>
    </xf>
    <xf numFmtId="0" fontId="0" fillId="0" borderId="6" xfId="0" applyBorder="1" applyAlignment="1">
      <alignment horizontal="center" vertical="center"/>
    </xf>
    <xf numFmtId="0" fontId="17" fillId="0" borderId="7" xfId="6" applyFont="1" applyBorder="1" applyAlignment="1">
      <alignment horizontal="center" vertical="center" wrapText="1"/>
    </xf>
    <xf numFmtId="0" fontId="17" fillId="0" borderId="9" xfId="6" applyFont="1" applyBorder="1" applyAlignment="1">
      <alignment horizontal="center" vertical="center" wrapText="1"/>
    </xf>
    <xf numFmtId="0" fontId="17" fillId="0" borderId="4" xfId="6" applyFont="1" applyBorder="1" applyAlignment="1">
      <alignment horizontal="center" vertical="center" wrapText="1"/>
    </xf>
    <xf numFmtId="0" fontId="17" fillId="0" borderId="5" xfId="6" applyFont="1" applyBorder="1" applyAlignment="1">
      <alignment horizontal="center" vertical="center" wrapText="1"/>
    </xf>
    <xf numFmtId="0" fontId="0" fillId="0" borderId="13" xfId="0" applyBorder="1" applyAlignment="1">
      <alignment horizontal="center" vertical="center" wrapText="1"/>
    </xf>
    <xf numFmtId="0" fontId="0" fillId="0" borderId="6" xfId="0" applyBorder="1" applyAlignment="1">
      <alignment horizontal="center" vertical="center" wrapText="1"/>
    </xf>
    <xf numFmtId="0" fontId="19" fillId="0" borderId="1"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4" xfId="0" applyFont="1" applyBorder="1" applyAlignment="1">
      <alignment horizontal="center" vertical="center" wrapText="1"/>
    </xf>
    <xf numFmtId="0" fontId="19" fillId="0" borderId="5" xfId="0" applyFont="1" applyBorder="1" applyAlignment="1">
      <alignment horizontal="center" vertical="center" wrapText="1"/>
    </xf>
    <xf numFmtId="0" fontId="0" fillId="0" borderId="8" xfId="0" applyBorder="1" applyAlignment="1">
      <alignment horizontal="center" vertical="center" wrapText="1"/>
    </xf>
    <xf numFmtId="0" fontId="0" fillId="0" borderId="12" xfId="0" applyBorder="1" applyAlignment="1">
      <alignment horizontal="center" vertical="center" wrapText="1"/>
    </xf>
    <xf numFmtId="0" fontId="0" fillId="3" borderId="10" xfId="0" applyFill="1" applyBorder="1" applyAlignment="1">
      <alignment horizontal="center" vertical="center" wrapText="1"/>
    </xf>
    <xf numFmtId="0" fontId="0" fillId="3" borderId="0" xfId="0" applyFill="1" applyAlignment="1">
      <alignment horizontal="center" vertical="center" wrapText="1"/>
    </xf>
    <xf numFmtId="186" fontId="26" fillId="0" borderId="0" xfId="0" applyNumberFormat="1" applyFont="1" applyAlignment="1">
      <alignment horizontal="right" vertical="center"/>
    </xf>
    <xf numFmtId="200" fontId="26" fillId="0" borderId="0" xfId="0" applyNumberFormat="1" applyFont="1" applyAlignment="1">
      <alignment horizontal="right" vertical="center"/>
    </xf>
    <xf numFmtId="173" fontId="26" fillId="0" borderId="0" xfId="0" applyNumberFormat="1" applyFont="1" applyAlignment="1">
      <alignment horizontal="right" vertical="center"/>
    </xf>
    <xf numFmtId="0" fontId="2" fillId="0" borderId="0" xfId="0" applyFont="1" applyAlignment="1">
      <alignment horizontal="left" vertical="center"/>
    </xf>
    <xf numFmtId="171" fontId="26" fillId="0" borderId="0" xfId="0" applyNumberFormat="1" applyFont="1" applyAlignment="1">
      <alignment horizontal="right" vertical="center"/>
    </xf>
    <xf numFmtId="172" fontId="26" fillId="0" borderId="0" xfId="0" applyNumberFormat="1" applyFont="1" applyAlignment="1">
      <alignment horizontal="right" vertical="center"/>
    </xf>
    <xf numFmtId="0" fontId="25" fillId="0" borderId="0" xfId="0" applyFont="1" applyAlignment="1">
      <alignment horizontal="left" vertical="top" wrapText="1"/>
    </xf>
    <xf numFmtId="0" fontId="20" fillId="0" borderId="0" xfId="0" applyFont="1" applyAlignment="1">
      <alignment horizontal="left" vertical="top" wrapText="1"/>
    </xf>
    <xf numFmtId="181" fontId="15" fillId="0" borderId="0" xfId="0" applyNumberFormat="1" applyFont="1" applyAlignment="1">
      <alignment horizontal="right" vertical="center"/>
    </xf>
    <xf numFmtId="184" fontId="15" fillId="0" borderId="0" xfId="0" applyNumberFormat="1" applyFont="1" applyAlignment="1">
      <alignment horizontal="right" vertical="center"/>
    </xf>
    <xf numFmtId="170" fontId="15" fillId="0" borderId="0" xfId="0" applyNumberFormat="1" applyFont="1" applyAlignment="1">
      <alignment horizontal="right" vertical="center"/>
    </xf>
    <xf numFmtId="182" fontId="15" fillId="0" borderId="0" xfId="0" applyNumberFormat="1" applyFont="1" applyAlignment="1">
      <alignment horizontal="right"/>
    </xf>
    <xf numFmtId="188" fontId="15" fillId="0" borderId="0" xfId="0" applyNumberFormat="1" applyFont="1" applyAlignment="1">
      <alignment horizontal="right"/>
    </xf>
    <xf numFmtId="189" fontId="15" fillId="0" borderId="0" xfId="0" applyNumberFormat="1" applyFont="1" applyAlignment="1">
      <alignment horizontal="right" vertical="center"/>
    </xf>
    <xf numFmtId="183" fontId="15" fillId="0" borderId="0" xfId="0" applyNumberFormat="1" applyFont="1" applyAlignment="1">
      <alignment horizontal="right"/>
    </xf>
    <xf numFmtId="173" fontId="26" fillId="0" borderId="0" xfId="0" applyNumberFormat="1" applyFont="1" applyAlignment="1">
      <alignment horizontal="right"/>
    </xf>
    <xf numFmtId="171" fontId="26" fillId="0" borderId="0" xfId="0" applyNumberFormat="1" applyFont="1" applyAlignment="1">
      <alignment horizontal="right"/>
    </xf>
    <xf numFmtId="180" fontId="26" fillId="0" borderId="0" xfId="0" applyNumberFormat="1" applyFont="1" applyAlignment="1">
      <alignment horizontal="right"/>
    </xf>
    <xf numFmtId="172" fontId="26" fillId="0" borderId="0" xfId="0" applyNumberFormat="1" applyFont="1" applyAlignment="1">
      <alignment horizontal="right"/>
    </xf>
    <xf numFmtId="0" fontId="26" fillId="0" borderId="0" xfId="0" applyFont="1" applyAlignment="1">
      <alignment horizontal="right"/>
    </xf>
    <xf numFmtId="0" fontId="23" fillId="0" borderId="0" xfId="0" applyFont="1" applyAlignment="1">
      <alignment horizontal="left" wrapText="1"/>
    </xf>
    <xf numFmtId="164" fontId="15" fillId="0" borderId="0" xfId="0" applyNumberFormat="1" applyFont="1" applyAlignment="1">
      <alignment horizontal="right"/>
    </xf>
    <xf numFmtId="0" fontId="15" fillId="0" borderId="0" xfId="0" applyFont="1" applyAlignment="1">
      <alignment horizontal="right"/>
    </xf>
    <xf numFmtId="174" fontId="26" fillId="0" borderId="0" xfId="0" applyNumberFormat="1" applyFont="1" applyAlignment="1">
      <alignment horizontal="right"/>
    </xf>
    <xf numFmtId="186" fontId="15" fillId="0" borderId="14" xfId="0" applyNumberFormat="1" applyFont="1" applyBorder="1" applyAlignment="1">
      <alignment horizontal="right"/>
    </xf>
    <xf numFmtId="0" fontId="12" fillId="0" borderId="8" xfId="1" applyFont="1" applyBorder="1" applyAlignment="1">
      <alignment horizontal="center" vertical="center"/>
    </xf>
    <xf numFmtId="0" fontId="12" fillId="0" borderId="8" xfId="2" applyFont="1" applyBorder="1" applyAlignment="1">
      <alignment horizontal="center" vertical="center"/>
    </xf>
    <xf numFmtId="0" fontId="17" fillId="0" borderId="14" xfId="5" quotePrefix="1" applyFont="1" applyBorder="1" applyAlignment="1">
      <alignment horizontal="center" vertical="center"/>
    </xf>
    <xf numFmtId="0" fontId="3" fillId="0" borderId="0" xfId="0" applyFont="1" applyAlignment="1"/>
  </cellXfs>
  <cellStyles count="10">
    <cellStyle name="Normal" xfId="0" builtinId="0"/>
    <cellStyle name="Normal 10" xfId="8" xr:uid="{351A750B-0456-43AD-B8A6-DC97C0AA8999}"/>
    <cellStyle name="Normal 2 2 2 36" xfId="4" xr:uid="{00000000-0005-0000-0000-000001000000}"/>
    <cellStyle name="Normal 2 3 3" xfId="3" xr:uid="{00000000-0005-0000-0000-000002000000}"/>
    <cellStyle name="Normal 4 12 2 2 2 2 3 4" xfId="1" xr:uid="{00000000-0005-0000-0000-000003000000}"/>
    <cellStyle name="Normal 4 12 2 3 2" xfId="9" xr:uid="{928670CB-D9B8-4697-8E1B-DB8A45A52BF3}"/>
    <cellStyle name="Normal 4 2 3 2 5 2" xfId="7" xr:uid="{E7B957AA-8C30-47E3-96EF-4E830464A59C}"/>
    <cellStyle name="Normal 4 2 3 3 3 3 2 2" xfId="5" xr:uid="{00000000-0005-0000-0000-000004000000}"/>
    <cellStyle name="Normal 7 2 2" xfId="6" xr:uid="{00000000-0005-0000-0000-000005000000}"/>
    <cellStyle name="Normal 9 3" xfId="2"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ukluk%20Khairiyati\Downloads\Sertifikat%20Standard%20Kapasitor\JE-18-04-27_Standar%20Kapasitor%201000%20pF_General%20Radio_1404-A_27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ukluk%20Khairiyati\Downloads\ah270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va"/>
      <sheetName val="unc"/>
      <sheetName val="cert"/>
    </sheetNames>
    <sheetDataSet>
      <sheetData sheetId="0">
        <row r="31">
          <cell r="M31">
            <v>1000.0850831666667</v>
          </cell>
        </row>
      </sheetData>
      <sheetData sheetId="1">
        <row r="7">
          <cell r="O7">
            <v>10.028213090066812</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100 nF"/>
      <sheetName val="1 uF"/>
    </sheetNames>
    <sheetDataSet>
      <sheetData sheetId="0"/>
      <sheetData sheetId="1">
        <row r="19">
          <cell r="G19">
            <v>1</v>
          </cell>
        </row>
        <row r="20">
          <cell r="G20">
            <v>6.2831853071795862</v>
          </cell>
        </row>
        <row r="22">
          <cell r="E22">
            <v>15</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EF6C5-F9E9-466A-9C12-4E1BB2C789E0}">
  <dimension ref="B1:M380"/>
  <sheetViews>
    <sheetView view="pageLayout" topLeftCell="A310" zoomScale="90" zoomScaleNormal="100" zoomScalePageLayoutView="90" workbookViewId="0">
      <selection activeCell="D280" sqref="D280:E280"/>
    </sheetView>
  </sheetViews>
  <sheetFormatPr defaultColWidth="8.7265625" defaultRowHeight="14.5" x14ac:dyDescent="0.35"/>
  <cols>
    <col min="1" max="1" width="3.54296875" style="13" customWidth="1"/>
    <col min="2" max="2" width="8.7265625" style="13"/>
    <col min="3" max="3" width="5.54296875" style="13" bestFit="1" customWidth="1"/>
    <col min="4" max="4" width="6.26953125" style="13" bestFit="1" customWidth="1"/>
    <col min="5" max="5" width="6.90625" style="13" customWidth="1"/>
    <col min="6" max="6" width="6.26953125" style="13" bestFit="1" customWidth="1"/>
    <col min="7" max="7" width="5.54296875" style="13" bestFit="1" customWidth="1"/>
    <col min="8" max="12" width="15" style="13" customWidth="1"/>
    <col min="13" max="13" width="7.1796875" style="13" customWidth="1"/>
    <col min="14" max="16384" width="8.7265625" style="13"/>
  </cols>
  <sheetData>
    <row r="1" spans="2:13" x14ac:dyDescent="0.35">
      <c r="B1" s="203" t="s">
        <v>61</v>
      </c>
      <c r="C1" s="203"/>
      <c r="D1" s="203"/>
      <c r="E1" s="203"/>
      <c r="F1" s="203"/>
      <c r="G1" s="203"/>
      <c r="H1" s="203"/>
      <c r="I1" s="203"/>
      <c r="J1" s="203"/>
      <c r="K1" s="203"/>
      <c r="L1" s="203"/>
    </row>
    <row r="3" spans="2:13" x14ac:dyDescent="0.35">
      <c r="B3" s="13" t="s">
        <v>0</v>
      </c>
      <c r="E3" s="13" t="s">
        <v>64</v>
      </c>
      <c r="J3" s="13" t="s">
        <v>63</v>
      </c>
      <c r="K3" s="13" t="s">
        <v>64</v>
      </c>
    </row>
    <row r="4" spans="2:13" x14ac:dyDescent="0.35">
      <c r="B4" s="13" t="s">
        <v>1</v>
      </c>
      <c r="E4" s="13" t="s">
        <v>96</v>
      </c>
    </row>
    <row r="5" spans="2:13" x14ac:dyDescent="0.35">
      <c r="B5" s="13" t="s">
        <v>56</v>
      </c>
      <c r="E5" s="13" t="s">
        <v>96</v>
      </c>
    </row>
    <row r="6" spans="2:13" x14ac:dyDescent="0.35">
      <c r="B6" s="13" t="s">
        <v>57</v>
      </c>
      <c r="E6" s="13" t="s">
        <v>96</v>
      </c>
      <c r="J6" s="13" t="s">
        <v>3</v>
      </c>
      <c r="K6" s="13" t="s">
        <v>64</v>
      </c>
    </row>
    <row r="7" spans="2:13" x14ac:dyDescent="0.35">
      <c r="J7" s="13" t="s">
        <v>5</v>
      </c>
      <c r="K7" s="13" t="s">
        <v>64</v>
      </c>
    </row>
    <row r="8" spans="2:13" x14ac:dyDescent="0.35">
      <c r="B8" s="13" t="s">
        <v>2</v>
      </c>
      <c r="E8" s="13" t="s">
        <v>64</v>
      </c>
    </row>
    <row r="9" spans="2:13" x14ac:dyDescent="0.35">
      <c r="B9" s="13" t="s">
        <v>4</v>
      </c>
      <c r="E9" s="13" t="s">
        <v>64</v>
      </c>
    </row>
    <row r="11" spans="2:13" x14ac:dyDescent="0.35">
      <c r="B11" s="38" t="s">
        <v>6</v>
      </c>
    </row>
    <row r="13" spans="2:13" x14ac:dyDescent="0.35">
      <c r="B13" s="191" t="s">
        <v>54</v>
      </c>
      <c r="C13" s="191"/>
      <c r="D13" s="192" t="s">
        <v>60</v>
      </c>
      <c r="E13" s="192"/>
      <c r="F13" s="192"/>
      <c r="G13" s="192"/>
      <c r="H13" s="192" t="s">
        <v>9</v>
      </c>
      <c r="I13" s="192"/>
      <c r="J13" s="192"/>
      <c r="K13" s="192"/>
      <c r="L13" s="192"/>
      <c r="M13" s="192"/>
    </row>
    <row r="14" spans="2:13" x14ac:dyDescent="0.35">
      <c r="B14" s="10">
        <v>0</v>
      </c>
      <c r="C14" s="10" t="s">
        <v>11</v>
      </c>
      <c r="D14" s="192" t="s">
        <v>58</v>
      </c>
      <c r="E14" s="192"/>
      <c r="F14" s="192"/>
      <c r="G14" s="192"/>
      <c r="H14" s="10"/>
      <c r="I14" s="10"/>
      <c r="J14" s="10"/>
      <c r="K14" s="10"/>
      <c r="L14" s="10"/>
      <c r="M14" s="10"/>
    </row>
    <row r="15" spans="2:13" x14ac:dyDescent="0.35">
      <c r="B15" s="10"/>
      <c r="C15" s="10"/>
      <c r="D15" s="192" t="s">
        <v>59</v>
      </c>
      <c r="E15" s="192"/>
      <c r="F15" s="192"/>
      <c r="G15" s="192"/>
      <c r="H15" s="10"/>
      <c r="I15" s="10"/>
      <c r="J15" s="10"/>
      <c r="K15" s="10"/>
      <c r="L15" s="10"/>
      <c r="M15" s="10"/>
    </row>
    <row r="16" spans="2:13" x14ac:dyDescent="0.35">
      <c r="B16" s="10">
        <v>20</v>
      </c>
      <c r="C16" s="10" t="s">
        <v>11</v>
      </c>
      <c r="D16" s="192" t="s">
        <v>58</v>
      </c>
      <c r="E16" s="192"/>
      <c r="F16" s="192"/>
      <c r="G16" s="192"/>
      <c r="H16" s="10"/>
      <c r="I16" s="10"/>
      <c r="J16" s="10"/>
      <c r="K16" s="10"/>
      <c r="L16" s="10"/>
      <c r="M16" s="10"/>
    </row>
    <row r="17" spans="2:13" x14ac:dyDescent="0.35">
      <c r="B17" s="10"/>
      <c r="C17" s="10"/>
      <c r="D17" s="192" t="s">
        <v>59</v>
      </c>
      <c r="E17" s="192"/>
      <c r="F17" s="192"/>
      <c r="G17" s="192"/>
      <c r="H17" s="27"/>
      <c r="I17" s="27"/>
      <c r="J17" s="27"/>
      <c r="K17" s="27"/>
      <c r="L17" s="27"/>
      <c r="M17" s="10"/>
    </row>
    <row r="19" spans="2:13" x14ac:dyDescent="0.35">
      <c r="B19" s="191" t="s">
        <v>7</v>
      </c>
      <c r="C19" s="191"/>
      <c r="D19" s="191" t="s">
        <v>8</v>
      </c>
      <c r="E19" s="191"/>
      <c r="F19" s="191"/>
      <c r="G19" s="191"/>
      <c r="H19" s="192" t="s">
        <v>9</v>
      </c>
      <c r="I19" s="192"/>
      <c r="J19" s="192"/>
      <c r="K19" s="192"/>
      <c r="L19" s="192"/>
      <c r="M19" s="192"/>
    </row>
    <row r="20" spans="2:13" x14ac:dyDescent="0.35">
      <c r="B20" s="191"/>
      <c r="C20" s="191"/>
      <c r="D20" s="191"/>
      <c r="E20" s="191"/>
      <c r="F20" s="191"/>
      <c r="G20" s="191"/>
      <c r="H20" s="18">
        <v>1</v>
      </c>
      <c r="I20" s="18">
        <v>2</v>
      </c>
      <c r="J20" s="18">
        <v>3</v>
      </c>
      <c r="K20" s="18">
        <v>4</v>
      </c>
      <c r="L20" s="18">
        <v>5</v>
      </c>
      <c r="M20" s="10"/>
    </row>
    <row r="21" spans="2:13" x14ac:dyDescent="0.35">
      <c r="B21" s="40">
        <v>20</v>
      </c>
      <c r="C21" s="41" t="s">
        <v>11</v>
      </c>
      <c r="D21" s="24"/>
      <c r="E21" s="40">
        <v>0</v>
      </c>
      <c r="F21" s="10" t="s">
        <v>11</v>
      </c>
      <c r="G21" s="24"/>
      <c r="H21" s="10"/>
      <c r="I21" s="10"/>
      <c r="J21" s="10"/>
      <c r="K21" s="10"/>
      <c r="L21" s="10"/>
      <c r="M21" s="10"/>
    </row>
    <row r="22" spans="2:13" x14ac:dyDescent="0.35">
      <c r="B22" s="24"/>
      <c r="C22" s="24"/>
      <c r="D22" s="24"/>
      <c r="E22" s="40">
        <v>10</v>
      </c>
      <c r="F22" s="10" t="s">
        <v>11</v>
      </c>
      <c r="G22" s="24"/>
      <c r="H22" s="10"/>
      <c r="I22" s="10"/>
      <c r="J22" s="10"/>
      <c r="K22" s="10"/>
      <c r="L22" s="10"/>
      <c r="M22" s="10"/>
    </row>
    <row r="23" spans="2:13" x14ac:dyDescent="0.35">
      <c r="B23" s="24"/>
      <c r="C23" s="24"/>
      <c r="D23" s="24"/>
      <c r="E23" s="40">
        <v>19</v>
      </c>
      <c r="F23" s="10" t="s">
        <v>11</v>
      </c>
      <c r="G23" s="24"/>
      <c r="H23" s="27"/>
      <c r="I23" s="10"/>
      <c r="J23" s="10"/>
      <c r="K23" s="10"/>
      <c r="L23" s="10"/>
      <c r="M23" s="10"/>
    </row>
    <row r="24" spans="2:13" x14ac:dyDescent="0.35">
      <c r="B24" s="24"/>
      <c r="C24" s="24"/>
      <c r="D24" s="24"/>
      <c r="E24" s="40">
        <v>-10</v>
      </c>
      <c r="F24" s="10" t="s">
        <v>11</v>
      </c>
      <c r="G24" s="24"/>
      <c r="H24" s="10"/>
      <c r="I24" s="10"/>
      <c r="J24" s="10"/>
      <c r="K24" s="10"/>
      <c r="L24" s="10"/>
      <c r="M24" s="10"/>
    </row>
    <row r="25" spans="2:13" x14ac:dyDescent="0.35">
      <c r="B25" s="24"/>
      <c r="C25" s="24"/>
      <c r="D25" s="24"/>
      <c r="E25" s="40">
        <v>-19</v>
      </c>
      <c r="F25" s="10" t="s">
        <v>11</v>
      </c>
      <c r="G25" s="24"/>
      <c r="H25" s="27"/>
      <c r="I25" s="27"/>
      <c r="J25" s="27"/>
      <c r="K25" s="27"/>
      <c r="L25" s="27"/>
      <c r="M25" s="10"/>
    </row>
    <row r="26" spans="2:13" x14ac:dyDescent="0.35">
      <c r="B26" s="10">
        <v>200</v>
      </c>
      <c r="C26" s="10" t="s">
        <v>11</v>
      </c>
      <c r="D26" s="10"/>
      <c r="E26" s="10">
        <v>20</v>
      </c>
      <c r="F26" s="10" t="s">
        <v>11</v>
      </c>
      <c r="G26" s="10"/>
      <c r="H26" s="10"/>
      <c r="I26" s="10"/>
      <c r="J26" s="10"/>
      <c r="K26" s="10"/>
      <c r="L26" s="10"/>
      <c r="M26" s="10"/>
    </row>
    <row r="27" spans="2:13" x14ac:dyDescent="0.35">
      <c r="B27" s="10"/>
      <c r="C27" s="10"/>
      <c r="D27" s="10"/>
      <c r="E27" s="10">
        <v>100</v>
      </c>
      <c r="F27" s="10" t="s">
        <v>11</v>
      </c>
      <c r="G27" s="10"/>
      <c r="H27" s="27"/>
      <c r="I27" s="27"/>
      <c r="J27" s="27"/>
      <c r="K27" s="27"/>
      <c r="L27" s="27"/>
      <c r="M27" s="10"/>
    </row>
    <row r="28" spans="2:13" x14ac:dyDescent="0.35">
      <c r="B28" s="10"/>
      <c r="C28" s="10"/>
      <c r="D28" s="10"/>
      <c r="E28" s="10">
        <v>190</v>
      </c>
      <c r="F28" s="10" t="s">
        <v>11</v>
      </c>
      <c r="G28" s="10"/>
      <c r="H28" s="27"/>
      <c r="I28" s="10"/>
      <c r="J28" s="10"/>
      <c r="K28" s="10"/>
      <c r="L28" s="10"/>
      <c r="M28" s="10"/>
    </row>
    <row r="29" spans="2:13" x14ac:dyDescent="0.35">
      <c r="B29" s="10"/>
      <c r="C29" s="10"/>
      <c r="D29" s="10"/>
      <c r="E29" s="10">
        <v>-20</v>
      </c>
      <c r="F29" s="10" t="s">
        <v>11</v>
      </c>
      <c r="G29" s="10"/>
      <c r="H29" s="27"/>
      <c r="I29" s="27"/>
      <c r="J29" s="27"/>
      <c r="K29" s="27"/>
      <c r="L29" s="27"/>
      <c r="M29" s="10"/>
    </row>
    <row r="30" spans="2:13" x14ac:dyDescent="0.35">
      <c r="B30" s="10"/>
      <c r="C30" s="10"/>
      <c r="D30" s="10"/>
      <c r="E30" s="10">
        <v>-100</v>
      </c>
      <c r="F30" s="10" t="s">
        <v>11</v>
      </c>
      <c r="G30" s="10"/>
      <c r="H30" s="27"/>
      <c r="I30" s="10"/>
      <c r="J30" s="10"/>
      <c r="K30" s="10"/>
      <c r="L30" s="10"/>
      <c r="M30" s="10"/>
    </row>
    <row r="31" spans="2:13" x14ac:dyDescent="0.35">
      <c r="B31" s="10"/>
      <c r="C31" s="10"/>
      <c r="D31" s="10"/>
      <c r="E31" s="10">
        <v>-190</v>
      </c>
      <c r="F31" s="10" t="s">
        <v>11</v>
      </c>
      <c r="G31" s="10"/>
      <c r="H31" s="27"/>
      <c r="I31" s="27"/>
      <c r="J31" s="27"/>
      <c r="K31" s="27"/>
      <c r="L31" s="27"/>
      <c r="M31" s="10"/>
    </row>
    <row r="32" spans="2:13" x14ac:dyDescent="0.35">
      <c r="B32" s="10">
        <v>2</v>
      </c>
      <c r="C32" s="10" t="s">
        <v>12</v>
      </c>
      <c r="D32" s="10"/>
      <c r="E32" s="10">
        <v>0.2</v>
      </c>
      <c r="F32" s="10" t="s">
        <v>12</v>
      </c>
      <c r="G32" s="10"/>
      <c r="H32" s="28"/>
      <c r="I32" s="10"/>
      <c r="J32" s="10"/>
      <c r="K32" s="10"/>
      <c r="L32" s="66"/>
      <c r="M32" s="10"/>
    </row>
    <row r="33" spans="2:13" x14ac:dyDescent="0.35">
      <c r="B33" s="10"/>
      <c r="C33" s="10"/>
      <c r="D33" s="10"/>
      <c r="E33" s="10">
        <v>1</v>
      </c>
      <c r="F33" s="10" t="s">
        <v>12</v>
      </c>
      <c r="G33" s="10"/>
      <c r="H33" s="28"/>
      <c r="I33" s="28"/>
      <c r="J33" s="28"/>
      <c r="K33" s="28"/>
      <c r="L33" s="28"/>
      <c r="M33" s="10"/>
    </row>
    <row r="34" spans="2:13" x14ac:dyDescent="0.35">
      <c r="B34" s="10"/>
      <c r="C34" s="10"/>
      <c r="D34" s="10"/>
      <c r="E34" s="10">
        <v>1.9</v>
      </c>
      <c r="F34" s="10" t="s">
        <v>12</v>
      </c>
      <c r="G34" s="10"/>
      <c r="H34" s="17"/>
      <c r="I34" s="10"/>
      <c r="J34" s="10"/>
      <c r="K34" s="10"/>
      <c r="L34" s="10"/>
      <c r="M34" s="10"/>
    </row>
    <row r="35" spans="2:13" x14ac:dyDescent="0.35">
      <c r="B35" s="10"/>
      <c r="C35" s="10"/>
      <c r="D35" s="10"/>
      <c r="E35" s="42">
        <v>-0.2</v>
      </c>
      <c r="F35" s="10" t="s">
        <v>12</v>
      </c>
      <c r="G35" s="10"/>
      <c r="H35" s="10"/>
      <c r="I35" s="10"/>
      <c r="J35" s="10"/>
      <c r="K35" s="10"/>
      <c r="L35" s="10"/>
      <c r="M35" s="10"/>
    </row>
    <row r="36" spans="2:13" x14ac:dyDescent="0.35">
      <c r="B36" s="10"/>
      <c r="C36" s="10"/>
      <c r="D36" s="10"/>
      <c r="E36" s="10">
        <v>-1</v>
      </c>
      <c r="F36" s="10" t="s">
        <v>12</v>
      </c>
      <c r="G36" s="10"/>
      <c r="H36" s="28"/>
      <c r="I36" s="28"/>
      <c r="J36" s="28"/>
      <c r="K36" s="28"/>
      <c r="L36" s="28"/>
      <c r="M36" s="10"/>
    </row>
    <row r="37" spans="2:13" x14ac:dyDescent="0.35">
      <c r="B37" s="10"/>
      <c r="C37" s="10"/>
      <c r="D37" s="10"/>
      <c r="E37" s="10">
        <v>-1.9</v>
      </c>
      <c r="F37" s="10" t="s">
        <v>12</v>
      </c>
      <c r="G37" s="10"/>
      <c r="H37" s="28"/>
      <c r="I37" s="28"/>
      <c r="J37" s="28"/>
      <c r="K37" s="28"/>
      <c r="L37" s="28"/>
      <c r="M37" s="10"/>
    </row>
    <row r="38" spans="2:13" x14ac:dyDescent="0.35">
      <c r="B38" s="10">
        <v>20</v>
      </c>
      <c r="C38" s="10" t="s">
        <v>12</v>
      </c>
      <c r="D38" s="10"/>
      <c r="E38" s="10">
        <v>2</v>
      </c>
      <c r="F38" s="10" t="s">
        <v>12</v>
      </c>
      <c r="G38" s="10"/>
      <c r="H38" s="17"/>
      <c r="I38" s="17"/>
      <c r="J38" s="17"/>
      <c r="K38" s="17"/>
      <c r="L38" s="17"/>
      <c r="M38" s="10"/>
    </row>
    <row r="39" spans="2:13" x14ac:dyDescent="0.35">
      <c r="B39" s="10"/>
      <c r="C39" s="10"/>
      <c r="D39" s="10"/>
      <c r="E39" s="10">
        <v>4</v>
      </c>
      <c r="F39" s="10" t="s">
        <v>12</v>
      </c>
      <c r="G39" s="10"/>
      <c r="H39" s="10"/>
      <c r="I39" s="10"/>
      <c r="J39" s="10"/>
      <c r="K39" s="10"/>
      <c r="L39" s="10"/>
      <c r="M39" s="10"/>
    </row>
    <row r="40" spans="2:13" x14ac:dyDescent="0.35">
      <c r="B40" s="10"/>
      <c r="C40" s="10"/>
      <c r="D40" s="10"/>
      <c r="E40" s="10">
        <v>6</v>
      </c>
      <c r="F40" s="10" t="s">
        <v>12</v>
      </c>
      <c r="G40" s="10"/>
      <c r="H40" s="10"/>
      <c r="I40" s="17"/>
      <c r="J40" s="10"/>
      <c r="K40" s="10"/>
      <c r="L40" s="10"/>
      <c r="M40" s="10"/>
    </row>
    <row r="41" spans="2:13" x14ac:dyDescent="0.35">
      <c r="B41" s="10"/>
      <c r="C41" s="10"/>
      <c r="D41" s="10"/>
      <c r="E41" s="10">
        <v>8</v>
      </c>
      <c r="F41" s="10" t="s">
        <v>12</v>
      </c>
      <c r="G41" s="10"/>
      <c r="H41" s="10"/>
      <c r="I41" s="10"/>
      <c r="J41" s="10"/>
      <c r="K41" s="10"/>
      <c r="L41" s="10"/>
      <c r="M41" s="10"/>
    </row>
    <row r="42" spans="2:13" x14ac:dyDescent="0.35">
      <c r="B42" s="10"/>
      <c r="C42" s="10"/>
      <c r="D42" s="10"/>
      <c r="E42" s="10">
        <v>10</v>
      </c>
      <c r="F42" s="10" t="s">
        <v>12</v>
      </c>
      <c r="G42" s="10"/>
      <c r="H42" s="10"/>
      <c r="I42" s="17"/>
      <c r="J42" s="17"/>
      <c r="K42" s="17"/>
      <c r="L42" s="10"/>
      <c r="M42" s="10"/>
    </row>
    <row r="43" spans="2:13" x14ac:dyDescent="0.35">
      <c r="B43" s="10"/>
      <c r="C43" s="10"/>
      <c r="D43" s="10"/>
      <c r="E43" s="10">
        <v>12</v>
      </c>
      <c r="F43" s="10" t="s">
        <v>12</v>
      </c>
      <c r="G43" s="10"/>
      <c r="H43" s="10"/>
      <c r="I43" s="10"/>
      <c r="J43" s="10"/>
      <c r="K43" s="10"/>
      <c r="L43" s="10"/>
      <c r="M43" s="10"/>
    </row>
    <row r="44" spans="2:13" x14ac:dyDescent="0.35">
      <c r="B44" s="10"/>
      <c r="C44" s="10"/>
      <c r="D44" s="10"/>
      <c r="E44" s="10">
        <v>14</v>
      </c>
      <c r="F44" s="10" t="s">
        <v>12</v>
      </c>
      <c r="G44" s="10"/>
      <c r="H44" s="10"/>
      <c r="I44" s="10"/>
      <c r="J44" s="10"/>
      <c r="K44" s="10"/>
      <c r="L44" s="10"/>
      <c r="M44" s="10"/>
    </row>
    <row r="45" spans="2:13" x14ac:dyDescent="0.35">
      <c r="B45" s="10"/>
      <c r="C45" s="10"/>
      <c r="D45" s="10"/>
      <c r="E45" s="10">
        <v>16</v>
      </c>
      <c r="F45" s="10" t="s">
        <v>12</v>
      </c>
      <c r="G45" s="10"/>
      <c r="H45" s="10"/>
      <c r="I45" s="10"/>
      <c r="J45" s="10"/>
      <c r="K45" s="10"/>
      <c r="L45" s="10"/>
      <c r="M45" s="10"/>
    </row>
    <row r="46" spans="2:13" x14ac:dyDescent="0.35">
      <c r="B46" s="10"/>
      <c r="C46" s="10"/>
      <c r="D46" s="10"/>
      <c r="E46" s="10">
        <v>18</v>
      </c>
      <c r="F46" s="10" t="s">
        <v>12</v>
      </c>
      <c r="G46" s="10"/>
      <c r="H46" s="10"/>
      <c r="I46" s="10"/>
      <c r="J46" s="10"/>
      <c r="K46" s="10"/>
      <c r="L46" s="10"/>
      <c r="M46" s="10"/>
    </row>
    <row r="47" spans="2:13" x14ac:dyDescent="0.35">
      <c r="B47" s="10"/>
      <c r="C47" s="10"/>
      <c r="D47" s="10"/>
      <c r="E47" s="10">
        <v>19</v>
      </c>
      <c r="F47" s="10" t="s">
        <v>12</v>
      </c>
      <c r="G47" s="10"/>
      <c r="H47" s="10"/>
      <c r="I47" s="10"/>
      <c r="J47" s="10"/>
      <c r="K47" s="10"/>
      <c r="L47" s="10"/>
      <c r="M47" s="10"/>
    </row>
    <row r="48" spans="2:13" x14ac:dyDescent="0.35">
      <c r="B48" s="10"/>
      <c r="C48" s="10"/>
      <c r="D48" s="10"/>
      <c r="E48" s="10">
        <v>-2</v>
      </c>
      <c r="F48" s="10" t="s">
        <v>12</v>
      </c>
      <c r="G48" s="10"/>
      <c r="H48" s="10"/>
      <c r="I48" s="10"/>
      <c r="J48" s="10"/>
      <c r="K48" s="10"/>
      <c r="L48" s="10"/>
      <c r="M48" s="10"/>
    </row>
    <row r="49" spans="2:13" x14ac:dyDescent="0.35">
      <c r="B49" s="10"/>
      <c r="C49" s="10"/>
      <c r="D49" s="10"/>
      <c r="E49" s="10">
        <v>-4</v>
      </c>
      <c r="F49" s="10" t="s">
        <v>12</v>
      </c>
      <c r="G49" s="10"/>
      <c r="H49" s="10"/>
      <c r="I49" s="10"/>
      <c r="J49" s="10"/>
      <c r="K49" s="10"/>
      <c r="L49" s="10"/>
      <c r="M49" s="10"/>
    </row>
    <row r="50" spans="2:13" x14ac:dyDescent="0.35">
      <c r="B50" s="10"/>
      <c r="C50" s="10"/>
      <c r="D50" s="10"/>
      <c r="E50" s="10">
        <v>-6</v>
      </c>
      <c r="F50" s="10" t="s">
        <v>12</v>
      </c>
      <c r="G50" s="10"/>
      <c r="H50" s="10"/>
      <c r="I50" s="10"/>
      <c r="J50" s="10"/>
      <c r="K50" s="10"/>
      <c r="L50" s="10"/>
      <c r="M50" s="10"/>
    </row>
    <row r="51" spans="2:13" x14ac:dyDescent="0.35">
      <c r="B51" s="10"/>
      <c r="C51" s="10"/>
      <c r="D51" s="10"/>
      <c r="E51" s="10">
        <v>-8</v>
      </c>
      <c r="F51" s="10" t="s">
        <v>12</v>
      </c>
      <c r="G51" s="10"/>
      <c r="H51" s="10"/>
      <c r="I51" s="10"/>
      <c r="J51" s="10"/>
      <c r="K51" s="10"/>
      <c r="L51" s="10"/>
      <c r="M51" s="10"/>
    </row>
    <row r="52" spans="2:13" x14ac:dyDescent="0.35">
      <c r="B52" s="10"/>
      <c r="C52" s="10"/>
      <c r="D52" s="10"/>
      <c r="E52" s="10">
        <v>-10</v>
      </c>
      <c r="F52" s="10" t="s">
        <v>12</v>
      </c>
      <c r="G52" s="10"/>
      <c r="H52" s="10"/>
      <c r="I52" s="10"/>
      <c r="J52" s="10"/>
      <c r="K52" s="10"/>
      <c r="L52" s="10"/>
      <c r="M52" s="10"/>
    </row>
    <row r="53" spans="2:13" x14ac:dyDescent="0.35">
      <c r="B53" s="10"/>
      <c r="C53" s="10"/>
      <c r="D53" s="10"/>
      <c r="E53" s="10">
        <v>-12</v>
      </c>
      <c r="F53" s="10" t="s">
        <v>12</v>
      </c>
      <c r="G53" s="10"/>
      <c r="H53" s="17"/>
      <c r="I53" s="17"/>
      <c r="J53" s="17"/>
      <c r="K53" s="17"/>
      <c r="L53" s="17"/>
      <c r="M53" s="10"/>
    </row>
    <row r="54" spans="2:13" x14ac:dyDescent="0.35">
      <c r="B54" s="10"/>
      <c r="C54" s="10"/>
      <c r="D54" s="10"/>
      <c r="E54" s="10">
        <v>-14</v>
      </c>
      <c r="F54" s="10" t="s">
        <v>12</v>
      </c>
      <c r="G54" s="10"/>
      <c r="H54" s="10"/>
      <c r="I54" s="10"/>
      <c r="J54" s="10"/>
      <c r="K54" s="10"/>
      <c r="L54" s="10"/>
      <c r="M54" s="10"/>
    </row>
    <row r="55" spans="2:13" x14ac:dyDescent="0.35">
      <c r="B55" s="10"/>
      <c r="C55" s="10"/>
      <c r="D55" s="10"/>
      <c r="E55" s="10">
        <v>-16</v>
      </c>
      <c r="F55" s="10" t="s">
        <v>12</v>
      </c>
      <c r="G55" s="10"/>
      <c r="H55" s="10"/>
      <c r="I55" s="10"/>
      <c r="J55" s="10"/>
      <c r="K55" s="10"/>
      <c r="L55" s="10"/>
      <c r="M55" s="10"/>
    </row>
    <row r="56" spans="2:13" x14ac:dyDescent="0.35">
      <c r="B56" s="10"/>
      <c r="C56" s="10"/>
      <c r="D56" s="10"/>
      <c r="E56" s="10">
        <v>-18</v>
      </c>
      <c r="F56" s="10" t="s">
        <v>12</v>
      </c>
      <c r="G56" s="10"/>
      <c r="H56" s="10"/>
      <c r="I56" s="10"/>
      <c r="J56" s="10"/>
      <c r="K56" s="10"/>
      <c r="L56" s="10"/>
      <c r="M56" s="10"/>
    </row>
    <row r="57" spans="2:13" x14ac:dyDescent="0.35">
      <c r="B57" s="10"/>
      <c r="C57" s="10"/>
      <c r="D57" s="10"/>
      <c r="E57" s="10">
        <v>-19</v>
      </c>
      <c r="F57" s="10" t="s">
        <v>12</v>
      </c>
      <c r="G57" s="10"/>
      <c r="H57" s="10"/>
      <c r="I57" s="10"/>
      <c r="J57" s="10"/>
      <c r="K57" s="10"/>
      <c r="L57" s="10"/>
      <c r="M57" s="10"/>
    </row>
    <row r="58" spans="2:13" x14ac:dyDescent="0.35">
      <c r="B58" s="10">
        <v>240</v>
      </c>
      <c r="C58" s="10" t="s">
        <v>12</v>
      </c>
      <c r="D58" s="10"/>
      <c r="E58" s="10">
        <v>20</v>
      </c>
      <c r="F58" s="10" t="s">
        <v>12</v>
      </c>
      <c r="G58" s="10"/>
      <c r="H58" s="10"/>
      <c r="I58" s="10"/>
      <c r="J58" s="10"/>
      <c r="K58" s="10"/>
      <c r="L58" s="10"/>
      <c r="M58" s="10"/>
    </row>
    <row r="59" spans="2:13" x14ac:dyDescent="0.35">
      <c r="B59" s="10"/>
      <c r="C59" s="10"/>
      <c r="D59" s="10"/>
      <c r="E59" s="10">
        <v>100</v>
      </c>
      <c r="F59" s="10" t="s">
        <v>12</v>
      </c>
      <c r="G59" s="10"/>
      <c r="H59" s="10"/>
      <c r="I59" s="10"/>
      <c r="J59" s="10"/>
      <c r="K59" s="10"/>
      <c r="L59" s="10"/>
      <c r="M59" s="10"/>
    </row>
    <row r="60" spans="2:13" x14ac:dyDescent="0.35">
      <c r="B60" s="10"/>
      <c r="C60" s="10"/>
      <c r="D60" s="10"/>
      <c r="E60" s="10">
        <v>190</v>
      </c>
      <c r="F60" s="10" t="s">
        <v>12</v>
      </c>
      <c r="G60" s="10"/>
      <c r="H60" s="10"/>
      <c r="I60" s="10"/>
      <c r="J60" s="10"/>
      <c r="K60" s="10"/>
      <c r="L60" s="10"/>
      <c r="M60" s="10"/>
    </row>
    <row r="61" spans="2:13" x14ac:dyDescent="0.35">
      <c r="B61" s="10"/>
      <c r="C61" s="10"/>
      <c r="D61" s="10"/>
      <c r="E61" s="10">
        <v>240</v>
      </c>
      <c r="F61" s="10" t="s">
        <v>12</v>
      </c>
      <c r="G61" s="10"/>
      <c r="H61" s="10"/>
      <c r="I61" s="10"/>
      <c r="J61" s="10"/>
      <c r="K61" s="10"/>
      <c r="L61" s="48"/>
      <c r="M61" s="10"/>
    </row>
    <row r="62" spans="2:13" x14ac:dyDescent="0.35">
      <c r="B62" s="10"/>
      <c r="C62" s="10"/>
      <c r="D62" s="10"/>
      <c r="E62" s="10">
        <v>-20</v>
      </c>
      <c r="F62" s="10" t="s">
        <v>12</v>
      </c>
      <c r="G62" s="10"/>
      <c r="H62" s="10"/>
      <c r="I62" s="10"/>
      <c r="J62" s="10"/>
      <c r="K62" s="10"/>
      <c r="L62" s="10"/>
      <c r="M62" s="10"/>
    </row>
    <row r="63" spans="2:13" x14ac:dyDescent="0.35">
      <c r="B63" s="10"/>
      <c r="C63" s="10"/>
      <c r="D63" s="10"/>
      <c r="E63" s="10">
        <v>-100</v>
      </c>
      <c r="F63" s="10" t="s">
        <v>12</v>
      </c>
      <c r="G63" s="10"/>
      <c r="H63" s="10"/>
      <c r="I63" s="10"/>
      <c r="J63" s="10"/>
      <c r="K63" s="10"/>
      <c r="L63" s="10"/>
      <c r="M63" s="10"/>
    </row>
    <row r="64" spans="2:13" x14ac:dyDescent="0.35">
      <c r="B64" s="10"/>
      <c r="C64" s="10"/>
      <c r="D64" s="10"/>
      <c r="E64" s="10">
        <v>-190</v>
      </c>
      <c r="F64" s="10" t="s">
        <v>12</v>
      </c>
      <c r="G64" s="10"/>
      <c r="H64" s="10"/>
      <c r="I64" s="10"/>
      <c r="J64" s="10"/>
      <c r="K64" s="10"/>
      <c r="L64" s="10"/>
      <c r="M64" s="10"/>
    </row>
    <row r="65" spans="2:13" x14ac:dyDescent="0.35">
      <c r="B65" s="10"/>
      <c r="C65" s="10"/>
      <c r="D65" s="10"/>
      <c r="E65" s="10">
        <v>-240</v>
      </c>
      <c r="F65" s="10" t="s">
        <v>12</v>
      </c>
      <c r="G65" s="10"/>
      <c r="H65" s="10"/>
      <c r="I65" s="10"/>
      <c r="J65" s="10"/>
      <c r="K65" s="10"/>
      <c r="L65" s="10"/>
      <c r="M65" s="10"/>
    </row>
    <row r="66" spans="2:13" x14ac:dyDescent="0.35">
      <c r="B66" s="10">
        <v>1000</v>
      </c>
      <c r="C66" s="10" t="s">
        <v>12</v>
      </c>
      <c r="D66" s="10"/>
      <c r="E66" s="10">
        <v>250</v>
      </c>
      <c r="F66" s="10" t="s">
        <v>12</v>
      </c>
      <c r="G66" s="10"/>
      <c r="H66" s="10"/>
      <c r="I66" s="10"/>
      <c r="J66" s="10"/>
      <c r="K66" s="10"/>
      <c r="L66" s="10"/>
      <c r="M66" s="10"/>
    </row>
    <row r="67" spans="2:13" x14ac:dyDescent="0.35">
      <c r="B67" s="10"/>
      <c r="C67" s="10"/>
      <c r="D67" s="10"/>
      <c r="E67" s="10">
        <v>1000</v>
      </c>
      <c r="F67" s="10" t="s">
        <v>12</v>
      </c>
      <c r="G67" s="10"/>
      <c r="H67" s="10"/>
      <c r="I67" s="10"/>
      <c r="J67" s="10"/>
      <c r="K67" s="10"/>
      <c r="L67" s="10"/>
      <c r="M67" s="10"/>
    </row>
    <row r="68" spans="2:13" x14ac:dyDescent="0.35">
      <c r="B68" s="10"/>
      <c r="C68" s="10"/>
      <c r="D68" s="10"/>
      <c r="E68" s="10">
        <v>-250</v>
      </c>
      <c r="F68" s="10" t="s">
        <v>12</v>
      </c>
      <c r="G68" s="10"/>
      <c r="H68" s="10"/>
      <c r="I68" s="48"/>
      <c r="J68" s="10"/>
      <c r="K68" s="10"/>
      <c r="L68" s="10"/>
      <c r="M68" s="10"/>
    </row>
    <row r="69" spans="2:13" x14ac:dyDescent="0.35">
      <c r="B69" s="10"/>
      <c r="C69" s="10"/>
      <c r="D69" s="10"/>
      <c r="E69" s="10">
        <v>-1000</v>
      </c>
      <c r="F69" s="10" t="s">
        <v>12</v>
      </c>
      <c r="G69" s="10"/>
      <c r="H69" s="10"/>
      <c r="I69" s="10"/>
      <c r="J69" s="10"/>
      <c r="K69" s="10"/>
      <c r="L69" s="10"/>
      <c r="M69" s="10"/>
    </row>
    <row r="71" spans="2:13" x14ac:dyDescent="0.35">
      <c r="B71" s="38" t="s">
        <v>13</v>
      </c>
    </row>
    <row r="73" spans="2:13" x14ac:dyDescent="0.35">
      <c r="B73" s="191" t="s">
        <v>7</v>
      </c>
      <c r="C73" s="191"/>
      <c r="D73" s="191" t="s">
        <v>8</v>
      </c>
      <c r="E73" s="191"/>
      <c r="F73" s="191"/>
      <c r="G73" s="191"/>
      <c r="H73" s="192" t="s">
        <v>9</v>
      </c>
      <c r="I73" s="192"/>
      <c r="J73" s="192"/>
      <c r="K73" s="192"/>
      <c r="L73" s="192"/>
      <c r="M73" s="192"/>
    </row>
    <row r="74" spans="2:13" x14ac:dyDescent="0.35">
      <c r="B74" s="191"/>
      <c r="C74" s="191"/>
      <c r="D74" s="191"/>
      <c r="E74" s="191"/>
      <c r="F74" s="191"/>
      <c r="G74" s="191"/>
      <c r="H74" s="18">
        <v>1</v>
      </c>
      <c r="I74" s="18">
        <v>2</v>
      </c>
      <c r="J74" s="18">
        <v>3</v>
      </c>
      <c r="K74" s="18">
        <v>4</v>
      </c>
      <c r="L74" s="18">
        <v>5</v>
      </c>
      <c r="M74" s="10"/>
    </row>
    <row r="75" spans="2:13" x14ac:dyDescent="0.35">
      <c r="B75" s="10">
        <v>200</v>
      </c>
      <c r="C75" s="10" t="s">
        <v>14</v>
      </c>
      <c r="D75" s="10"/>
      <c r="E75" s="10">
        <v>0</v>
      </c>
      <c r="F75" s="10" t="s">
        <v>14</v>
      </c>
      <c r="G75" s="10"/>
      <c r="H75" s="10"/>
      <c r="I75" s="10"/>
      <c r="J75" s="10"/>
      <c r="K75" s="10"/>
      <c r="L75" s="10"/>
      <c r="M75" s="10"/>
    </row>
    <row r="76" spans="2:13" x14ac:dyDescent="0.35">
      <c r="B76" s="10"/>
      <c r="C76" s="10"/>
      <c r="D76" s="10"/>
      <c r="E76" s="10">
        <v>10</v>
      </c>
      <c r="F76" s="10" t="s">
        <v>14</v>
      </c>
      <c r="G76" s="10"/>
      <c r="H76" s="10"/>
      <c r="I76" s="10"/>
      <c r="J76" s="10"/>
      <c r="K76" s="10"/>
      <c r="L76" s="10"/>
      <c r="M76" s="10"/>
    </row>
    <row r="77" spans="2:13" x14ac:dyDescent="0.35">
      <c r="B77" s="10"/>
      <c r="C77" s="10"/>
      <c r="D77" s="10"/>
      <c r="E77" s="10">
        <v>100</v>
      </c>
      <c r="F77" s="10" t="s">
        <v>14</v>
      </c>
      <c r="G77" s="10"/>
      <c r="H77" s="27"/>
      <c r="I77" s="27"/>
      <c r="J77" s="27"/>
      <c r="K77" s="27"/>
      <c r="L77" s="27"/>
      <c r="M77" s="10"/>
    </row>
    <row r="78" spans="2:13" x14ac:dyDescent="0.35">
      <c r="B78" s="10"/>
      <c r="C78" s="10"/>
      <c r="D78" s="10"/>
      <c r="E78" s="10">
        <v>190</v>
      </c>
      <c r="F78" s="10" t="s">
        <v>14</v>
      </c>
      <c r="G78" s="10"/>
      <c r="H78" s="27"/>
      <c r="I78" s="27"/>
      <c r="J78" s="27"/>
      <c r="K78" s="27"/>
      <c r="L78" s="27"/>
      <c r="M78" s="10"/>
    </row>
    <row r="79" spans="2:13" x14ac:dyDescent="0.35">
      <c r="B79" s="10"/>
      <c r="C79" s="10"/>
      <c r="D79" s="10"/>
      <c r="E79" s="10">
        <v>-10</v>
      </c>
      <c r="F79" s="10" t="s">
        <v>14</v>
      </c>
      <c r="G79" s="10"/>
      <c r="H79" s="10"/>
      <c r="I79" s="10"/>
      <c r="J79" s="10"/>
      <c r="K79" s="10"/>
      <c r="L79" s="10"/>
      <c r="M79" s="10"/>
    </row>
    <row r="80" spans="2:13" x14ac:dyDescent="0.35">
      <c r="B80" s="10"/>
      <c r="C80" s="10"/>
      <c r="D80" s="10"/>
      <c r="E80" s="10">
        <v>-100</v>
      </c>
      <c r="F80" s="10" t="s">
        <v>14</v>
      </c>
      <c r="G80" s="10"/>
      <c r="H80" s="10"/>
      <c r="I80" s="10"/>
      <c r="J80" s="10"/>
      <c r="K80" s="10"/>
      <c r="L80" s="10"/>
      <c r="M80" s="10"/>
    </row>
    <row r="81" spans="2:13" x14ac:dyDescent="0.35">
      <c r="B81" s="10"/>
      <c r="C81" s="10"/>
      <c r="D81" s="10"/>
      <c r="E81" s="10">
        <v>-190</v>
      </c>
      <c r="F81" s="10" t="s">
        <v>14</v>
      </c>
      <c r="G81" s="10"/>
      <c r="H81" s="27"/>
      <c r="I81" s="27"/>
      <c r="J81" s="27"/>
      <c r="K81" s="27"/>
      <c r="L81" s="27"/>
      <c r="M81" s="10"/>
    </row>
    <row r="82" spans="2:13" x14ac:dyDescent="0.35">
      <c r="B82" s="10">
        <v>2</v>
      </c>
      <c r="C82" s="10" t="s">
        <v>15</v>
      </c>
      <c r="D82" s="10"/>
      <c r="E82" s="10">
        <v>0.2</v>
      </c>
      <c r="F82" s="10" t="s">
        <v>15</v>
      </c>
      <c r="G82" s="10"/>
      <c r="H82" s="28"/>
      <c r="I82" s="28"/>
      <c r="J82" s="28"/>
      <c r="K82" s="28"/>
      <c r="L82" s="28"/>
      <c r="M82" s="10"/>
    </row>
    <row r="83" spans="2:13" x14ac:dyDescent="0.35">
      <c r="B83" s="10"/>
      <c r="C83" s="10"/>
      <c r="D83" s="10"/>
      <c r="E83" s="10">
        <v>1</v>
      </c>
      <c r="F83" s="10" t="s">
        <v>15</v>
      </c>
      <c r="G83" s="10"/>
      <c r="H83" s="28"/>
      <c r="I83" s="28"/>
      <c r="J83" s="28"/>
      <c r="K83" s="28"/>
      <c r="L83" s="28"/>
      <c r="M83" s="10"/>
    </row>
    <row r="84" spans="2:13" x14ac:dyDescent="0.35">
      <c r="B84" s="10"/>
      <c r="C84" s="10"/>
      <c r="D84" s="10"/>
      <c r="E84" s="10">
        <v>1.9</v>
      </c>
      <c r="F84" s="10" t="s">
        <v>15</v>
      </c>
      <c r="G84" s="10"/>
      <c r="H84" s="10"/>
      <c r="I84" s="10"/>
      <c r="J84" s="28"/>
      <c r="K84" s="10"/>
      <c r="L84" s="10"/>
      <c r="M84" s="10"/>
    </row>
    <row r="85" spans="2:13" x14ac:dyDescent="0.35">
      <c r="B85" s="10"/>
      <c r="C85" s="10"/>
      <c r="D85" s="10"/>
      <c r="E85" s="42">
        <v>-0.2</v>
      </c>
      <c r="F85" s="10" t="s">
        <v>15</v>
      </c>
      <c r="G85" s="10"/>
      <c r="H85" s="28"/>
      <c r="I85" s="10"/>
      <c r="J85" s="28"/>
      <c r="K85" s="10"/>
      <c r="L85" s="28"/>
      <c r="M85" s="10"/>
    </row>
    <row r="86" spans="2:13" x14ac:dyDescent="0.35">
      <c r="B86" s="10"/>
      <c r="C86" s="10"/>
      <c r="D86" s="10"/>
      <c r="E86" s="10">
        <v>-1</v>
      </c>
      <c r="F86" s="10" t="s">
        <v>15</v>
      </c>
      <c r="G86" s="10"/>
      <c r="H86" s="28"/>
      <c r="I86" s="10"/>
      <c r="J86" s="28"/>
      <c r="K86" s="10"/>
      <c r="L86" s="28"/>
      <c r="M86" s="10"/>
    </row>
    <row r="87" spans="2:13" x14ac:dyDescent="0.35">
      <c r="B87" s="10"/>
      <c r="C87" s="10"/>
      <c r="D87" s="10"/>
      <c r="E87" s="10">
        <v>-1.9</v>
      </c>
      <c r="F87" s="10" t="s">
        <v>15</v>
      </c>
      <c r="G87" s="10"/>
      <c r="H87" s="28"/>
      <c r="I87" s="10"/>
      <c r="J87" s="28"/>
      <c r="K87" s="10"/>
      <c r="L87" s="28"/>
      <c r="M87" s="10"/>
    </row>
    <row r="88" spans="2:13" x14ac:dyDescent="0.35">
      <c r="B88" s="10">
        <v>20</v>
      </c>
      <c r="C88" s="10" t="s">
        <v>15</v>
      </c>
      <c r="D88" s="10"/>
      <c r="E88" s="10">
        <v>2</v>
      </c>
      <c r="F88" s="10" t="s">
        <v>15</v>
      </c>
      <c r="G88" s="10"/>
      <c r="H88" s="17"/>
      <c r="I88" s="17"/>
      <c r="J88" s="17"/>
      <c r="K88" s="17"/>
      <c r="L88" s="17"/>
      <c r="M88" s="10"/>
    </row>
    <row r="89" spans="2:13" x14ac:dyDescent="0.35">
      <c r="B89" s="10"/>
      <c r="C89" s="10"/>
      <c r="D89" s="10"/>
      <c r="E89" s="10">
        <v>10</v>
      </c>
      <c r="F89" s="10" t="s">
        <v>15</v>
      </c>
      <c r="G89" s="10"/>
      <c r="H89" s="17"/>
      <c r="I89" s="17"/>
      <c r="J89" s="17"/>
      <c r="K89" s="17"/>
      <c r="L89" s="17"/>
      <c r="M89" s="10"/>
    </row>
    <row r="90" spans="2:13" x14ac:dyDescent="0.35">
      <c r="B90" s="10"/>
      <c r="C90" s="10"/>
      <c r="D90" s="10"/>
      <c r="E90" s="10">
        <v>19</v>
      </c>
      <c r="F90" s="10" t="s">
        <v>15</v>
      </c>
      <c r="G90" s="10"/>
      <c r="H90" s="17"/>
      <c r="I90" s="17"/>
      <c r="J90" s="17"/>
      <c r="K90" s="17"/>
      <c r="L90" s="17"/>
      <c r="M90" s="10"/>
    </row>
    <row r="91" spans="2:13" x14ac:dyDescent="0.35">
      <c r="B91" s="10"/>
      <c r="C91" s="10"/>
      <c r="D91" s="10"/>
      <c r="E91" s="10">
        <v>-2</v>
      </c>
      <c r="F91" s="10" t="s">
        <v>15</v>
      </c>
      <c r="G91" s="10"/>
      <c r="H91" s="17"/>
      <c r="I91" s="17"/>
      <c r="J91" s="17"/>
      <c r="K91" s="17"/>
      <c r="L91" s="17"/>
      <c r="M91" s="10"/>
    </row>
    <row r="92" spans="2:13" x14ac:dyDescent="0.35">
      <c r="B92" s="10"/>
      <c r="C92" s="10"/>
      <c r="D92" s="10"/>
      <c r="E92" s="10">
        <v>-10</v>
      </c>
      <c r="F92" s="10" t="s">
        <v>15</v>
      </c>
      <c r="G92" s="10"/>
      <c r="H92" s="17"/>
      <c r="I92" s="17"/>
      <c r="J92" s="17"/>
      <c r="K92" s="17"/>
      <c r="L92" s="17"/>
      <c r="M92" s="10"/>
    </row>
    <row r="93" spans="2:13" x14ac:dyDescent="0.35">
      <c r="B93" s="10"/>
      <c r="C93" s="10"/>
      <c r="D93" s="10"/>
      <c r="E93" s="10">
        <v>-19</v>
      </c>
      <c r="F93" s="10" t="s">
        <v>15</v>
      </c>
      <c r="G93" s="10"/>
      <c r="H93" s="17"/>
      <c r="I93" s="17"/>
      <c r="J93" s="17"/>
      <c r="K93" s="17"/>
      <c r="L93" s="17"/>
      <c r="M93" s="10"/>
    </row>
    <row r="94" spans="2:13" x14ac:dyDescent="0.35">
      <c r="B94" s="10">
        <v>200</v>
      </c>
      <c r="C94" s="10" t="s">
        <v>15</v>
      </c>
      <c r="D94" s="10"/>
      <c r="E94" s="10">
        <v>20</v>
      </c>
      <c r="F94" s="10" t="s">
        <v>15</v>
      </c>
      <c r="G94" s="10"/>
      <c r="H94" s="27"/>
      <c r="I94" s="27"/>
      <c r="J94" s="27"/>
      <c r="K94" s="27"/>
      <c r="L94" s="27"/>
      <c r="M94" s="10"/>
    </row>
    <row r="95" spans="2:13" x14ac:dyDescent="0.35">
      <c r="B95" s="10"/>
      <c r="C95" s="10"/>
      <c r="D95" s="10"/>
      <c r="E95" s="10">
        <v>40</v>
      </c>
      <c r="F95" s="10" t="s">
        <v>15</v>
      </c>
      <c r="G95" s="10"/>
      <c r="H95" s="27"/>
      <c r="I95" s="27"/>
      <c r="J95" s="27"/>
      <c r="K95" s="27"/>
      <c r="L95" s="17"/>
      <c r="M95" s="10"/>
    </row>
    <row r="96" spans="2:13" x14ac:dyDescent="0.35">
      <c r="B96" s="10"/>
      <c r="C96" s="10"/>
      <c r="D96" s="10"/>
      <c r="E96" s="10">
        <v>60</v>
      </c>
      <c r="F96" s="10" t="s">
        <v>15</v>
      </c>
      <c r="G96" s="10"/>
      <c r="H96" s="27"/>
      <c r="I96" s="27"/>
      <c r="J96" s="27"/>
      <c r="K96" s="27"/>
      <c r="L96" s="27"/>
      <c r="M96" s="10"/>
    </row>
    <row r="97" spans="2:13" x14ac:dyDescent="0.35">
      <c r="B97" s="10"/>
      <c r="C97" s="10"/>
      <c r="D97" s="10"/>
      <c r="E97" s="10">
        <v>80</v>
      </c>
      <c r="F97" s="10" t="s">
        <v>15</v>
      </c>
      <c r="G97" s="10"/>
      <c r="H97" s="27"/>
      <c r="I97" s="27"/>
      <c r="J97" s="27"/>
      <c r="K97" s="27"/>
      <c r="L97" s="17"/>
      <c r="M97" s="10"/>
    </row>
    <row r="98" spans="2:13" x14ac:dyDescent="0.35">
      <c r="B98" s="10"/>
      <c r="C98" s="10"/>
      <c r="D98" s="10"/>
      <c r="E98" s="10">
        <v>100</v>
      </c>
      <c r="F98" s="10" t="s">
        <v>15</v>
      </c>
      <c r="G98" s="10"/>
      <c r="H98" s="27"/>
      <c r="I98" s="27"/>
      <c r="J98" s="27"/>
      <c r="K98" s="27"/>
      <c r="L98" s="17"/>
      <c r="M98" s="10"/>
    </row>
    <row r="99" spans="2:13" x14ac:dyDescent="0.35">
      <c r="B99" s="10"/>
      <c r="C99" s="10"/>
      <c r="D99" s="10"/>
      <c r="E99" s="10">
        <v>120</v>
      </c>
      <c r="F99" s="10" t="s">
        <v>15</v>
      </c>
      <c r="G99" s="10"/>
      <c r="H99" s="27"/>
      <c r="I99" s="27"/>
      <c r="J99" s="27"/>
      <c r="K99" s="27"/>
      <c r="L99" s="17"/>
      <c r="M99" s="10"/>
    </row>
    <row r="100" spans="2:13" x14ac:dyDescent="0.35">
      <c r="B100" s="10"/>
      <c r="C100" s="10"/>
      <c r="D100" s="10"/>
      <c r="E100" s="10">
        <v>140</v>
      </c>
      <c r="F100" s="10" t="s">
        <v>15</v>
      </c>
      <c r="G100" s="10"/>
      <c r="H100" s="27"/>
      <c r="I100" s="27"/>
      <c r="J100" s="27"/>
      <c r="K100" s="27"/>
      <c r="L100" s="17"/>
      <c r="M100" s="10"/>
    </row>
    <row r="101" spans="2:13" x14ac:dyDescent="0.35">
      <c r="B101" s="10"/>
      <c r="C101" s="10"/>
      <c r="D101" s="10"/>
      <c r="E101" s="10">
        <v>160</v>
      </c>
      <c r="F101" s="10" t="s">
        <v>15</v>
      </c>
      <c r="G101" s="10"/>
      <c r="H101" s="27"/>
      <c r="I101" s="27"/>
      <c r="J101" s="27"/>
      <c r="K101" s="27"/>
      <c r="L101" s="17"/>
      <c r="M101" s="10"/>
    </row>
    <row r="102" spans="2:13" x14ac:dyDescent="0.35">
      <c r="B102" s="10"/>
      <c r="C102" s="10"/>
      <c r="D102" s="10"/>
      <c r="E102" s="10">
        <v>180</v>
      </c>
      <c r="F102" s="10" t="s">
        <v>15</v>
      </c>
      <c r="G102" s="10"/>
      <c r="H102" s="27"/>
      <c r="I102" s="27"/>
      <c r="J102" s="27"/>
      <c r="K102" s="27"/>
      <c r="L102" s="17"/>
      <c r="M102" s="10"/>
    </row>
    <row r="103" spans="2:13" x14ac:dyDescent="0.35">
      <c r="B103" s="10"/>
      <c r="C103" s="10"/>
      <c r="D103" s="10"/>
      <c r="E103" s="10">
        <v>190</v>
      </c>
      <c r="F103" s="10" t="s">
        <v>15</v>
      </c>
      <c r="G103" s="10"/>
      <c r="H103" s="27"/>
      <c r="I103" s="27"/>
      <c r="J103" s="27"/>
      <c r="K103" s="27"/>
      <c r="L103" s="17"/>
      <c r="M103" s="10"/>
    </row>
    <row r="104" spans="2:13" x14ac:dyDescent="0.35">
      <c r="B104" s="10"/>
      <c r="C104" s="10"/>
      <c r="D104" s="10"/>
      <c r="E104" s="10">
        <v>-20</v>
      </c>
      <c r="F104" s="10" t="s">
        <v>15</v>
      </c>
      <c r="G104" s="10"/>
      <c r="H104" s="27"/>
      <c r="I104" s="27"/>
      <c r="J104" s="27"/>
      <c r="K104" s="27"/>
      <c r="L104" s="17"/>
      <c r="M104" s="10"/>
    </row>
    <row r="105" spans="2:13" x14ac:dyDescent="0.35">
      <c r="B105" s="10"/>
      <c r="C105" s="10"/>
      <c r="D105" s="10"/>
      <c r="E105" s="10">
        <v>-40</v>
      </c>
      <c r="F105" s="10" t="s">
        <v>15</v>
      </c>
      <c r="G105" s="10"/>
      <c r="H105" s="27"/>
      <c r="I105" s="27"/>
      <c r="J105" s="27"/>
      <c r="K105" s="27"/>
      <c r="L105" s="17"/>
      <c r="M105" s="10"/>
    </row>
    <row r="106" spans="2:13" x14ac:dyDescent="0.35">
      <c r="B106" s="10"/>
      <c r="C106" s="10"/>
      <c r="D106" s="10"/>
      <c r="E106" s="10">
        <v>-60</v>
      </c>
      <c r="F106" s="10" t="s">
        <v>15</v>
      </c>
      <c r="G106" s="10"/>
      <c r="H106" s="27"/>
      <c r="I106" s="27"/>
      <c r="J106" s="27"/>
      <c r="K106" s="27"/>
      <c r="L106" s="17"/>
      <c r="M106" s="10"/>
    </row>
    <row r="107" spans="2:13" x14ac:dyDescent="0.35">
      <c r="B107" s="10"/>
      <c r="C107" s="10"/>
      <c r="D107" s="10"/>
      <c r="E107" s="10">
        <v>-80</v>
      </c>
      <c r="F107" s="10" t="s">
        <v>15</v>
      </c>
      <c r="G107" s="10"/>
      <c r="H107" s="27"/>
      <c r="I107" s="27"/>
      <c r="J107" s="27"/>
      <c r="K107" s="27"/>
      <c r="L107" s="17"/>
      <c r="M107" s="10"/>
    </row>
    <row r="108" spans="2:13" x14ac:dyDescent="0.35">
      <c r="B108" s="10"/>
      <c r="C108" s="10"/>
      <c r="D108" s="10"/>
      <c r="E108" s="10">
        <v>-100</v>
      </c>
      <c r="F108" s="10" t="s">
        <v>15</v>
      </c>
      <c r="G108" s="10"/>
      <c r="H108" s="27"/>
      <c r="I108" s="27"/>
      <c r="J108" s="27"/>
      <c r="K108" s="27"/>
      <c r="L108" s="17"/>
      <c r="M108" s="10"/>
    </row>
    <row r="109" spans="2:13" x14ac:dyDescent="0.35">
      <c r="B109" s="10"/>
      <c r="C109" s="10"/>
      <c r="D109" s="10"/>
      <c r="E109" s="10">
        <v>-120</v>
      </c>
      <c r="F109" s="10" t="s">
        <v>15</v>
      </c>
      <c r="G109" s="10"/>
      <c r="H109" s="27"/>
      <c r="I109" s="27"/>
      <c r="J109" s="27"/>
      <c r="K109" s="27"/>
      <c r="L109" s="17"/>
      <c r="M109" s="10"/>
    </row>
    <row r="110" spans="2:13" x14ac:dyDescent="0.35">
      <c r="B110" s="10"/>
      <c r="C110" s="10"/>
      <c r="D110" s="10"/>
      <c r="E110" s="10">
        <v>-140</v>
      </c>
      <c r="F110" s="10" t="s">
        <v>15</v>
      </c>
      <c r="G110" s="10"/>
      <c r="H110" s="27"/>
      <c r="I110" s="27"/>
      <c r="J110" s="27"/>
      <c r="K110" s="27"/>
      <c r="L110" s="17"/>
      <c r="M110" s="10"/>
    </row>
    <row r="111" spans="2:13" x14ac:dyDescent="0.35">
      <c r="B111" s="10"/>
      <c r="C111" s="10"/>
      <c r="D111" s="10"/>
      <c r="E111" s="10">
        <v>-160</v>
      </c>
      <c r="F111" s="10" t="s">
        <v>15</v>
      </c>
      <c r="G111" s="10"/>
      <c r="H111" s="27"/>
      <c r="I111" s="27"/>
      <c r="J111" s="27"/>
      <c r="K111" s="27"/>
      <c r="L111" s="17"/>
      <c r="M111" s="10"/>
    </row>
    <row r="112" spans="2:13" x14ac:dyDescent="0.35">
      <c r="B112" s="10"/>
      <c r="C112" s="10"/>
      <c r="D112" s="10"/>
      <c r="E112" s="10">
        <v>-180</v>
      </c>
      <c r="F112" s="10" t="s">
        <v>15</v>
      </c>
      <c r="G112" s="10"/>
      <c r="H112" s="27"/>
      <c r="I112" s="27"/>
      <c r="J112" s="27"/>
      <c r="K112" s="27"/>
      <c r="L112" s="17"/>
      <c r="M112" s="10"/>
    </row>
    <row r="113" spans="2:13" x14ac:dyDescent="0.35">
      <c r="B113" s="10"/>
      <c r="C113" s="10"/>
      <c r="D113" s="10"/>
      <c r="E113" s="10">
        <v>-190</v>
      </c>
      <c r="F113" s="10" t="s">
        <v>15</v>
      </c>
      <c r="G113" s="10"/>
      <c r="H113" s="27"/>
      <c r="I113" s="27"/>
      <c r="J113" s="27"/>
      <c r="K113" s="27"/>
      <c r="L113" s="17"/>
      <c r="M113" s="10"/>
    </row>
    <row r="114" spans="2:13" x14ac:dyDescent="0.35">
      <c r="B114" s="10">
        <v>2</v>
      </c>
      <c r="C114" s="10" t="s">
        <v>16</v>
      </c>
      <c r="D114" s="10"/>
      <c r="E114" s="10">
        <v>0.2</v>
      </c>
      <c r="F114" s="10" t="s">
        <v>16</v>
      </c>
      <c r="G114" s="10"/>
      <c r="H114" s="28"/>
      <c r="I114" s="28"/>
      <c r="J114" s="28"/>
      <c r="K114" s="28"/>
      <c r="L114" s="17"/>
      <c r="M114" s="10"/>
    </row>
    <row r="115" spans="2:13" x14ac:dyDescent="0.35">
      <c r="B115" s="10"/>
      <c r="C115" s="10"/>
      <c r="D115" s="10"/>
      <c r="E115" s="10">
        <v>1</v>
      </c>
      <c r="F115" s="10" t="s">
        <v>16</v>
      </c>
      <c r="G115" s="10"/>
      <c r="H115" s="28"/>
      <c r="I115" s="28"/>
      <c r="J115" s="28"/>
      <c r="K115" s="28"/>
      <c r="L115" s="28"/>
      <c r="M115" s="10"/>
    </row>
    <row r="116" spans="2:13" x14ac:dyDescent="0.35">
      <c r="B116" s="10"/>
      <c r="C116" s="10"/>
      <c r="D116" s="10"/>
      <c r="E116" s="10">
        <v>1.9</v>
      </c>
      <c r="F116" s="10" t="s">
        <v>16</v>
      </c>
      <c r="G116" s="10"/>
      <c r="H116" s="28"/>
      <c r="I116" s="28"/>
      <c r="J116" s="28"/>
      <c r="K116" s="28"/>
      <c r="L116" s="28"/>
      <c r="M116" s="10"/>
    </row>
    <row r="117" spans="2:13" x14ac:dyDescent="0.35">
      <c r="B117" s="10"/>
      <c r="C117" s="10"/>
      <c r="D117" s="10"/>
      <c r="E117" s="10">
        <v>-0.2</v>
      </c>
      <c r="F117" s="10" t="s">
        <v>16</v>
      </c>
      <c r="G117" s="10"/>
      <c r="H117" s="28"/>
      <c r="I117" s="28"/>
      <c r="J117" s="28"/>
      <c r="K117" s="28"/>
      <c r="L117" s="17"/>
      <c r="M117" s="10"/>
    </row>
    <row r="118" spans="2:13" x14ac:dyDescent="0.35">
      <c r="B118" s="10"/>
      <c r="C118" s="10"/>
      <c r="D118" s="10"/>
      <c r="E118" s="10">
        <v>-1</v>
      </c>
      <c r="F118" s="10" t="s">
        <v>16</v>
      </c>
      <c r="G118" s="10"/>
      <c r="H118" s="28"/>
      <c r="I118" s="28"/>
      <c r="J118" s="28"/>
      <c r="K118" s="28"/>
      <c r="L118" s="17"/>
      <c r="M118" s="10"/>
    </row>
    <row r="119" spans="2:13" x14ac:dyDescent="0.35">
      <c r="B119" s="10"/>
      <c r="C119" s="10"/>
      <c r="D119" s="10"/>
      <c r="E119" s="10">
        <v>-1.9</v>
      </c>
      <c r="F119" s="10" t="s">
        <v>16</v>
      </c>
      <c r="G119" s="10"/>
      <c r="H119" s="28"/>
      <c r="I119" s="28"/>
      <c r="J119" s="28"/>
      <c r="K119" s="28"/>
      <c r="L119" s="28"/>
      <c r="M119" s="10"/>
    </row>
    <row r="120" spans="2:13" x14ac:dyDescent="0.35">
      <c r="B120" s="10">
        <v>30</v>
      </c>
      <c r="C120" s="10" t="s">
        <v>16</v>
      </c>
      <c r="D120" s="10"/>
      <c r="E120" s="10">
        <v>2</v>
      </c>
      <c r="F120" s="10" t="s">
        <v>16</v>
      </c>
      <c r="G120" s="10"/>
      <c r="H120" s="17"/>
      <c r="I120" s="17"/>
      <c r="J120" s="17"/>
      <c r="K120" s="17"/>
      <c r="L120" s="17"/>
      <c r="M120" s="10"/>
    </row>
    <row r="121" spans="2:13" x14ac:dyDescent="0.35">
      <c r="B121" s="10"/>
      <c r="C121" s="10"/>
      <c r="D121" s="10"/>
      <c r="E121" s="10">
        <v>10</v>
      </c>
      <c r="F121" s="10" t="s">
        <v>16</v>
      </c>
      <c r="G121" s="10"/>
      <c r="H121" s="17"/>
      <c r="I121" s="17"/>
      <c r="J121" s="17"/>
      <c r="K121" s="17"/>
      <c r="L121" s="17"/>
      <c r="M121" s="10"/>
    </row>
    <row r="122" spans="2:13" x14ac:dyDescent="0.35">
      <c r="B122" s="10"/>
      <c r="C122" s="10"/>
      <c r="D122" s="10"/>
      <c r="E122" s="10">
        <v>19</v>
      </c>
      <c r="F122" s="10" t="s">
        <v>16</v>
      </c>
      <c r="G122" s="10"/>
      <c r="H122" s="17"/>
      <c r="I122" s="17"/>
      <c r="J122" s="17"/>
      <c r="K122" s="17"/>
      <c r="L122" s="17"/>
      <c r="M122" s="10"/>
    </row>
    <row r="123" spans="2:13" x14ac:dyDescent="0.35">
      <c r="B123" s="10"/>
      <c r="C123" s="10"/>
      <c r="D123" s="10"/>
      <c r="E123" s="10">
        <v>-2</v>
      </c>
      <c r="F123" s="10" t="s">
        <v>16</v>
      </c>
      <c r="G123" s="10"/>
      <c r="H123" s="17"/>
      <c r="I123" s="17"/>
      <c r="J123" s="17"/>
      <c r="K123" s="17"/>
      <c r="L123" s="17"/>
      <c r="M123" s="10"/>
    </row>
    <row r="124" spans="2:13" x14ac:dyDescent="0.35">
      <c r="B124" s="10"/>
      <c r="C124" s="10"/>
      <c r="D124" s="10"/>
      <c r="E124" s="10">
        <v>-10</v>
      </c>
      <c r="F124" s="10" t="s">
        <v>16</v>
      </c>
      <c r="G124" s="10"/>
      <c r="H124" s="17"/>
      <c r="I124" s="17"/>
      <c r="J124" s="17"/>
      <c r="K124" s="17"/>
      <c r="L124" s="17"/>
      <c r="M124" s="10"/>
    </row>
    <row r="125" spans="2:13" x14ac:dyDescent="0.35">
      <c r="B125" s="10"/>
      <c r="C125" s="10"/>
      <c r="D125" s="10"/>
      <c r="E125" s="10">
        <v>-19</v>
      </c>
      <c r="F125" s="10" t="s">
        <v>16</v>
      </c>
      <c r="G125" s="10"/>
      <c r="H125" s="17"/>
      <c r="I125" s="17"/>
      <c r="J125" s="17"/>
      <c r="K125" s="17"/>
      <c r="L125" s="17"/>
      <c r="M125" s="10"/>
    </row>
    <row r="127" spans="2:13" x14ac:dyDescent="0.35">
      <c r="B127" s="38" t="s">
        <v>17</v>
      </c>
    </row>
    <row r="129" spans="2:13" x14ac:dyDescent="0.35">
      <c r="B129" s="191" t="s">
        <v>7</v>
      </c>
      <c r="C129" s="191"/>
      <c r="D129" s="191" t="s">
        <v>8</v>
      </c>
      <c r="E129" s="191"/>
      <c r="F129" s="191"/>
      <c r="G129" s="191"/>
      <c r="H129" s="192" t="s">
        <v>9</v>
      </c>
      <c r="I129" s="192"/>
      <c r="J129" s="192"/>
      <c r="K129" s="192"/>
      <c r="L129" s="192"/>
      <c r="M129" s="192"/>
    </row>
    <row r="130" spans="2:13" x14ac:dyDescent="0.35">
      <c r="B130" s="191"/>
      <c r="C130" s="191"/>
      <c r="D130" s="191"/>
      <c r="E130" s="191"/>
      <c r="F130" s="191"/>
      <c r="G130" s="191"/>
      <c r="H130" s="18">
        <v>1</v>
      </c>
      <c r="I130" s="18">
        <v>2</v>
      </c>
      <c r="J130" s="18">
        <v>3</v>
      </c>
      <c r="K130" s="18">
        <v>4</v>
      </c>
      <c r="L130" s="18">
        <v>5</v>
      </c>
      <c r="M130" s="10"/>
    </row>
    <row r="131" spans="2:13" x14ac:dyDescent="0.35">
      <c r="B131" s="10">
        <v>20</v>
      </c>
      <c r="C131" s="10" t="s">
        <v>11</v>
      </c>
      <c r="D131" s="10">
        <v>10</v>
      </c>
      <c r="E131" s="10" t="s">
        <v>11</v>
      </c>
      <c r="F131" s="10">
        <v>45</v>
      </c>
      <c r="G131" s="10" t="s">
        <v>18</v>
      </c>
      <c r="H131" s="43"/>
      <c r="I131" s="43"/>
      <c r="J131" s="43"/>
      <c r="K131" s="43"/>
      <c r="L131" s="43"/>
      <c r="M131" s="10"/>
    </row>
    <row r="132" spans="2:13" x14ac:dyDescent="0.35">
      <c r="B132" s="10"/>
      <c r="C132" s="10"/>
      <c r="D132" s="10">
        <v>10</v>
      </c>
      <c r="E132" s="10" t="s">
        <v>11</v>
      </c>
      <c r="F132" s="10">
        <v>400</v>
      </c>
      <c r="G132" s="10" t="s">
        <v>18</v>
      </c>
      <c r="H132" s="43"/>
      <c r="I132" s="43"/>
      <c r="J132" s="43"/>
      <c r="K132" s="43"/>
      <c r="L132" s="43"/>
      <c r="M132" s="10"/>
    </row>
    <row r="133" spans="2:13" x14ac:dyDescent="0.35">
      <c r="B133" s="10"/>
      <c r="C133" s="10"/>
      <c r="D133" s="10">
        <v>10</v>
      </c>
      <c r="E133" s="10" t="s">
        <v>11</v>
      </c>
      <c r="F133" s="10">
        <v>1</v>
      </c>
      <c r="G133" s="10" t="s">
        <v>19</v>
      </c>
      <c r="H133" s="29"/>
      <c r="I133" s="29"/>
      <c r="J133" s="29"/>
      <c r="K133" s="29"/>
      <c r="L133" s="29"/>
      <c r="M133" s="10"/>
    </row>
    <row r="134" spans="2:13" x14ac:dyDescent="0.35">
      <c r="B134" s="10"/>
      <c r="C134" s="10"/>
      <c r="D134" s="10">
        <v>10</v>
      </c>
      <c r="E134" s="10" t="s">
        <v>11</v>
      </c>
      <c r="F134" s="10">
        <v>10</v>
      </c>
      <c r="G134" s="10" t="s">
        <v>19</v>
      </c>
      <c r="H134" s="29"/>
      <c r="I134" s="29"/>
      <c r="J134" s="29"/>
      <c r="K134" s="29"/>
      <c r="L134" s="29"/>
      <c r="M134" s="10"/>
    </row>
    <row r="135" spans="2:13" x14ac:dyDescent="0.35">
      <c r="B135" s="10"/>
      <c r="C135" s="10"/>
      <c r="D135" s="10">
        <v>10</v>
      </c>
      <c r="E135" s="10" t="s">
        <v>11</v>
      </c>
      <c r="F135" s="10">
        <v>50</v>
      </c>
      <c r="G135" s="10" t="s">
        <v>19</v>
      </c>
      <c r="H135" s="29"/>
      <c r="I135" s="29"/>
      <c r="J135" s="29"/>
      <c r="K135" s="29"/>
      <c r="L135" s="29"/>
      <c r="M135" s="10"/>
    </row>
    <row r="136" spans="2:13" x14ac:dyDescent="0.35">
      <c r="B136" s="10"/>
      <c r="C136" s="10"/>
      <c r="D136" s="10">
        <v>10</v>
      </c>
      <c r="E136" s="10" t="s">
        <v>11</v>
      </c>
      <c r="F136" s="10">
        <v>100</v>
      </c>
      <c r="G136" s="10" t="s">
        <v>19</v>
      </c>
      <c r="H136" s="29"/>
      <c r="I136" s="29"/>
      <c r="J136" s="29"/>
      <c r="K136" s="29"/>
      <c r="L136" s="29"/>
      <c r="M136" s="10"/>
    </row>
    <row r="137" spans="2:13" x14ac:dyDescent="0.35">
      <c r="B137" s="10"/>
      <c r="C137" s="10"/>
      <c r="D137" s="10">
        <v>19</v>
      </c>
      <c r="E137" s="10" t="s">
        <v>11</v>
      </c>
      <c r="F137" s="10">
        <v>45</v>
      </c>
      <c r="G137" s="10" t="s">
        <v>18</v>
      </c>
      <c r="H137" s="67"/>
      <c r="I137" s="67"/>
      <c r="J137" s="67"/>
      <c r="K137" s="67"/>
      <c r="L137" s="67"/>
      <c r="M137" s="10"/>
    </row>
    <row r="138" spans="2:13" x14ac:dyDescent="0.35">
      <c r="B138" s="10"/>
      <c r="C138" s="10"/>
      <c r="D138" s="10">
        <v>19</v>
      </c>
      <c r="E138" s="10" t="s">
        <v>11</v>
      </c>
      <c r="F138" s="10">
        <v>400</v>
      </c>
      <c r="G138" s="10" t="s">
        <v>18</v>
      </c>
      <c r="H138" s="29"/>
      <c r="I138" s="29"/>
      <c r="J138" s="29"/>
      <c r="K138" s="29"/>
      <c r="L138" s="29"/>
      <c r="M138" s="10"/>
    </row>
    <row r="139" spans="2:13" x14ac:dyDescent="0.35">
      <c r="B139" s="10"/>
      <c r="C139" s="10"/>
      <c r="D139" s="10">
        <v>19</v>
      </c>
      <c r="E139" s="10" t="s">
        <v>11</v>
      </c>
      <c r="F139" s="10">
        <v>1</v>
      </c>
      <c r="G139" s="10" t="s">
        <v>19</v>
      </c>
      <c r="H139" s="29"/>
      <c r="I139" s="29"/>
      <c r="J139" s="29"/>
      <c r="K139" s="29"/>
      <c r="L139" s="29"/>
      <c r="M139" s="10"/>
    </row>
    <row r="140" spans="2:13" x14ac:dyDescent="0.35">
      <c r="B140" s="10"/>
      <c r="C140" s="10"/>
      <c r="D140" s="10">
        <v>19</v>
      </c>
      <c r="E140" s="10" t="s">
        <v>11</v>
      </c>
      <c r="F140" s="10">
        <v>10</v>
      </c>
      <c r="G140" s="10" t="s">
        <v>19</v>
      </c>
      <c r="H140" s="29"/>
      <c r="I140" s="29"/>
      <c r="J140" s="29"/>
      <c r="K140" s="29"/>
      <c r="L140" s="29"/>
      <c r="M140" s="10"/>
    </row>
    <row r="141" spans="2:13" x14ac:dyDescent="0.35">
      <c r="B141" s="10"/>
      <c r="C141" s="10"/>
      <c r="D141" s="10">
        <v>19</v>
      </c>
      <c r="E141" s="10" t="s">
        <v>11</v>
      </c>
      <c r="F141" s="10">
        <v>50</v>
      </c>
      <c r="G141" s="10" t="s">
        <v>19</v>
      </c>
      <c r="H141" s="29"/>
      <c r="I141" s="29"/>
      <c r="J141" s="29"/>
      <c r="K141" s="29"/>
      <c r="L141" s="29"/>
      <c r="M141" s="10"/>
    </row>
    <row r="142" spans="2:13" x14ac:dyDescent="0.35">
      <c r="B142" s="10"/>
      <c r="C142" s="10"/>
      <c r="D142" s="10">
        <v>19</v>
      </c>
      <c r="E142" s="10" t="s">
        <v>11</v>
      </c>
      <c r="F142" s="10">
        <v>100</v>
      </c>
      <c r="G142" s="10" t="s">
        <v>19</v>
      </c>
      <c r="H142" s="29"/>
      <c r="I142" s="29"/>
      <c r="J142" s="29"/>
      <c r="K142" s="29"/>
      <c r="L142" s="36"/>
      <c r="M142" s="10"/>
    </row>
    <row r="143" spans="2:13" x14ac:dyDescent="0.35">
      <c r="B143" s="10">
        <v>200</v>
      </c>
      <c r="C143" s="10" t="s">
        <v>11</v>
      </c>
      <c r="D143" s="10">
        <v>20</v>
      </c>
      <c r="E143" s="10" t="s">
        <v>11</v>
      </c>
      <c r="F143" s="10">
        <v>45</v>
      </c>
      <c r="G143" s="10" t="s">
        <v>18</v>
      </c>
      <c r="H143" s="29"/>
      <c r="I143" s="29"/>
      <c r="J143" s="29"/>
      <c r="K143" s="29"/>
      <c r="L143" s="29"/>
      <c r="M143" s="10"/>
    </row>
    <row r="144" spans="2:13" x14ac:dyDescent="0.35">
      <c r="B144" s="10"/>
      <c r="C144" s="10"/>
      <c r="D144" s="10">
        <v>100</v>
      </c>
      <c r="E144" s="10" t="s">
        <v>11</v>
      </c>
      <c r="F144" s="10">
        <v>45</v>
      </c>
      <c r="G144" s="10" t="s">
        <v>18</v>
      </c>
      <c r="H144" s="29"/>
      <c r="I144" s="29"/>
      <c r="J144" s="29"/>
      <c r="K144" s="29"/>
      <c r="L144" s="29"/>
      <c r="M144" s="10"/>
    </row>
    <row r="145" spans="2:13" x14ac:dyDescent="0.35">
      <c r="B145" s="10"/>
      <c r="C145" s="10"/>
      <c r="D145" s="10">
        <v>100</v>
      </c>
      <c r="E145" s="10" t="s">
        <v>11</v>
      </c>
      <c r="F145" s="10">
        <v>400</v>
      </c>
      <c r="G145" s="10" t="s">
        <v>18</v>
      </c>
      <c r="H145" s="29"/>
      <c r="I145" s="29"/>
      <c r="J145" s="29"/>
      <c r="K145" s="29"/>
      <c r="L145" s="29"/>
      <c r="M145" s="10"/>
    </row>
    <row r="146" spans="2:13" x14ac:dyDescent="0.35">
      <c r="B146" s="10"/>
      <c r="C146" s="10"/>
      <c r="D146" s="10">
        <v>100</v>
      </c>
      <c r="E146" s="10" t="s">
        <v>11</v>
      </c>
      <c r="F146" s="10">
        <v>1</v>
      </c>
      <c r="G146" s="10" t="s">
        <v>19</v>
      </c>
      <c r="H146" s="29"/>
      <c r="I146" s="29"/>
      <c r="J146" s="29"/>
      <c r="K146" s="29"/>
      <c r="L146" s="29"/>
      <c r="M146" s="10"/>
    </row>
    <row r="147" spans="2:13" x14ac:dyDescent="0.35">
      <c r="B147" s="10"/>
      <c r="C147" s="10"/>
      <c r="D147" s="10">
        <v>100</v>
      </c>
      <c r="E147" s="10" t="s">
        <v>11</v>
      </c>
      <c r="F147" s="10">
        <v>10</v>
      </c>
      <c r="G147" s="10" t="s">
        <v>19</v>
      </c>
      <c r="H147" s="29"/>
      <c r="I147" s="29"/>
      <c r="J147" s="29"/>
      <c r="K147" s="30"/>
      <c r="L147" s="29"/>
      <c r="M147" s="10"/>
    </row>
    <row r="148" spans="2:13" x14ac:dyDescent="0.35">
      <c r="B148" s="10"/>
      <c r="C148" s="10"/>
      <c r="D148" s="10">
        <v>100</v>
      </c>
      <c r="E148" s="10" t="s">
        <v>11</v>
      </c>
      <c r="F148" s="10">
        <v>50</v>
      </c>
      <c r="G148" s="10" t="s">
        <v>19</v>
      </c>
      <c r="H148" s="29"/>
      <c r="I148" s="29"/>
      <c r="J148" s="29"/>
      <c r="K148" s="29"/>
      <c r="L148" s="29"/>
      <c r="M148" s="10"/>
    </row>
    <row r="149" spans="2:13" x14ac:dyDescent="0.35">
      <c r="B149" s="10"/>
      <c r="C149" s="10"/>
      <c r="D149" s="10">
        <v>100</v>
      </c>
      <c r="E149" s="10" t="s">
        <v>11</v>
      </c>
      <c r="F149" s="10">
        <v>100</v>
      </c>
      <c r="G149" s="10" t="s">
        <v>19</v>
      </c>
      <c r="H149" s="29"/>
      <c r="I149" s="29"/>
      <c r="J149" s="29"/>
      <c r="K149" s="29"/>
      <c r="L149" s="29"/>
      <c r="M149" s="10"/>
    </row>
    <row r="150" spans="2:13" x14ac:dyDescent="0.35">
      <c r="B150" s="10"/>
      <c r="C150" s="10"/>
      <c r="D150" s="10">
        <v>190</v>
      </c>
      <c r="E150" s="10" t="s">
        <v>11</v>
      </c>
      <c r="F150" s="10">
        <v>45</v>
      </c>
      <c r="G150" s="10" t="s">
        <v>18</v>
      </c>
      <c r="H150" s="29"/>
      <c r="I150" s="29"/>
      <c r="J150" s="29"/>
      <c r="K150" s="29"/>
      <c r="L150" s="29"/>
      <c r="M150" s="10"/>
    </row>
    <row r="151" spans="2:13" x14ac:dyDescent="0.35">
      <c r="B151" s="10"/>
      <c r="C151" s="10"/>
      <c r="D151" s="10">
        <v>190</v>
      </c>
      <c r="E151" s="10" t="s">
        <v>11</v>
      </c>
      <c r="F151" s="10">
        <v>400</v>
      </c>
      <c r="G151" s="10" t="s">
        <v>18</v>
      </c>
      <c r="H151" s="29"/>
      <c r="I151" s="29"/>
      <c r="J151" s="29"/>
      <c r="K151" s="29"/>
      <c r="L151" s="29"/>
      <c r="M151" s="10"/>
    </row>
    <row r="152" spans="2:13" x14ac:dyDescent="0.35">
      <c r="B152" s="10"/>
      <c r="C152" s="10"/>
      <c r="D152" s="10">
        <v>190</v>
      </c>
      <c r="E152" s="10" t="s">
        <v>11</v>
      </c>
      <c r="F152" s="10">
        <v>1</v>
      </c>
      <c r="G152" s="10" t="s">
        <v>19</v>
      </c>
      <c r="H152" s="29"/>
      <c r="I152" s="29"/>
      <c r="J152" s="29"/>
      <c r="K152" s="29"/>
      <c r="L152" s="29"/>
      <c r="M152" s="10"/>
    </row>
    <row r="153" spans="2:13" x14ac:dyDescent="0.35">
      <c r="B153" s="10"/>
      <c r="C153" s="10"/>
      <c r="D153" s="10">
        <v>190</v>
      </c>
      <c r="E153" s="10" t="s">
        <v>11</v>
      </c>
      <c r="F153" s="10">
        <v>10</v>
      </c>
      <c r="G153" s="10" t="s">
        <v>19</v>
      </c>
      <c r="H153" s="29"/>
      <c r="I153" s="29"/>
      <c r="J153" s="29"/>
      <c r="K153" s="29"/>
      <c r="L153" s="29"/>
      <c r="M153" s="10"/>
    </row>
    <row r="154" spans="2:13" x14ac:dyDescent="0.35">
      <c r="B154" s="10"/>
      <c r="C154" s="10"/>
      <c r="D154" s="10">
        <v>190</v>
      </c>
      <c r="E154" s="10" t="s">
        <v>11</v>
      </c>
      <c r="F154" s="10">
        <v>50</v>
      </c>
      <c r="G154" s="10" t="s">
        <v>19</v>
      </c>
      <c r="H154" s="29"/>
      <c r="I154" s="29"/>
      <c r="J154" s="29"/>
      <c r="K154" s="29"/>
      <c r="L154" s="29"/>
      <c r="M154" s="10"/>
    </row>
    <row r="155" spans="2:13" x14ac:dyDescent="0.35">
      <c r="B155" s="10"/>
      <c r="C155" s="10"/>
      <c r="D155" s="10">
        <v>190</v>
      </c>
      <c r="E155" s="10" t="s">
        <v>11</v>
      </c>
      <c r="F155" s="10">
        <v>100</v>
      </c>
      <c r="G155" s="10" t="s">
        <v>19</v>
      </c>
      <c r="H155" s="29"/>
      <c r="I155" s="29"/>
      <c r="J155" s="29"/>
      <c r="K155" s="29"/>
      <c r="L155" s="29"/>
      <c r="M155" s="10"/>
    </row>
    <row r="156" spans="2:13" x14ac:dyDescent="0.35">
      <c r="B156" s="10">
        <v>2</v>
      </c>
      <c r="C156" s="10" t="s">
        <v>12</v>
      </c>
      <c r="D156" s="10">
        <v>0.2</v>
      </c>
      <c r="E156" s="10" t="s">
        <v>12</v>
      </c>
      <c r="F156" s="10">
        <v>45</v>
      </c>
      <c r="G156" s="10" t="s">
        <v>18</v>
      </c>
      <c r="H156" s="31"/>
      <c r="I156" s="31"/>
      <c r="J156" s="31"/>
      <c r="K156" s="31"/>
      <c r="L156" s="31"/>
      <c r="M156" s="10"/>
    </row>
    <row r="157" spans="2:13" x14ac:dyDescent="0.35">
      <c r="B157" s="10"/>
      <c r="C157" s="10"/>
      <c r="D157" s="10">
        <v>1</v>
      </c>
      <c r="E157" s="10" t="s">
        <v>12</v>
      </c>
      <c r="F157" s="10">
        <v>45</v>
      </c>
      <c r="G157" s="10" t="s">
        <v>18</v>
      </c>
      <c r="H157" s="31"/>
      <c r="I157" s="31"/>
      <c r="J157" s="31"/>
      <c r="K157" s="31"/>
      <c r="L157" s="31"/>
      <c r="M157" s="10"/>
    </row>
    <row r="158" spans="2:13" x14ac:dyDescent="0.35">
      <c r="B158" s="10"/>
      <c r="C158" s="10"/>
      <c r="D158" s="10">
        <v>1</v>
      </c>
      <c r="E158" s="10" t="s">
        <v>12</v>
      </c>
      <c r="F158" s="10">
        <v>400</v>
      </c>
      <c r="G158" s="10" t="s">
        <v>18</v>
      </c>
      <c r="H158" s="31"/>
      <c r="I158" s="31"/>
      <c r="J158" s="31"/>
      <c r="K158" s="31"/>
      <c r="L158" s="31"/>
      <c r="M158" s="10"/>
    </row>
    <row r="159" spans="2:13" x14ac:dyDescent="0.35">
      <c r="B159" s="10"/>
      <c r="C159" s="10"/>
      <c r="D159" s="10">
        <v>1</v>
      </c>
      <c r="E159" s="10" t="s">
        <v>12</v>
      </c>
      <c r="F159" s="10">
        <v>1</v>
      </c>
      <c r="G159" s="10" t="s">
        <v>19</v>
      </c>
      <c r="H159" s="31"/>
      <c r="I159" s="31"/>
      <c r="J159" s="31"/>
      <c r="K159" s="31"/>
      <c r="L159" s="31"/>
      <c r="M159" s="10"/>
    </row>
    <row r="160" spans="2:13" x14ac:dyDescent="0.35">
      <c r="B160" s="10"/>
      <c r="C160" s="10"/>
      <c r="D160" s="10">
        <v>1</v>
      </c>
      <c r="E160" s="10" t="s">
        <v>12</v>
      </c>
      <c r="F160" s="10">
        <v>10</v>
      </c>
      <c r="G160" s="10" t="s">
        <v>19</v>
      </c>
      <c r="H160" s="68"/>
      <c r="I160" s="68"/>
      <c r="J160" s="31"/>
      <c r="K160" s="31"/>
      <c r="L160" s="31"/>
      <c r="M160" s="10"/>
    </row>
    <row r="161" spans="2:13" x14ac:dyDescent="0.35">
      <c r="B161" s="10"/>
      <c r="C161" s="10"/>
      <c r="D161" s="10">
        <v>1</v>
      </c>
      <c r="E161" s="10" t="s">
        <v>12</v>
      </c>
      <c r="F161" s="10">
        <v>50</v>
      </c>
      <c r="G161" s="10" t="s">
        <v>19</v>
      </c>
      <c r="H161" s="31"/>
      <c r="I161" s="31"/>
      <c r="J161" s="31"/>
      <c r="K161" s="31"/>
      <c r="L161" s="31"/>
      <c r="M161" s="10"/>
    </row>
    <row r="162" spans="2:13" x14ac:dyDescent="0.35">
      <c r="B162" s="10"/>
      <c r="C162" s="10"/>
      <c r="D162" s="10">
        <v>1</v>
      </c>
      <c r="E162" s="10" t="s">
        <v>12</v>
      </c>
      <c r="F162" s="10">
        <v>100</v>
      </c>
      <c r="G162" s="10" t="s">
        <v>19</v>
      </c>
      <c r="H162" s="31"/>
      <c r="I162" s="31"/>
      <c r="J162" s="31"/>
      <c r="K162" s="31"/>
      <c r="L162" s="31"/>
      <c r="M162" s="10"/>
    </row>
    <row r="163" spans="2:13" x14ac:dyDescent="0.35">
      <c r="B163" s="10">
        <v>20</v>
      </c>
      <c r="C163" s="10" t="s">
        <v>12</v>
      </c>
      <c r="D163" s="10">
        <v>2</v>
      </c>
      <c r="E163" s="10" t="s">
        <v>12</v>
      </c>
      <c r="F163" s="10">
        <v>45</v>
      </c>
      <c r="G163" s="10" t="s">
        <v>18</v>
      </c>
      <c r="H163" s="30"/>
      <c r="I163" s="30"/>
      <c r="J163" s="30"/>
      <c r="K163" s="30"/>
      <c r="L163" s="30"/>
      <c r="M163" s="10"/>
    </row>
    <row r="164" spans="2:13" x14ac:dyDescent="0.35">
      <c r="B164" s="10"/>
      <c r="C164" s="10"/>
      <c r="D164" s="10">
        <v>2</v>
      </c>
      <c r="E164" s="10" t="s">
        <v>12</v>
      </c>
      <c r="F164" s="10">
        <v>400</v>
      </c>
      <c r="G164" s="10" t="s">
        <v>18</v>
      </c>
      <c r="H164" s="30"/>
      <c r="I164" s="30"/>
      <c r="J164" s="30"/>
      <c r="K164" s="30"/>
      <c r="L164" s="30"/>
      <c r="M164" s="10"/>
    </row>
    <row r="165" spans="2:13" x14ac:dyDescent="0.35">
      <c r="B165" s="10"/>
      <c r="C165" s="10"/>
      <c r="D165" s="10">
        <v>2</v>
      </c>
      <c r="E165" s="10" t="s">
        <v>12</v>
      </c>
      <c r="F165" s="10">
        <v>1</v>
      </c>
      <c r="G165" s="10" t="s">
        <v>19</v>
      </c>
      <c r="H165" s="30"/>
      <c r="I165" s="30"/>
      <c r="J165" s="30"/>
      <c r="K165" s="30"/>
      <c r="L165" s="30"/>
      <c r="M165" s="10"/>
    </row>
    <row r="166" spans="2:13" x14ac:dyDescent="0.35">
      <c r="B166" s="10"/>
      <c r="C166" s="10"/>
      <c r="D166" s="10">
        <v>2</v>
      </c>
      <c r="E166" s="10" t="s">
        <v>12</v>
      </c>
      <c r="F166" s="10">
        <v>10</v>
      </c>
      <c r="G166" s="10" t="s">
        <v>19</v>
      </c>
      <c r="H166" s="30"/>
      <c r="I166" s="30"/>
      <c r="J166" s="30"/>
      <c r="K166" s="30"/>
      <c r="L166" s="30"/>
      <c r="M166" s="10"/>
    </row>
    <row r="167" spans="2:13" x14ac:dyDescent="0.35">
      <c r="B167" s="10"/>
      <c r="C167" s="10"/>
      <c r="D167" s="10">
        <v>2</v>
      </c>
      <c r="E167" s="10" t="s">
        <v>12</v>
      </c>
      <c r="F167" s="10">
        <v>50</v>
      </c>
      <c r="G167" s="10" t="s">
        <v>19</v>
      </c>
      <c r="H167" s="30"/>
      <c r="I167" s="30"/>
      <c r="J167" s="30"/>
      <c r="K167" s="30"/>
      <c r="L167" s="30"/>
      <c r="M167" s="10"/>
    </row>
    <row r="168" spans="2:13" x14ac:dyDescent="0.35">
      <c r="B168" s="10"/>
      <c r="C168" s="10"/>
      <c r="D168" s="10">
        <v>2</v>
      </c>
      <c r="E168" s="10" t="s">
        <v>12</v>
      </c>
      <c r="F168" s="10">
        <v>100</v>
      </c>
      <c r="G168" s="10" t="s">
        <v>19</v>
      </c>
      <c r="H168" s="69"/>
      <c r="I168" s="69"/>
      <c r="J168" s="69"/>
      <c r="K168" s="69"/>
      <c r="L168" s="69"/>
      <c r="M168" s="10"/>
    </row>
    <row r="169" spans="2:13" x14ac:dyDescent="0.35">
      <c r="B169" s="10"/>
      <c r="C169" s="10"/>
      <c r="D169" s="10">
        <v>5</v>
      </c>
      <c r="E169" s="10" t="s">
        <v>12</v>
      </c>
      <c r="F169" s="10">
        <v>45</v>
      </c>
      <c r="G169" s="10" t="s">
        <v>18</v>
      </c>
      <c r="H169" s="69"/>
      <c r="I169" s="69"/>
      <c r="J169" s="69"/>
      <c r="K169" s="69"/>
      <c r="L169" s="69"/>
      <c r="M169" s="10"/>
    </row>
    <row r="170" spans="2:13" x14ac:dyDescent="0.35">
      <c r="B170" s="10"/>
      <c r="C170" s="10"/>
      <c r="D170" s="10">
        <v>5</v>
      </c>
      <c r="E170" s="10" t="s">
        <v>12</v>
      </c>
      <c r="F170" s="10">
        <v>400</v>
      </c>
      <c r="G170" s="10" t="s">
        <v>18</v>
      </c>
      <c r="H170" s="70"/>
      <c r="I170" s="70"/>
      <c r="J170" s="70"/>
      <c r="K170" s="70"/>
      <c r="L170" s="70"/>
      <c r="M170" s="10"/>
    </row>
    <row r="171" spans="2:13" x14ac:dyDescent="0.35">
      <c r="B171" s="10"/>
      <c r="C171" s="10"/>
      <c r="D171" s="10">
        <v>5</v>
      </c>
      <c r="E171" s="10" t="s">
        <v>12</v>
      </c>
      <c r="F171" s="10">
        <v>1</v>
      </c>
      <c r="G171" s="10" t="s">
        <v>19</v>
      </c>
      <c r="H171" s="70"/>
      <c r="I171" s="70"/>
      <c r="J171" s="70"/>
      <c r="K171" s="70"/>
      <c r="L171" s="70"/>
      <c r="M171" s="10"/>
    </row>
    <row r="172" spans="2:13" x14ac:dyDescent="0.35">
      <c r="B172" s="10"/>
      <c r="C172" s="10"/>
      <c r="D172" s="10">
        <v>5</v>
      </c>
      <c r="E172" s="10" t="s">
        <v>12</v>
      </c>
      <c r="F172" s="10">
        <v>10</v>
      </c>
      <c r="G172" s="10" t="s">
        <v>19</v>
      </c>
      <c r="H172" s="70"/>
      <c r="I172" s="70"/>
      <c r="J172" s="70"/>
      <c r="K172" s="70"/>
      <c r="L172" s="70"/>
      <c r="M172" s="10"/>
    </row>
    <row r="173" spans="2:13" x14ac:dyDescent="0.35">
      <c r="B173" s="10"/>
      <c r="C173" s="10"/>
      <c r="D173" s="10">
        <v>5</v>
      </c>
      <c r="E173" s="10" t="s">
        <v>12</v>
      </c>
      <c r="F173" s="10">
        <v>50</v>
      </c>
      <c r="G173" s="10" t="s">
        <v>19</v>
      </c>
      <c r="H173" s="70"/>
      <c r="I173" s="70"/>
      <c r="J173" s="70"/>
      <c r="K173" s="69"/>
      <c r="L173" s="70"/>
      <c r="M173" s="10"/>
    </row>
    <row r="174" spans="2:13" x14ac:dyDescent="0.35">
      <c r="B174" s="10"/>
      <c r="C174" s="10"/>
      <c r="D174" s="10">
        <v>5</v>
      </c>
      <c r="E174" s="10" t="s">
        <v>12</v>
      </c>
      <c r="F174" s="10">
        <v>100</v>
      </c>
      <c r="G174" s="10" t="s">
        <v>19</v>
      </c>
      <c r="H174" s="70"/>
      <c r="I174" s="70"/>
      <c r="J174" s="70"/>
      <c r="K174" s="69"/>
      <c r="L174" s="70"/>
      <c r="M174" s="10"/>
    </row>
    <row r="175" spans="2:13" x14ac:dyDescent="0.35">
      <c r="B175" s="10"/>
      <c r="C175" s="10"/>
      <c r="D175" s="10">
        <v>10</v>
      </c>
      <c r="E175" s="10" t="s">
        <v>12</v>
      </c>
      <c r="F175" s="10">
        <v>45</v>
      </c>
      <c r="G175" s="10" t="s">
        <v>18</v>
      </c>
      <c r="H175" s="70"/>
      <c r="I175" s="70"/>
      <c r="J175" s="70"/>
      <c r="K175" s="70"/>
      <c r="L175" s="70"/>
      <c r="M175" s="10"/>
    </row>
    <row r="176" spans="2:13" x14ac:dyDescent="0.35">
      <c r="B176" s="10"/>
      <c r="C176" s="10"/>
      <c r="D176" s="10">
        <v>10</v>
      </c>
      <c r="E176" s="10" t="s">
        <v>12</v>
      </c>
      <c r="F176" s="10">
        <v>400</v>
      </c>
      <c r="G176" s="10" t="s">
        <v>18</v>
      </c>
      <c r="H176" s="70"/>
      <c r="I176" s="70"/>
      <c r="J176" s="70"/>
      <c r="K176" s="70"/>
      <c r="L176" s="70"/>
      <c r="M176" s="10"/>
    </row>
    <row r="177" spans="2:13" x14ac:dyDescent="0.35">
      <c r="B177" s="10"/>
      <c r="C177" s="10"/>
      <c r="D177" s="10">
        <v>10</v>
      </c>
      <c r="E177" s="10" t="s">
        <v>12</v>
      </c>
      <c r="F177" s="10">
        <v>1</v>
      </c>
      <c r="G177" s="10" t="s">
        <v>19</v>
      </c>
      <c r="H177" s="70"/>
      <c r="I177" s="70"/>
      <c r="J177" s="70"/>
      <c r="K177" s="70"/>
      <c r="L177" s="70"/>
      <c r="M177" s="10"/>
    </row>
    <row r="178" spans="2:13" x14ac:dyDescent="0.35">
      <c r="B178" s="10"/>
      <c r="C178" s="10"/>
      <c r="D178" s="10">
        <v>10</v>
      </c>
      <c r="E178" s="10" t="s">
        <v>12</v>
      </c>
      <c r="F178" s="10">
        <v>10</v>
      </c>
      <c r="G178" s="10" t="s">
        <v>19</v>
      </c>
      <c r="H178" s="70"/>
      <c r="I178" s="70"/>
      <c r="J178" s="70"/>
      <c r="K178" s="70"/>
      <c r="L178" s="70"/>
      <c r="M178" s="10"/>
    </row>
    <row r="179" spans="2:13" x14ac:dyDescent="0.35">
      <c r="B179" s="10"/>
      <c r="C179" s="10"/>
      <c r="D179" s="10">
        <v>10</v>
      </c>
      <c r="E179" s="10" t="s">
        <v>12</v>
      </c>
      <c r="F179" s="10">
        <v>50</v>
      </c>
      <c r="G179" s="10" t="s">
        <v>19</v>
      </c>
      <c r="H179" s="70"/>
      <c r="I179" s="70"/>
      <c r="J179" s="70"/>
      <c r="K179" s="70"/>
      <c r="L179" s="70"/>
      <c r="M179" s="10"/>
    </row>
    <row r="180" spans="2:13" x14ac:dyDescent="0.35">
      <c r="B180" s="10"/>
      <c r="C180" s="10"/>
      <c r="D180" s="10">
        <v>10</v>
      </c>
      <c r="E180" s="10" t="s">
        <v>12</v>
      </c>
      <c r="F180" s="10">
        <v>100</v>
      </c>
      <c r="G180" s="10" t="s">
        <v>19</v>
      </c>
      <c r="H180" s="69"/>
      <c r="I180" s="69"/>
      <c r="J180" s="69"/>
      <c r="K180" s="69"/>
      <c r="L180" s="69"/>
      <c r="M180" s="10"/>
    </row>
    <row r="181" spans="2:13" x14ac:dyDescent="0.35">
      <c r="B181" s="10"/>
      <c r="C181" s="10"/>
      <c r="D181" s="10">
        <v>15</v>
      </c>
      <c r="E181" s="10" t="s">
        <v>12</v>
      </c>
      <c r="F181" s="10">
        <v>45</v>
      </c>
      <c r="G181" s="10" t="s">
        <v>18</v>
      </c>
      <c r="H181" s="70"/>
      <c r="I181" s="70"/>
      <c r="J181" s="70"/>
      <c r="K181" s="70"/>
      <c r="L181" s="70"/>
      <c r="M181" s="10"/>
    </row>
    <row r="182" spans="2:13" x14ac:dyDescent="0.35">
      <c r="B182" s="10"/>
      <c r="C182" s="10"/>
      <c r="D182" s="10">
        <v>15</v>
      </c>
      <c r="E182" s="10" t="s">
        <v>12</v>
      </c>
      <c r="F182" s="10">
        <v>400</v>
      </c>
      <c r="G182" s="10" t="s">
        <v>18</v>
      </c>
      <c r="H182" s="70"/>
      <c r="I182" s="70"/>
      <c r="J182" s="70"/>
      <c r="K182" s="70"/>
      <c r="L182" s="69"/>
      <c r="M182" s="10"/>
    </row>
    <row r="183" spans="2:13" x14ac:dyDescent="0.35">
      <c r="B183" s="10"/>
      <c r="C183" s="10"/>
      <c r="D183" s="10">
        <v>15</v>
      </c>
      <c r="E183" s="10" t="s">
        <v>12</v>
      </c>
      <c r="F183" s="10">
        <v>1</v>
      </c>
      <c r="G183" s="10" t="s">
        <v>19</v>
      </c>
      <c r="H183" s="70"/>
      <c r="I183" s="70"/>
      <c r="J183" s="70"/>
      <c r="K183" s="70"/>
      <c r="L183" s="70"/>
      <c r="M183" s="10"/>
    </row>
    <row r="184" spans="2:13" x14ac:dyDescent="0.35">
      <c r="B184" s="10"/>
      <c r="C184" s="10"/>
      <c r="D184" s="10">
        <v>15</v>
      </c>
      <c r="E184" s="10" t="s">
        <v>12</v>
      </c>
      <c r="F184" s="10">
        <v>10</v>
      </c>
      <c r="G184" s="10" t="s">
        <v>19</v>
      </c>
      <c r="H184" s="70"/>
      <c r="I184" s="70"/>
      <c r="J184" s="70"/>
      <c r="K184" s="70"/>
      <c r="L184" s="70"/>
      <c r="M184" s="10"/>
    </row>
    <row r="185" spans="2:13" x14ac:dyDescent="0.35">
      <c r="B185" s="10"/>
      <c r="C185" s="10"/>
      <c r="D185" s="10">
        <v>15</v>
      </c>
      <c r="E185" s="10" t="s">
        <v>12</v>
      </c>
      <c r="F185" s="10">
        <v>50</v>
      </c>
      <c r="G185" s="10" t="s">
        <v>19</v>
      </c>
      <c r="H185" s="70"/>
      <c r="I185" s="70"/>
      <c r="J185" s="70"/>
      <c r="K185" s="70"/>
      <c r="L185" s="70"/>
      <c r="M185" s="10"/>
    </row>
    <row r="186" spans="2:13" x14ac:dyDescent="0.35">
      <c r="B186" s="10"/>
      <c r="C186" s="10"/>
      <c r="D186" s="10">
        <v>15</v>
      </c>
      <c r="E186" s="10" t="s">
        <v>12</v>
      </c>
      <c r="F186" s="10">
        <v>100</v>
      </c>
      <c r="G186" s="10" t="s">
        <v>19</v>
      </c>
      <c r="H186" s="70"/>
      <c r="I186" s="70"/>
      <c r="J186" s="70"/>
      <c r="K186" s="70"/>
      <c r="L186" s="70"/>
      <c r="M186" s="10"/>
    </row>
    <row r="187" spans="2:13" x14ac:dyDescent="0.35">
      <c r="B187" s="10"/>
      <c r="C187" s="10"/>
      <c r="D187" s="10">
        <v>19</v>
      </c>
      <c r="E187" s="10" t="s">
        <v>12</v>
      </c>
      <c r="F187" s="10">
        <v>45</v>
      </c>
      <c r="G187" s="10" t="s">
        <v>18</v>
      </c>
      <c r="H187" s="71"/>
      <c r="I187" s="71"/>
      <c r="J187" s="71"/>
      <c r="K187" s="71"/>
      <c r="L187" s="71"/>
      <c r="M187" s="10"/>
    </row>
    <row r="188" spans="2:13" x14ac:dyDescent="0.35">
      <c r="B188" s="10"/>
      <c r="C188" s="10"/>
      <c r="D188" s="10">
        <v>19</v>
      </c>
      <c r="E188" s="10" t="s">
        <v>12</v>
      </c>
      <c r="F188" s="10">
        <v>400</v>
      </c>
      <c r="G188" s="10" t="s">
        <v>18</v>
      </c>
      <c r="H188" s="25"/>
      <c r="I188" s="25"/>
      <c r="J188" s="25"/>
      <c r="K188" s="25"/>
      <c r="L188" s="25"/>
      <c r="M188" s="10"/>
    </row>
    <row r="189" spans="2:13" x14ac:dyDescent="0.35">
      <c r="B189" s="10"/>
      <c r="C189" s="10"/>
      <c r="D189" s="10">
        <v>19</v>
      </c>
      <c r="E189" s="10" t="s">
        <v>12</v>
      </c>
      <c r="F189" s="10">
        <v>1</v>
      </c>
      <c r="G189" s="10" t="s">
        <v>19</v>
      </c>
      <c r="H189" s="25"/>
      <c r="I189" s="25"/>
      <c r="J189" s="25"/>
      <c r="K189" s="25"/>
      <c r="L189" s="25"/>
      <c r="M189" s="10"/>
    </row>
    <row r="190" spans="2:13" x14ac:dyDescent="0.35">
      <c r="B190" s="10"/>
      <c r="C190" s="10"/>
      <c r="D190" s="10">
        <v>19</v>
      </c>
      <c r="E190" s="10" t="s">
        <v>12</v>
      </c>
      <c r="F190" s="10">
        <v>10</v>
      </c>
      <c r="G190" s="10" t="s">
        <v>19</v>
      </c>
      <c r="H190" s="25"/>
      <c r="I190" s="25"/>
      <c r="J190" s="25"/>
      <c r="K190" s="25"/>
      <c r="L190" s="25"/>
      <c r="M190" s="10"/>
    </row>
    <row r="191" spans="2:13" x14ac:dyDescent="0.35">
      <c r="B191" s="10"/>
      <c r="C191" s="10"/>
      <c r="D191" s="10">
        <v>19</v>
      </c>
      <c r="E191" s="10" t="s">
        <v>12</v>
      </c>
      <c r="F191" s="10">
        <v>50</v>
      </c>
      <c r="G191" s="10" t="s">
        <v>19</v>
      </c>
      <c r="H191" s="25"/>
      <c r="I191" s="30"/>
      <c r="J191" s="25"/>
      <c r="K191" s="30"/>
      <c r="L191" s="25"/>
      <c r="M191" s="10"/>
    </row>
    <row r="192" spans="2:13" x14ac:dyDescent="0.35">
      <c r="B192" s="10"/>
      <c r="C192" s="10"/>
      <c r="D192" s="10">
        <v>19</v>
      </c>
      <c r="E192" s="10" t="s">
        <v>12</v>
      </c>
      <c r="F192" s="10">
        <v>100</v>
      </c>
      <c r="G192" s="10" t="s">
        <v>19</v>
      </c>
      <c r="H192" s="25"/>
      <c r="I192" s="25"/>
      <c r="J192" s="25"/>
      <c r="K192" s="25"/>
      <c r="L192" s="25"/>
      <c r="M192" s="10"/>
    </row>
    <row r="193" spans="2:13" x14ac:dyDescent="0.35">
      <c r="B193" s="10">
        <v>240</v>
      </c>
      <c r="C193" s="10" t="s">
        <v>12</v>
      </c>
      <c r="D193" s="10">
        <v>20</v>
      </c>
      <c r="E193" s="10" t="s">
        <v>12</v>
      </c>
      <c r="F193" s="10">
        <v>45</v>
      </c>
      <c r="G193" s="10" t="s">
        <v>18</v>
      </c>
      <c r="H193" s="25"/>
      <c r="I193" s="25"/>
      <c r="J193" s="25"/>
      <c r="K193" s="25"/>
      <c r="L193" s="25"/>
      <c r="M193" s="10"/>
    </row>
    <row r="194" spans="2:13" x14ac:dyDescent="0.35">
      <c r="B194" s="10"/>
      <c r="C194" s="10"/>
      <c r="D194" s="10">
        <v>100</v>
      </c>
      <c r="E194" s="10" t="s">
        <v>12</v>
      </c>
      <c r="F194" s="10">
        <v>45</v>
      </c>
      <c r="G194" s="10" t="s">
        <v>18</v>
      </c>
      <c r="H194" s="25"/>
      <c r="I194" s="25"/>
      <c r="J194" s="25"/>
      <c r="K194" s="25"/>
      <c r="L194" s="25"/>
      <c r="M194" s="10"/>
    </row>
    <row r="195" spans="2:13" x14ac:dyDescent="0.35">
      <c r="B195" s="10"/>
      <c r="C195" s="10"/>
      <c r="D195" s="10">
        <v>100</v>
      </c>
      <c r="E195" s="10" t="s">
        <v>12</v>
      </c>
      <c r="F195" s="10">
        <v>400</v>
      </c>
      <c r="G195" s="10" t="s">
        <v>18</v>
      </c>
      <c r="H195" s="25"/>
      <c r="I195" s="25"/>
      <c r="J195" s="25"/>
      <c r="K195" s="29"/>
      <c r="L195" s="25"/>
      <c r="M195" s="10"/>
    </row>
    <row r="196" spans="2:13" x14ac:dyDescent="0.35">
      <c r="B196" s="10"/>
      <c r="C196" s="10"/>
      <c r="D196" s="10">
        <v>100</v>
      </c>
      <c r="E196" s="10" t="s">
        <v>12</v>
      </c>
      <c r="F196" s="10">
        <v>1</v>
      </c>
      <c r="G196" s="10" t="s">
        <v>19</v>
      </c>
      <c r="H196" s="25"/>
      <c r="I196" s="25"/>
      <c r="J196" s="25"/>
      <c r="K196" s="25"/>
      <c r="L196" s="25"/>
      <c r="M196" s="10"/>
    </row>
    <row r="197" spans="2:13" x14ac:dyDescent="0.35">
      <c r="B197" s="10"/>
      <c r="C197" s="10"/>
      <c r="D197" s="10">
        <v>100</v>
      </c>
      <c r="E197" s="10" t="s">
        <v>12</v>
      </c>
      <c r="F197" s="10">
        <v>10</v>
      </c>
      <c r="G197" s="10" t="s">
        <v>19</v>
      </c>
      <c r="H197" s="25"/>
      <c r="I197" s="25"/>
      <c r="J197" s="25"/>
      <c r="K197" s="25"/>
      <c r="L197" s="25"/>
      <c r="M197" s="10"/>
    </row>
    <row r="198" spans="2:13" x14ac:dyDescent="0.35">
      <c r="B198" s="10"/>
      <c r="C198" s="10"/>
      <c r="D198" s="10">
        <v>190</v>
      </c>
      <c r="E198" s="10" t="s">
        <v>12</v>
      </c>
      <c r="F198" s="10">
        <v>45</v>
      </c>
      <c r="G198" s="10" t="s">
        <v>18</v>
      </c>
      <c r="H198" s="25"/>
      <c r="I198" s="25"/>
      <c r="J198" s="25"/>
      <c r="K198" s="25"/>
      <c r="L198" s="25"/>
      <c r="M198" s="10"/>
    </row>
    <row r="199" spans="2:13" x14ac:dyDescent="0.35">
      <c r="B199" s="10"/>
      <c r="C199" s="10"/>
      <c r="D199" s="10">
        <v>190</v>
      </c>
      <c r="E199" s="10" t="s">
        <v>12</v>
      </c>
      <c r="F199" s="10">
        <v>400</v>
      </c>
      <c r="G199" s="10" t="s">
        <v>18</v>
      </c>
      <c r="H199" s="29"/>
      <c r="I199" s="29"/>
      <c r="J199" s="29"/>
      <c r="K199" s="29"/>
      <c r="L199" s="29"/>
      <c r="M199" s="10"/>
    </row>
    <row r="200" spans="2:13" x14ac:dyDescent="0.35">
      <c r="B200" s="10"/>
      <c r="C200" s="10"/>
      <c r="D200" s="10">
        <v>190</v>
      </c>
      <c r="E200" s="10" t="s">
        <v>12</v>
      </c>
      <c r="F200" s="10">
        <v>1</v>
      </c>
      <c r="G200" s="10" t="s">
        <v>19</v>
      </c>
      <c r="H200" s="25"/>
      <c r="I200" s="25"/>
      <c r="J200" s="25"/>
      <c r="K200" s="25"/>
      <c r="L200" s="25"/>
      <c r="M200" s="10"/>
    </row>
    <row r="201" spans="2:13" x14ac:dyDescent="0.35">
      <c r="B201" s="10"/>
      <c r="C201" s="10"/>
      <c r="D201" s="10">
        <v>190</v>
      </c>
      <c r="E201" s="10" t="s">
        <v>12</v>
      </c>
      <c r="F201" s="10">
        <v>10</v>
      </c>
      <c r="G201" s="10" t="s">
        <v>19</v>
      </c>
      <c r="H201" s="25"/>
      <c r="I201" s="25"/>
      <c r="J201" s="25"/>
      <c r="K201" s="25"/>
      <c r="L201" s="25"/>
      <c r="M201" s="10"/>
    </row>
    <row r="202" spans="2:13" x14ac:dyDescent="0.35">
      <c r="B202" s="10"/>
      <c r="C202" s="10"/>
      <c r="D202" s="10">
        <v>240</v>
      </c>
      <c r="E202" s="10" t="s">
        <v>12</v>
      </c>
      <c r="F202" s="10">
        <v>45</v>
      </c>
      <c r="G202" s="10" t="s">
        <v>18</v>
      </c>
      <c r="H202" s="25"/>
      <c r="I202" s="25"/>
      <c r="J202" s="25"/>
      <c r="K202" s="25"/>
      <c r="L202" s="25"/>
      <c r="M202" s="10"/>
    </row>
    <row r="203" spans="2:13" x14ac:dyDescent="0.35">
      <c r="B203" s="10"/>
      <c r="C203" s="10"/>
      <c r="D203" s="10">
        <v>240</v>
      </c>
      <c r="E203" s="10" t="s">
        <v>12</v>
      </c>
      <c r="F203" s="10">
        <v>400</v>
      </c>
      <c r="G203" s="10" t="s">
        <v>18</v>
      </c>
      <c r="H203" s="25"/>
      <c r="I203" s="25"/>
      <c r="J203" s="25"/>
      <c r="K203" s="25"/>
      <c r="L203" s="25"/>
      <c r="M203" s="10"/>
    </row>
    <row r="204" spans="2:13" x14ac:dyDescent="0.35">
      <c r="B204" s="10"/>
      <c r="C204" s="10"/>
      <c r="D204" s="10">
        <v>240</v>
      </c>
      <c r="E204" s="10" t="s">
        <v>12</v>
      </c>
      <c r="F204" s="10">
        <v>1</v>
      </c>
      <c r="G204" s="10" t="s">
        <v>19</v>
      </c>
      <c r="H204" s="25"/>
      <c r="I204" s="25"/>
      <c r="J204" s="25"/>
      <c r="K204" s="25"/>
      <c r="L204" s="25"/>
      <c r="M204" s="10"/>
    </row>
    <row r="205" spans="2:13" x14ac:dyDescent="0.35">
      <c r="B205" s="10">
        <v>1000</v>
      </c>
      <c r="C205" s="10" t="s">
        <v>12</v>
      </c>
      <c r="D205" s="10">
        <v>250</v>
      </c>
      <c r="E205" s="10" t="s">
        <v>12</v>
      </c>
      <c r="F205" s="10">
        <v>45</v>
      </c>
      <c r="G205" s="10" t="s">
        <v>18</v>
      </c>
      <c r="H205" s="25"/>
      <c r="I205" s="25"/>
      <c r="J205" s="25"/>
      <c r="K205" s="25"/>
      <c r="L205" s="25"/>
      <c r="M205" s="10"/>
    </row>
    <row r="206" spans="2:13" x14ac:dyDescent="0.35">
      <c r="B206" s="10"/>
      <c r="C206" s="10"/>
      <c r="D206" s="10">
        <v>1000</v>
      </c>
      <c r="E206" s="10" t="s">
        <v>12</v>
      </c>
      <c r="F206" s="10">
        <v>45</v>
      </c>
      <c r="G206" s="10" t="s">
        <v>18</v>
      </c>
      <c r="H206" s="25"/>
      <c r="I206" s="25"/>
      <c r="J206" s="25"/>
      <c r="K206" s="25"/>
      <c r="L206" s="25"/>
      <c r="M206" s="10"/>
    </row>
    <row r="207" spans="2:13" x14ac:dyDescent="0.35">
      <c r="B207" s="10"/>
      <c r="C207" s="10"/>
      <c r="D207" s="10">
        <v>1000</v>
      </c>
      <c r="E207" s="10" t="s">
        <v>12</v>
      </c>
      <c r="F207" s="10">
        <v>400</v>
      </c>
      <c r="G207" s="10" t="s">
        <v>18</v>
      </c>
      <c r="H207" s="25"/>
      <c r="I207" s="25"/>
      <c r="J207" s="25"/>
      <c r="K207" s="25"/>
      <c r="L207" s="25"/>
      <c r="M207" s="10"/>
    </row>
    <row r="208" spans="2:13" x14ac:dyDescent="0.35">
      <c r="B208" s="10"/>
      <c r="C208" s="10"/>
      <c r="D208" s="10">
        <v>1000</v>
      </c>
      <c r="E208" s="10" t="s">
        <v>12</v>
      </c>
      <c r="F208" s="10">
        <v>1</v>
      </c>
      <c r="G208" s="10" t="s">
        <v>19</v>
      </c>
      <c r="H208" s="25"/>
      <c r="I208" s="25"/>
      <c r="J208" s="25"/>
      <c r="K208" s="25"/>
      <c r="L208" s="25"/>
      <c r="M208" s="10"/>
    </row>
    <row r="210" spans="2:13" x14ac:dyDescent="0.35">
      <c r="B210" s="38" t="s">
        <v>20</v>
      </c>
    </row>
    <row r="212" spans="2:13" x14ac:dyDescent="0.35">
      <c r="B212" s="191" t="s">
        <v>7</v>
      </c>
      <c r="C212" s="191"/>
      <c r="D212" s="191" t="s">
        <v>8</v>
      </c>
      <c r="E212" s="191"/>
      <c r="F212" s="191"/>
      <c r="G212" s="191"/>
      <c r="H212" s="192" t="s">
        <v>9</v>
      </c>
      <c r="I212" s="192"/>
      <c r="J212" s="192"/>
      <c r="K212" s="192"/>
      <c r="L212" s="192"/>
      <c r="M212" s="192"/>
    </row>
    <row r="213" spans="2:13" x14ac:dyDescent="0.35">
      <c r="B213" s="191"/>
      <c r="C213" s="191"/>
      <c r="D213" s="191"/>
      <c r="E213" s="191"/>
      <c r="F213" s="191"/>
      <c r="G213" s="191"/>
      <c r="H213" s="18">
        <v>1</v>
      </c>
      <c r="I213" s="18">
        <v>2</v>
      </c>
      <c r="J213" s="18">
        <v>3</v>
      </c>
      <c r="K213" s="18">
        <v>4</v>
      </c>
      <c r="L213" s="18">
        <v>5</v>
      </c>
      <c r="M213" s="10"/>
    </row>
    <row r="214" spans="2:13" x14ac:dyDescent="0.35">
      <c r="B214" s="10">
        <v>200</v>
      </c>
      <c r="C214" s="10" t="s">
        <v>14</v>
      </c>
      <c r="D214" s="10">
        <v>100</v>
      </c>
      <c r="E214" s="10" t="s">
        <v>14</v>
      </c>
      <c r="F214" s="10">
        <v>45</v>
      </c>
      <c r="G214" s="10" t="s">
        <v>18</v>
      </c>
      <c r="H214" s="43"/>
      <c r="I214" s="43"/>
      <c r="J214" s="43"/>
      <c r="K214" s="43"/>
      <c r="L214" s="43"/>
      <c r="M214" s="10"/>
    </row>
    <row r="215" spans="2:13" x14ac:dyDescent="0.35">
      <c r="B215" s="10"/>
      <c r="C215" s="10"/>
      <c r="D215" s="10">
        <v>100</v>
      </c>
      <c r="E215" s="10" t="s">
        <v>14</v>
      </c>
      <c r="F215" s="10">
        <v>400</v>
      </c>
      <c r="G215" s="10" t="s">
        <v>18</v>
      </c>
      <c r="H215" s="25"/>
      <c r="I215" s="25"/>
      <c r="J215" s="25"/>
      <c r="K215" s="25"/>
      <c r="L215" s="25"/>
      <c r="M215" s="10"/>
    </row>
    <row r="216" spans="2:13" x14ac:dyDescent="0.35">
      <c r="B216" s="10"/>
      <c r="C216" s="10"/>
      <c r="D216" s="10">
        <v>100</v>
      </c>
      <c r="E216" s="10" t="s">
        <v>14</v>
      </c>
      <c r="F216" s="10">
        <v>1</v>
      </c>
      <c r="G216" s="10" t="s">
        <v>19</v>
      </c>
      <c r="H216" s="25"/>
      <c r="I216" s="25"/>
      <c r="J216" s="25"/>
      <c r="K216" s="25"/>
      <c r="L216" s="25"/>
      <c r="M216" s="10"/>
    </row>
    <row r="217" spans="2:13" x14ac:dyDescent="0.35">
      <c r="B217" s="10"/>
      <c r="C217" s="10"/>
      <c r="D217" s="10">
        <v>100</v>
      </c>
      <c r="E217" s="10" t="s">
        <v>14</v>
      </c>
      <c r="F217" s="10">
        <v>5</v>
      </c>
      <c r="G217" s="10" t="s">
        <v>19</v>
      </c>
      <c r="H217" s="25"/>
      <c r="I217" s="25"/>
      <c r="J217" s="25"/>
      <c r="K217" s="25"/>
      <c r="L217" s="25"/>
      <c r="M217" s="10"/>
    </row>
    <row r="218" spans="2:13" x14ac:dyDescent="0.35">
      <c r="B218" s="10"/>
      <c r="C218" s="10"/>
      <c r="D218" s="10">
        <v>190</v>
      </c>
      <c r="E218" s="10" t="s">
        <v>14</v>
      </c>
      <c r="F218" s="10">
        <v>45</v>
      </c>
      <c r="G218" s="10" t="s">
        <v>18</v>
      </c>
      <c r="H218" s="25"/>
      <c r="I218" s="25"/>
      <c r="J218" s="25"/>
      <c r="K218" s="25"/>
      <c r="L218" s="25"/>
      <c r="M218" s="10"/>
    </row>
    <row r="219" spans="2:13" x14ac:dyDescent="0.35">
      <c r="B219" s="10"/>
      <c r="C219" s="10"/>
      <c r="D219" s="10">
        <v>190</v>
      </c>
      <c r="E219" s="10" t="s">
        <v>14</v>
      </c>
      <c r="F219" s="10">
        <v>400</v>
      </c>
      <c r="G219" s="10" t="s">
        <v>18</v>
      </c>
      <c r="H219" s="29"/>
      <c r="I219" s="25"/>
      <c r="J219" s="25"/>
      <c r="K219" s="25"/>
      <c r="L219" s="25"/>
      <c r="M219" s="10"/>
    </row>
    <row r="220" spans="2:13" x14ac:dyDescent="0.35">
      <c r="B220" s="10"/>
      <c r="C220" s="10"/>
      <c r="D220" s="10">
        <v>190</v>
      </c>
      <c r="E220" s="10" t="s">
        <v>14</v>
      </c>
      <c r="F220" s="10">
        <v>1</v>
      </c>
      <c r="G220" s="10" t="s">
        <v>19</v>
      </c>
      <c r="H220" s="25"/>
      <c r="I220" s="29"/>
      <c r="J220" s="25"/>
      <c r="K220" s="25"/>
      <c r="L220" s="25"/>
      <c r="M220" s="10"/>
    </row>
    <row r="221" spans="2:13" x14ac:dyDescent="0.35">
      <c r="B221" s="10"/>
      <c r="C221" s="10"/>
      <c r="D221" s="10">
        <v>190</v>
      </c>
      <c r="E221" s="10" t="s">
        <v>14</v>
      </c>
      <c r="F221" s="10">
        <v>5</v>
      </c>
      <c r="G221" s="10" t="s">
        <v>19</v>
      </c>
      <c r="H221" s="25"/>
      <c r="I221" s="25"/>
      <c r="J221" s="25"/>
      <c r="K221" s="25"/>
      <c r="L221" s="25"/>
      <c r="M221" s="10"/>
    </row>
    <row r="222" spans="2:13" x14ac:dyDescent="0.35">
      <c r="B222" s="10">
        <v>2</v>
      </c>
      <c r="C222" s="10" t="s">
        <v>15</v>
      </c>
      <c r="D222" s="10">
        <v>1</v>
      </c>
      <c r="E222" s="10" t="s">
        <v>15</v>
      </c>
      <c r="F222" s="10">
        <v>45</v>
      </c>
      <c r="G222" s="10" t="s">
        <v>18</v>
      </c>
      <c r="H222" s="25"/>
      <c r="I222" s="25"/>
      <c r="J222" s="25"/>
      <c r="K222" s="25"/>
      <c r="L222" s="25"/>
      <c r="M222" s="10"/>
    </row>
    <row r="223" spans="2:13" x14ac:dyDescent="0.35">
      <c r="B223" s="10"/>
      <c r="C223" s="10"/>
      <c r="D223" s="10">
        <v>1</v>
      </c>
      <c r="E223" s="10" t="s">
        <v>15</v>
      </c>
      <c r="F223" s="10">
        <v>400</v>
      </c>
      <c r="G223" s="10" t="s">
        <v>18</v>
      </c>
      <c r="H223" s="25"/>
      <c r="I223" s="25"/>
      <c r="J223" s="25"/>
      <c r="K223" s="25"/>
      <c r="L223" s="25"/>
      <c r="M223" s="10"/>
    </row>
    <row r="224" spans="2:13" x14ac:dyDescent="0.35">
      <c r="B224" s="10"/>
      <c r="C224" s="10"/>
      <c r="D224" s="10">
        <v>1</v>
      </c>
      <c r="E224" s="10" t="s">
        <v>15</v>
      </c>
      <c r="F224" s="10">
        <v>1</v>
      </c>
      <c r="G224" s="10" t="s">
        <v>19</v>
      </c>
      <c r="H224" s="25"/>
      <c r="I224" s="25"/>
      <c r="J224" s="25"/>
      <c r="K224" s="25"/>
      <c r="L224" s="25"/>
      <c r="M224" s="10"/>
    </row>
    <row r="225" spans="2:13" x14ac:dyDescent="0.35">
      <c r="B225" s="10"/>
      <c r="C225" s="10"/>
      <c r="D225" s="10">
        <v>1</v>
      </c>
      <c r="E225" s="10" t="s">
        <v>15</v>
      </c>
      <c r="F225" s="10">
        <v>5</v>
      </c>
      <c r="G225" s="10" t="s">
        <v>19</v>
      </c>
      <c r="H225" s="25"/>
      <c r="I225" s="25"/>
      <c r="J225" s="25"/>
      <c r="K225" s="25"/>
      <c r="L225" s="25"/>
      <c r="M225" s="10"/>
    </row>
    <row r="226" spans="2:13" x14ac:dyDescent="0.35">
      <c r="B226" s="10"/>
      <c r="C226" s="10"/>
      <c r="D226" s="10">
        <v>1.9</v>
      </c>
      <c r="E226" s="10" t="s">
        <v>15</v>
      </c>
      <c r="F226" s="10">
        <v>45</v>
      </c>
      <c r="G226" s="10" t="s">
        <v>18</v>
      </c>
      <c r="H226" s="25"/>
      <c r="I226" s="25"/>
      <c r="J226" s="25"/>
      <c r="K226" s="25"/>
      <c r="L226" s="25"/>
      <c r="M226" s="10"/>
    </row>
    <row r="227" spans="2:13" x14ac:dyDescent="0.35">
      <c r="B227" s="10"/>
      <c r="C227" s="10"/>
      <c r="D227" s="10">
        <v>1.9</v>
      </c>
      <c r="E227" s="10" t="s">
        <v>15</v>
      </c>
      <c r="F227" s="10">
        <v>400</v>
      </c>
      <c r="G227" s="10" t="s">
        <v>18</v>
      </c>
      <c r="H227" s="25"/>
      <c r="I227" s="25"/>
      <c r="J227" s="25"/>
      <c r="K227" s="25"/>
      <c r="L227" s="25"/>
      <c r="M227" s="10"/>
    </row>
    <row r="228" spans="2:13" x14ac:dyDescent="0.35">
      <c r="B228" s="10"/>
      <c r="C228" s="10"/>
      <c r="D228" s="10">
        <v>1.9</v>
      </c>
      <c r="E228" s="10" t="s">
        <v>15</v>
      </c>
      <c r="F228" s="10">
        <v>1</v>
      </c>
      <c r="G228" s="10" t="s">
        <v>19</v>
      </c>
      <c r="H228" s="25"/>
      <c r="I228" s="25"/>
      <c r="J228" s="25"/>
      <c r="K228" s="25"/>
      <c r="L228" s="25"/>
      <c r="M228" s="10"/>
    </row>
    <row r="229" spans="2:13" x14ac:dyDescent="0.35">
      <c r="B229" s="10"/>
      <c r="C229" s="10"/>
      <c r="D229" s="10">
        <v>1.9</v>
      </c>
      <c r="E229" s="10" t="s">
        <v>15</v>
      </c>
      <c r="F229" s="10">
        <v>5</v>
      </c>
      <c r="G229" s="10" t="s">
        <v>19</v>
      </c>
      <c r="H229" s="25"/>
      <c r="I229" s="25"/>
      <c r="J229" s="25"/>
      <c r="K229" s="25"/>
      <c r="L229" s="25"/>
      <c r="M229" s="10"/>
    </row>
    <row r="230" spans="2:13" x14ac:dyDescent="0.35">
      <c r="B230" s="10">
        <v>20</v>
      </c>
      <c r="C230" s="10" t="s">
        <v>15</v>
      </c>
      <c r="D230" s="10">
        <v>2</v>
      </c>
      <c r="E230" s="10" t="s">
        <v>15</v>
      </c>
      <c r="F230" s="10">
        <v>45</v>
      </c>
      <c r="G230" s="10" t="s">
        <v>18</v>
      </c>
      <c r="H230" s="25"/>
      <c r="I230" s="25"/>
      <c r="J230" s="25"/>
      <c r="K230" s="25"/>
      <c r="L230" s="25"/>
      <c r="M230" s="10"/>
    </row>
    <row r="231" spans="2:13" x14ac:dyDescent="0.35">
      <c r="B231" s="10"/>
      <c r="C231" s="10"/>
      <c r="D231" s="10">
        <v>2</v>
      </c>
      <c r="E231" s="10" t="s">
        <v>15</v>
      </c>
      <c r="F231" s="10">
        <v>400</v>
      </c>
      <c r="G231" s="10" t="s">
        <v>18</v>
      </c>
      <c r="H231" s="25"/>
      <c r="I231" s="25"/>
      <c r="J231" s="25"/>
      <c r="K231" s="25"/>
      <c r="L231" s="25"/>
      <c r="M231" s="10"/>
    </row>
    <row r="232" spans="2:13" x14ac:dyDescent="0.35">
      <c r="B232" s="10"/>
      <c r="C232" s="10"/>
      <c r="D232" s="10">
        <v>2</v>
      </c>
      <c r="E232" s="10" t="s">
        <v>15</v>
      </c>
      <c r="F232" s="10">
        <v>1</v>
      </c>
      <c r="G232" s="10" t="s">
        <v>19</v>
      </c>
      <c r="H232" s="25"/>
      <c r="I232" s="25"/>
      <c r="J232" s="25"/>
      <c r="K232" s="25"/>
      <c r="L232" s="25"/>
      <c r="M232" s="10"/>
    </row>
    <row r="233" spans="2:13" x14ac:dyDescent="0.35">
      <c r="B233" s="10"/>
      <c r="C233" s="10"/>
      <c r="D233" s="10">
        <v>2</v>
      </c>
      <c r="E233" s="10" t="s">
        <v>15</v>
      </c>
      <c r="F233" s="10">
        <v>5</v>
      </c>
      <c r="G233" s="10" t="s">
        <v>19</v>
      </c>
      <c r="H233" s="25"/>
      <c r="I233" s="25"/>
      <c r="J233" s="25"/>
      <c r="K233" s="25"/>
      <c r="L233" s="25"/>
      <c r="M233" s="10"/>
    </row>
    <row r="234" spans="2:13" x14ac:dyDescent="0.35">
      <c r="B234" s="10"/>
      <c r="C234" s="10"/>
      <c r="D234" s="10">
        <v>5</v>
      </c>
      <c r="E234" s="10" t="s">
        <v>15</v>
      </c>
      <c r="F234" s="10">
        <v>45</v>
      </c>
      <c r="G234" s="10" t="s">
        <v>18</v>
      </c>
      <c r="H234" s="25"/>
      <c r="I234" s="25"/>
      <c r="J234" s="25"/>
      <c r="K234" s="25"/>
      <c r="L234" s="30"/>
      <c r="M234" s="10"/>
    </row>
    <row r="235" spans="2:13" x14ac:dyDescent="0.35">
      <c r="B235" s="10"/>
      <c r="C235" s="10"/>
      <c r="D235" s="10">
        <v>5</v>
      </c>
      <c r="E235" s="10" t="s">
        <v>15</v>
      </c>
      <c r="F235" s="10">
        <v>400</v>
      </c>
      <c r="G235" s="10" t="s">
        <v>18</v>
      </c>
      <c r="H235" s="25"/>
      <c r="I235" s="25"/>
      <c r="J235" s="25"/>
      <c r="K235" s="25"/>
      <c r="L235" s="30"/>
      <c r="M235" s="10"/>
    </row>
    <row r="236" spans="2:13" x14ac:dyDescent="0.35">
      <c r="B236" s="10"/>
      <c r="C236" s="10"/>
      <c r="D236" s="10">
        <v>5</v>
      </c>
      <c r="E236" s="10" t="s">
        <v>15</v>
      </c>
      <c r="F236" s="10">
        <v>1</v>
      </c>
      <c r="G236" s="10" t="s">
        <v>19</v>
      </c>
      <c r="H236" s="25"/>
      <c r="I236" s="25"/>
      <c r="J236" s="25"/>
      <c r="K236" s="25"/>
      <c r="L236" s="25"/>
      <c r="M236" s="10"/>
    </row>
    <row r="237" spans="2:13" x14ac:dyDescent="0.35">
      <c r="B237" s="10"/>
      <c r="C237" s="10"/>
      <c r="D237" s="10">
        <v>5</v>
      </c>
      <c r="E237" s="10" t="s">
        <v>15</v>
      </c>
      <c r="F237" s="10">
        <v>5</v>
      </c>
      <c r="G237" s="10" t="s">
        <v>19</v>
      </c>
      <c r="H237" s="25"/>
      <c r="I237" s="25"/>
      <c r="J237" s="25"/>
      <c r="K237" s="25"/>
      <c r="L237" s="25"/>
      <c r="M237" s="10"/>
    </row>
    <row r="238" spans="2:13" x14ac:dyDescent="0.35">
      <c r="B238" s="10"/>
      <c r="C238" s="10"/>
      <c r="D238" s="10">
        <v>10</v>
      </c>
      <c r="E238" s="10" t="s">
        <v>15</v>
      </c>
      <c r="F238" s="10">
        <v>45</v>
      </c>
      <c r="G238" s="10" t="s">
        <v>18</v>
      </c>
      <c r="H238" s="25"/>
      <c r="I238" s="25"/>
      <c r="J238" s="25"/>
      <c r="K238" s="25"/>
      <c r="L238" s="25"/>
      <c r="M238" s="10"/>
    </row>
    <row r="239" spans="2:13" x14ac:dyDescent="0.35">
      <c r="B239" s="10"/>
      <c r="C239" s="10"/>
      <c r="D239" s="10">
        <v>10</v>
      </c>
      <c r="E239" s="10" t="s">
        <v>15</v>
      </c>
      <c r="F239" s="10">
        <v>400</v>
      </c>
      <c r="G239" s="10" t="s">
        <v>18</v>
      </c>
      <c r="H239" s="25"/>
      <c r="I239" s="25"/>
      <c r="J239" s="25"/>
      <c r="K239" s="25"/>
      <c r="L239" s="25"/>
      <c r="M239" s="10"/>
    </row>
    <row r="240" spans="2:13" x14ac:dyDescent="0.35">
      <c r="B240" s="10"/>
      <c r="C240" s="10"/>
      <c r="D240" s="10">
        <v>10</v>
      </c>
      <c r="E240" s="10" t="s">
        <v>15</v>
      </c>
      <c r="F240" s="10">
        <v>1</v>
      </c>
      <c r="G240" s="10" t="s">
        <v>19</v>
      </c>
      <c r="H240" s="25"/>
      <c r="I240" s="25"/>
      <c r="J240" s="25"/>
      <c r="K240" s="25"/>
      <c r="L240" s="25"/>
      <c r="M240" s="10"/>
    </row>
    <row r="241" spans="2:13" x14ac:dyDescent="0.35">
      <c r="B241" s="10"/>
      <c r="C241" s="10"/>
      <c r="D241" s="10">
        <v>10</v>
      </c>
      <c r="E241" s="10" t="s">
        <v>15</v>
      </c>
      <c r="F241" s="10">
        <v>5</v>
      </c>
      <c r="G241" s="10" t="s">
        <v>19</v>
      </c>
      <c r="H241" s="25"/>
      <c r="I241" s="25"/>
      <c r="J241" s="25"/>
      <c r="K241" s="25"/>
      <c r="L241" s="25"/>
      <c r="M241" s="10"/>
    </row>
    <row r="242" spans="2:13" x14ac:dyDescent="0.35">
      <c r="B242" s="10"/>
      <c r="C242" s="10"/>
      <c r="D242" s="10">
        <v>15</v>
      </c>
      <c r="E242" s="10" t="s">
        <v>15</v>
      </c>
      <c r="F242" s="10">
        <v>45</v>
      </c>
      <c r="G242" s="10" t="s">
        <v>18</v>
      </c>
      <c r="H242" s="25"/>
      <c r="I242" s="25"/>
      <c r="J242" s="25"/>
      <c r="K242" s="30"/>
      <c r="L242" s="25"/>
      <c r="M242" s="10"/>
    </row>
    <row r="243" spans="2:13" x14ac:dyDescent="0.35">
      <c r="B243" s="10"/>
      <c r="C243" s="10"/>
      <c r="D243" s="10">
        <v>15</v>
      </c>
      <c r="E243" s="10" t="s">
        <v>15</v>
      </c>
      <c r="F243" s="10">
        <v>400</v>
      </c>
      <c r="G243" s="10" t="s">
        <v>18</v>
      </c>
      <c r="H243" s="25"/>
      <c r="I243" s="30"/>
      <c r="J243" s="25"/>
      <c r="K243" s="25"/>
      <c r="L243" s="25"/>
      <c r="M243" s="10"/>
    </row>
    <row r="244" spans="2:13" x14ac:dyDescent="0.35">
      <c r="B244" s="10"/>
      <c r="C244" s="10"/>
      <c r="D244" s="10">
        <v>15</v>
      </c>
      <c r="E244" s="10" t="s">
        <v>15</v>
      </c>
      <c r="F244" s="10">
        <v>1</v>
      </c>
      <c r="G244" s="10" t="s">
        <v>19</v>
      </c>
      <c r="H244" s="25"/>
      <c r="I244" s="25"/>
      <c r="J244" s="25"/>
      <c r="K244" s="25"/>
      <c r="L244" s="25"/>
      <c r="M244" s="10"/>
    </row>
    <row r="245" spans="2:13" x14ac:dyDescent="0.35">
      <c r="B245" s="10"/>
      <c r="C245" s="10"/>
      <c r="D245" s="10">
        <v>15</v>
      </c>
      <c r="E245" s="10" t="s">
        <v>15</v>
      </c>
      <c r="F245" s="10">
        <v>5</v>
      </c>
      <c r="G245" s="10" t="s">
        <v>19</v>
      </c>
      <c r="H245" s="25"/>
      <c r="I245" s="25"/>
      <c r="J245" s="25"/>
      <c r="K245" s="25"/>
      <c r="L245" s="25"/>
      <c r="M245" s="10"/>
    </row>
    <row r="246" spans="2:13" x14ac:dyDescent="0.35">
      <c r="B246" s="10"/>
      <c r="C246" s="10"/>
      <c r="D246" s="10">
        <v>19</v>
      </c>
      <c r="E246" s="10" t="s">
        <v>15</v>
      </c>
      <c r="F246" s="10">
        <v>45</v>
      </c>
      <c r="G246" s="10" t="s">
        <v>18</v>
      </c>
      <c r="H246" s="25"/>
      <c r="I246" s="25"/>
      <c r="J246" s="25"/>
      <c r="K246" s="25"/>
      <c r="L246" s="25"/>
      <c r="M246" s="10"/>
    </row>
    <row r="247" spans="2:13" x14ac:dyDescent="0.35">
      <c r="B247" s="10"/>
      <c r="C247" s="10"/>
      <c r="D247" s="10">
        <v>19</v>
      </c>
      <c r="E247" s="10" t="s">
        <v>15</v>
      </c>
      <c r="F247" s="10">
        <v>400</v>
      </c>
      <c r="G247" s="10" t="s">
        <v>18</v>
      </c>
      <c r="H247" s="25"/>
      <c r="I247" s="25"/>
      <c r="J247" s="25"/>
      <c r="K247" s="25"/>
      <c r="L247" s="25"/>
      <c r="M247" s="10"/>
    </row>
    <row r="248" spans="2:13" x14ac:dyDescent="0.35">
      <c r="B248" s="10"/>
      <c r="C248" s="10"/>
      <c r="D248" s="10">
        <v>19</v>
      </c>
      <c r="E248" s="10" t="s">
        <v>15</v>
      </c>
      <c r="F248" s="10">
        <v>1</v>
      </c>
      <c r="G248" s="10" t="s">
        <v>19</v>
      </c>
      <c r="H248" s="25"/>
      <c r="I248" s="25"/>
      <c r="J248" s="25"/>
      <c r="K248" s="25"/>
      <c r="L248" s="25"/>
      <c r="M248" s="10"/>
    </row>
    <row r="249" spans="2:13" x14ac:dyDescent="0.35">
      <c r="B249" s="10"/>
      <c r="C249" s="10"/>
      <c r="D249" s="10">
        <v>19</v>
      </c>
      <c r="E249" s="10" t="s">
        <v>15</v>
      </c>
      <c r="F249" s="10">
        <v>5</v>
      </c>
      <c r="G249" s="10" t="s">
        <v>19</v>
      </c>
      <c r="H249" s="25"/>
      <c r="I249" s="25"/>
      <c r="J249" s="25"/>
      <c r="K249" s="25"/>
      <c r="L249" s="25"/>
      <c r="M249" s="10"/>
    </row>
    <row r="250" spans="2:13" x14ac:dyDescent="0.35">
      <c r="B250" s="10">
        <v>200</v>
      </c>
      <c r="C250" s="10" t="s">
        <v>15</v>
      </c>
      <c r="D250" s="10">
        <v>20</v>
      </c>
      <c r="E250" s="10" t="s">
        <v>15</v>
      </c>
      <c r="F250" s="10">
        <v>45</v>
      </c>
      <c r="G250" s="10" t="s">
        <v>18</v>
      </c>
      <c r="H250" s="25"/>
      <c r="I250" s="25"/>
      <c r="J250" s="25"/>
      <c r="K250" s="25"/>
      <c r="L250" s="25"/>
      <c r="M250" s="10"/>
    </row>
    <row r="251" spans="2:13" x14ac:dyDescent="0.35">
      <c r="B251" s="10"/>
      <c r="C251" s="10"/>
      <c r="D251" s="10">
        <v>100</v>
      </c>
      <c r="E251" s="10" t="s">
        <v>15</v>
      </c>
      <c r="F251" s="10">
        <v>45</v>
      </c>
      <c r="G251" s="10" t="s">
        <v>18</v>
      </c>
      <c r="H251" s="25"/>
      <c r="I251" s="25"/>
      <c r="J251" s="25"/>
      <c r="K251" s="25"/>
      <c r="L251" s="25"/>
      <c r="M251" s="10"/>
    </row>
    <row r="252" spans="2:13" x14ac:dyDescent="0.35">
      <c r="B252" s="10"/>
      <c r="C252" s="10"/>
      <c r="D252" s="10">
        <v>100</v>
      </c>
      <c r="E252" s="10" t="s">
        <v>15</v>
      </c>
      <c r="F252" s="10">
        <v>400</v>
      </c>
      <c r="G252" s="10" t="s">
        <v>18</v>
      </c>
      <c r="H252" s="25"/>
      <c r="I252" s="25"/>
      <c r="J252" s="25"/>
      <c r="K252" s="25"/>
      <c r="L252" s="25"/>
      <c r="M252" s="10"/>
    </row>
    <row r="253" spans="2:13" x14ac:dyDescent="0.35">
      <c r="B253" s="10"/>
      <c r="C253" s="10"/>
      <c r="D253" s="10">
        <v>100</v>
      </c>
      <c r="E253" s="10" t="s">
        <v>15</v>
      </c>
      <c r="F253" s="10">
        <v>1</v>
      </c>
      <c r="G253" s="10" t="s">
        <v>19</v>
      </c>
      <c r="H253" s="25"/>
      <c r="I253" s="25"/>
      <c r="J253" s="25"/>
      <c r="K253" s="25"/>
      <c r="L253" s="25"/>
      <c r="M253" s="10"/>
    </row>
    <row r="254" spans="2:13" x14ac:dyDescent="0.35">
      <c r="B254" s="10"/>
      <c r="C254" s="10"/>
      <c r="D254" s="10">
        <v>100</v>
      </c>
      <c r="E254" s="10" t="s">
        <v>15</v>
      </c>
      <c r="F254" s="10">
        <v>5</v>
      </c>
      <c r="G254" s="10" t="s">
        <v>19</v>
      </c>
      <c r="H254" s="25"/>
      <c r="I254" s="25"/>
      <c r="J254" s="25"/>
      <c r="K254" s="25"/>
      <c r="L254" s="25"/>
      <c r="M254" s="10"/>
    </row>
    <row r="255" spans="2:13" x14ac:dyDescent="0.35">
      <c r="B255" s="10"/>
      <c r="C255" s="10"/>
      <c r="D255" s="10">
        <v>190</v>
      </c>
      <c r="E255" s="10" t="s">
        <v>15</v>
      </c>
      <c r="F255" s="10">
        <v>45</v>
      </c>
      <c r="G255" s="10" t="s">
        <v>18</v>
      </c>
      <c r="H255" s="25"/>
      <c r="I255" s="25"/>
      <c r="J255" s="29"/>
      <c r="K255" s="25"/>
      <c r="L255" s="25"/>
      <c r="M255" s="10"/>
    </row>
    <row r="256" spans="2:13" x14ac:dyDescent="0.35">
      <c r="B256" s="10"/>
      <c r="C256" s="10"/>
      <c r="D256" s="10">
        <v>190</v>
      </c>
      <c r="E256" s="10" t="s">
        <v>15</v>
      </c>
      <c r="F256" s="10">
        <v>400</v>
      </c>
      <c r="G256" s="10" t="s">
        <v>18</v>
      </c>
      <c r="H256" s="25"/>
      <c r="I256" s="25"/>
      <c r="J256" s="29"/>
      <c r="K256" s="25"/>
      <c r="L256" s="25"/>
      <c r="M256" s="10"/>
    </row>
    <row r="257" spans="2:13" x14ac:dyDescent="0.35">
      <c r="B257" s="10"/>
      <c r="C257" s="10"/>
      <c r="D257" s="10">
        <v>190</v>
      </c>
      <c r="E257" s="10" t="s">
        <v>15</v>
      </c>
      <c r="F257" s="10">
        <v>1</v>
      </c>
      <c r="G257" s="10" t="s">
        <v>19</v>
      </c>
      <c r="H257" s="25"/>
      <c r="I257" s="25"/>
      <c r="J257" s="25"/>
      <c r="K257" s="25"/>
      <c r="L257" s="25"/>
      <c r="M257" s="10"/>
    </row>
    <row r="258" spans="2:13" x14ac:dyDescent="0.35">
      <c r="B258" s="10"/>
      <c r="C258" s="10"/>
      <c r="D258" s="10">
        <v>190</v>
      </c>
      <c r="E258" s="10" t="s">
        <v>15</v>
      </c>
      <c r="F258" s="10">
        <v>5</v>
      </c>
      <c r="G258" s="10" t="s">
        <v>19</v>
      </c>
      <c r="H258" s="25"/>
      <c r="I258" s="25"/>
      <c r="J258" s="25"/>
      <c r="K258" s="25"/>
      <c r="L258" s="25"/>
      <c r="M258" s="10"/>
    </row>
    <row r="259" spans="2:13" x14ac:dyDescent="0.35">
      <c r="B259" s="10">
        <v>2</v>
      </c>
      <c r="C259" s="10" t="s">
        <v>16</v>
      </c>
      <c r="D259" s="10">
        <v>0.2</v>
      </c>
      <c r="E259" s="10" t="s">
        <v>16</v>
      </c>
      <c r="F259" s="10">
        <v>45</v>
      </c>
      <c r="G259" s="10" t="s">
        <v>18</v>
      </c>
      <c r="H259" s="25"/>
      <c r="I259" s="25"/>
      <c r="J259" s="25"/>
      <c r="K259" s="25"/>
      <c r="L259" s="25"/>
      <c r="M259" s="10"/>
    </row>
    <row r="260" spans="2:13" x14ac:dyDescent="0.35">
      <c r="B260" s="10"/>
      <c r="C260" s="10"/>
      <c r="D260" s="10">
        <v>1</v>
      </c>
      <c r="E260" s="10" t="s">
        <v>16</v>
      </c>
      <c r="F260" s="10">
        <v>45</v>
      </c>
      <c r="G260" s="10" t="s">
        <v>18</v>
      </c>
      <c r="H260" s="25"/>
      <c r="I260" s="25"/>
      <c r="J260" s="25"/>
      <c r="K260" s="25"/>
      <c r="L260" s="25"/>
      <c r="M260" s="10"/>
    </row>
    <row r="261" spans="2:13" x14ac:dyDescent="0.35">
      <c r="B261" s="10"/>
      <c r="C261" s="10"/>
      <c r="D261" s="10">
        <v>1</v>
      </c>
      <c r="E261" s="10" t="s">
        <v>16</v>
      </c>
      <c r="F261" s="10">
        <v>400</v>
      </c>
      <c r="G261" s="10" t="s">
        <v>18</v>
      </c>
      <c r="H261" s="31"/>
      <c r="I261" s="25"/>
      <c r="J261" s="25"/>
      <c r="K261" s="31"/>
      <c r="L261" s="25"/>
      <c r="M261" s="10"/>
    </row>
    <row r="262" spans="2:13" x14ac:dyDescent="0.35">
      <c r="B262" s="10"/>
      <c r="C262" s="10"/>
      <c r="D262" s="10">
        <v>1</v>
      </c>
      <c r="E262" s="10" t="s">
        <v>16</v>
      </c>
      <c r="F262" s="10">
        <v>1</v>
      </c>
      <c r="G262" s="10" t="s">
        <v>19</v>
      </c>
      <c r="H262" s="25"/>
      <c r="I262" s="25"/>
      <c r="J262" s="25"/>
      <c r="K262" s="25"/>
      <c r="L262" s="25"/>
      <c r="M262" s="10"/>
    </row>
    <row r="263" spans="2:13" x14ac:dyDescent="0.35">
      <c r="B263" s="10"/>
      <c r="C263" s="10"/>
      <c r="D263" s="10">
        <v>1.9</v>
      </c>
      <c r="E263" s="10" t="s">
        <v>16</v>
      </c>
      <c r="F263" s="10">
        <v>45</v>
      </c>
      <c r="G263" s="10" t="s">
        <v>18</v>
      </c>
      <c r="H263" s="25"/>
      <c r="I263" s="25"/>
      <c r="J263" s="25"/>
      <c r="K263" s="25"/>
      <c r="L263" s="25"/>
      <c r="M263" s="10"/>
    </row>
    <row r="264" spans="2:13" x14ac:dyDescent="0.35">
      <c r="B264" s="10"/>
      <c r="C264" s="10"/>
      <c r="D264" s="10">
        <v>1.9</v>
      </c>
      <c r="E264" s="10" t="s">
        <v>16</v>
      </c>
      <c r="F264" s="10">
        <v>400</v>
      </c>
      <c r="G264" s="10" t="s">
        <v>18</v>
      </c>
      <c r="H264" s="25"/>
      <c r="I264" s="25"/>
      <c r="J264" s="25"/>
      <c r="K264" s="25"/>
      <c r="L264" s="25"/>
      <c r="M264" s="10"/>
    </row>
    <row r="265" spans="2:13" x14ac:dyDescent="0.35">
      <c r="B265" s="10"/>
      <c r="C265" s="10"/>
      <c r="D265" s="10">
        <v>1.9</v>
      </c>
      <c r="E265" s="10" t="s">
        <v>16</v>
      </c>
      <c r="F265" s="10">
        <v>1</v>
      </c>
      <c r="G265" s="10" t="s">
        <v>19</v>
      </c>
      <c r="H265" s="25"/>
      <c r="I265" s="25"/>
      <c r="J265" s="25"/>
      <c r="K265" s="25"/>
      <c r="L265" s="31"/>
      <c r="M265" s="10"/>
    </row>
    <row r="266" spans="2:13" x14ac:dyDescent="0.35">
      <c r="B266" s="10">
        <v>20</v>
      </c>
      <c r="C266" s="10" t="s">
        <v>16</v>
      </c>
      <c r="D266" s="10">
        <v>2</v>
      </c>
      <c r="E266" s="10" t="s">
        <v>16</v>
      </c>
      <c r="F266" s="10">
        <v>45</v>
      </c>
      <c r="G266" s="10" t="s">
        <v>18</v>
      </c>
      <c r="H266" s="25"/>
      <c r="I266" s="25"/>
      <c r="J266" s="25"/>
      <c r="K266" s="25"/>
      <c r="L266" s="25"/>
      <c r="M266" s="10"/>
    </row>
    <row r="267" spans="2:13" x14ac:dyDescent="0.35">
      <c r="B267" s="10"/>
      <c r="C267" s="10"/>
      <c r="D267" s="10">
        <v>10</v>
      </c>
      <c r="E267" s="10" t="s">
        <v>16</v>
      </c>
      <c r="F267" s="10">
        <v>45</v>
      </c>
      <c r="G267" s="10" t="s">
        <v>18</v>
      </c>
      <c r="H267" s="25"/>
      <c r="I267" s="25"/>
      <c r="J267" s="25"/>
      <c r="K267" s="25"/>
      <c r="L267" s="30"/>
      <c r="M267" s="10"/>
    </row>
    <row r="268" spans="2:13" x14ac:dyDescent="0.35">
      <c r="B268" s="10"/>
      <c r="C268" s="10"/>
      <c r="D268" s="10">
        <v>10</v>
      </c>
      <c r="E268" s="10" t="s">
        <v>16</v>
      </c>
      <c r="F268" s="10">
        <v>400</v>
      </c>
      <c r="G268" s="10" t="s">
        <v>18</v>
      </c>
      <c r="H268" s="25"/>
      <c r="I268" s="25"/>
      <c r="J268" s="25"/>
      <c r="K268" s="25"/>
      <c r="L268" s="30"/>
      <c r="M268" s="10"/>
    </row>
    <row r="269" spans="2:13" x14ac:dyDescent="0.35">
      <c r="B269" s="10"/>
      <c r="C269" s="10"/>
      <c r="D269" s="10">
        <v>10</v>
      </c>
      <c r="E269" s="10" t="s">
        <v>16</v>
      </c>
      <c r="F269" s="10">
        <v>1</v>
      </c>
      <c r="G269" s="10" t="s">
        <v>19</v>
      </c>
      <c r="H269" s="25"/>
      <c r="I269" s="25"/>
      <c r="J269" s="25"/>
      <c r="K269" s="25"/>
      <c r="L269" s="25"/>
      <c r="M269" s="10"/>
    </row>
    <row r="270" spans="2:13" x14ac:dyDescent="0.35">
      <c r="B270" s="10"/>
      <c r="C270" s="10"/>
      <c r="D270" s="10">
        <v>19</v>
      </c>
      <c r="E270" s="10" t="s">
        <v>16</v>
      </c>
      <c r="F270" s="10">
        <v>45</v>
      </c>
      <c r="G270" s="10" t="s">
        <v>18</v>
      </c>
      <c r="H270" s="25"/>
      <c r="I270" s="25"/>
      <c r="J270" s="25"/>
      <c r="K270" s="25"/>
      <c r="L270" s="25"/>
      <c r="M270" s="10"/>
    </row>
    <row r="271" spans="2:13" x14ac:dyDescent="0.35">
      <c r="B271" s="10"/>
      <c r="C271" s="10"/>
      <c r="D271" s="10">
        <v>19</v>
      </c>
      <c r="E271" s="10" t="s">
        <v>16</v>
      </c>
      <c r="F271" s="10">
        <v>400</v>
      </c>
      <c r="G271" s="10" t="s">
        <v>18</v>
      </c>
      <c r="H271" s="25"/>
      <c r="I271" s="25"/>
      <c r="J271" s="25"/>
      <c r="K271" s="25"/>
      <c r="L271" s="25"/>
      <c r="M271" s="10"/>
    </row>
    <row r="272" spans="2:13" x14ac:dyDescent="0.35">
      <c r="B272" s="10"/>
      <c r="C272" s="10"/>
      <c r="D272" s="10">
        <v>19</v>
      </c>
      <c r="E272" s="10" t="s">
        <v>16</v>
      </c>
      <c r="F272" s="10">
        <v>1</v>
      </c>
      <c r="G272" s="10" t="s">
        <v>19</v>
      </c>
      <c r="H272" s="10"/>
      <c r="I272" s="10"/>
      <c r="J272" s="10"/>
      <c r="K272" s="10"/>
      <c r="L272" s="10"/>
      <c r="M272" s="10"/>
    </row>
    <row r="274" spans="2:13" x14ac:dyDescent="0.35">
      <c r="B274" s="38" t="s">
        <v>62</v>
      </c>
    </row>
    <row r="276" spans="2:13" x14ac:dyDescent="0.35">
      <c r="B276" s="191" t="s">
        <v>7</v>
      </c>
      <c r="C276" s="191"/>
      <c r="D276" s="191" t="s">
        <v>8</v>
      </c>
      <c r="E276" s="191"/>
      <c r="F276" s="191"/>
      <c r="G276" s="191"/>
      <c r="H276" s="192" t="s">
        <v>9</v>
      </c>
      <c r="I276" s="192"/>
      <c r="J276" s="192"/>
      <c r="K276" s="192"/>
      <c r="L276" s="192"/>
      <c r="M276" s="192"/>
    </row>
    <row r="277" spans="2:13" x14ac:dyDescent="0.35">
      <c r="B277" s="191"/>
      <c r="C277" s="191"/>
      <c r="D277" s="191"/>
      <c r="E277" s="191"/>
      <c r="F277" s="191"/>
      <c r="G277" s="191"/>
      <c r="H277" s="18">
        <v>1</v>
      </c>
      <c r="I277" s="18">
        <v>2</v>
      </c>
      <c r="J277" s="18">
        <v>3</v>
      </c>
      <c r="K277" s="18">
        <v>4</v>
      </c>
      <c r="L277" s="18">
        <v>5</v>
      </c>
      <c r="M277" s="10"/>
    </row>
    <row r="278" spans="2:13" x14ac:dyDescent="0.35">
      <c r="B278" s="10">
        <v>10</v>
      </c>
      <c r="C278" s="10" t="s">
        <v>21</v>
      </c>
      <c r="D278" s="197">
        <v>0</v>
      </c>
      <c r="E278" s="198"/>
      <c r="F278" s="10" t="s">
        <v>21</v>
      </c>
      <c r="G278" s="10"/>
      <c r="H278" s="46"/>
      <c r="I278" s="46"/>
      <c r="J278" s="46"/>
      <c r="K278" s="46"/>
      <c r="L278" s="46"/>
      <c r="M278" s="10"/>
    </row>
    <row r="279" spans="2:13" x14ac:dyDescent="0.35">
      <c r="B279" s="10"/>
      <c r="C279" s="10"/>
      <c r="D279" s="197">
        <v>1</v>
      </c>
      <c r="E279" s="198"/>
      <c r="F279" s="10" t="s">
        <v>21</v>
      </c>
      <c r="G279" s="10"/>
      <c r="H279" s="46"/>
      <c r="I279" s="46"/>
      <c r="J279" s="46"/>
      <c r="K279" s="46"/>
      <c r="L279" s="46"/>
      <c r="M279" s="10"/>
    </row>
    <row r="280" spans="2:13" x14ac:dyDescent="0.35">
      <c r="B280" s="10"/>
      <c r="C280" s="10"/>
      <c r="D280" s="197">
        <v>10</v>
      </c>
      <c r="E280" s="198"/>
      <c r="F280" s="10" t="s">
        <v>21</v>
      </c>
      <c r="G280" s="10"/>
      <c r="H280" s="47"/>
      <c r="I280" s="47"/>
      <c r="J280" s="47"/>
      <c r="K280" s="47"/>
      <c r="L280" s="47"/>
      <c r="M280" s="10"/>
    </row>
    <row r="281" spans="2:13" x14ac:dyDescent="0.35">
      <c r="B281" s="10">
        <v>33</v>
      </c>
      <c r="C281" s="10" t="s">
        <v>21</v>
      </c>
      <c r="D281" s="197">
        <v>30</v>
      </c>
      <c r="E281" s="198"/>
      <c r="F281" s="10" t="s">
        <v>21</v>
      </c>
      <c r="G281" s="10"/>
      <c r="H281" s="45"/>
      <c r="I281" s="45"/>
      <c r="J281" s="45"/>
      <c r="K281" s="45"/>
      <c r="L281" s="45"/>
      <c r="M281" s="10"/>
    </row>
    <row r="282" spans="2:13" x14ac:dyDescent="0.35">
      <c r="B282" s="10">
        <v>100</v>
      </c>
      <c r="C282" s="10" t="s">
        <v>21</v>
      </c>
      <c r="D282" s="197">
        <v>100</v>
      </c>
      <c r="E282" s="198"/>
      <c r="F282" s="10" t="s">
        <v>21</v>
      </c>
      <c r="G282" s="10"/>
      <c r="H282" s="45"/>
      <c r="I282" s="45"/>
      <c r="J282" s="45"/>
      <c r="K282" s="45"/>
      <c r="L282" s="45"/>
      <c r="M282" s="10"/>
    </row>
    <row r="283" spans="2:13" x14ac:dyDescent="0.35">
      <c r="B283" s="10">
        <v>300</v>
      </c>
      <c r="C283" s="10" t="s">
        <v>21</v>
      </c>
      <c r="D283" s="197">
        <v>190</v>
      </c>
      <c r="E283" s="198"/>
      <c r="F283" s="10" t="s">
        <v>21</v>
      </c>
      <c r="G283" s="10"/>
      <c r="H283" s="45"/>
      <c r="I283" s="45"/>
      <c r="J283" s="45"/>
      <c r="K283" s="45"/>
      <c r="L283" s="45"/>
      <c r="M283" s="10"/>
    </row>
    <row r="284" spans="2:13" x14ac:dyDescent="0.35">
      <c r="B284" s="10"/>
      <c r="C284" s="10"/>
      <c r="D284" s="197">
        <v>300</v>
      </c>
      <c r="E284" s="198"/>
      <c r="F284" s="10" t="s">
        <v>21</v>
      </c>
      <c r="G284" s="10"/>
      <c r="H284" s="46"/>
      <c r="I284" s="46"/>
      <c r="J284" s="46"/>
      <c r="K284" s="46"/>
      <c r="L284" s="46"/>
      <c r="M284" s="10"/>
    </row>
    <row r="285" spans="2:13" x14ac:dyDescent="0.35">
      <c r="B285" s="10">
        <v>1</v>
      </c>
      <c r="C285" s="10" t="s">
        <v>22</v>
      </c>
      <c r="D285" s="199">
        <v>1</v>
      </c>
      <c r="E285" s="200"/>
      <c r="F285" s="10" t="s">
        <v>22</v>
      </c>
      <c r="G285" s="10"/>
      <c r="H285" s="46"/>
      <c r="I285" s="46"/>
      <c r="J285" s="46"/>
      <c r="K285" s="46"/>
      <c r="L285" s="46"/>
      <c r="M285" s="10"/>
    </row>
    <row r="286" spans="2:13" x14ac:dyDescent="0.35">
      <c r="B286" s="10">
        <v>3.3</v>
      </c>
      <c r="C286" s="10" t="s">
        <v>22</v>
      </c>
      <c r="D286" s="199">
        <v>1.9</v>
      </c>
      <c r="E286" s="200"/>
      <c r="F286" s="10" t="s">
        <v>22</v>
      </c>
      <c r="G286" s="10"/>
      <c r="H286" s="46"/>
      <c r="I286" s="46"/>
      <c r="J286" s="46"/>
      <c r="K286" s="46"/>
      <c r="L286" s="46"/>
      <c r="M286" s="10"/>
    </row>
    <row r="287" spans="2:13" x14ac:dyDescent="0.35">
      <c r="B287" s="10"/>
      <c r="C287" s="10"/>
      <c r="D287" s="199">
        <v>3</v>
      </c>
      <c r="E287" s="200"/>
      <c r="F287" s="10" t="s">
        <v>22</v>
      </c>
      <c r="G287" s="10"/>
      <c r="H287" s="47"/>
      <c r="I287" s="47"/>
      <c r="J287" s="47"/>
      <c r="K287" s="47"/>
      <c r="L287" s="47"/>
      <c r="M287" s="10"/>
    </row>
    <row r="288" spans="2:13" x14ac:dyDescent="0.35">
      <c r="B288" s="10">
        <v>10</v>
      </c>
      <c r="C288" s="10" t="s">
        <v>22</v>
      </c>
      <c r="D288" s="201">
        <v>10</v>
      </c>
      <c r="E288" s="202"/>
      <c r="F288" s="10" t="s">
        <v>22</v>
      </c>
      <c r="G288" s="10"/>
      <c r="H288" s="47"/>
      <c r="I288" s="47"/>
      <c r="J288" s="47"/>
      <c r="K288" s="47"/>
      <c r="L288" s="47"/>
      <c r="M288" s="10"/>
    </row>
    <row r="289" spans="2:13" x14ac:dyDescent="0.35">
      <c r="B289" s="10">
        <v>33</v>
      </c>
      <c r="C289" s="10" t="s">
        <v>22</v>
      </c>
      <c r="D289" s="201">
        <v>19</v>
      </c>
      <c r="E289" s="202"/>
      <c r="F289" s="10" t="s">
        <v>22</v>
      </c>
      <c r="G289" s="10"/>
      <c r="H289" s="47"/>
      <c r="I289" s="47"/>
      <c r="J289" s="47"/>
      <c r="K289" s="47"/>
      <c r="L289" s="47"/>
      <c r="M289" s="10"/>
    </row>
    <row r="290" spans="2:13" x14ac:dyDescent="0.35">
      <c r="B290" s="10"/>
      <c r="C290" s="10"/>
      <c r="D290" s="201">
        <v>30</v>
      </c>
      <c r="E290" s="202"/>
      <c r="F290" s="10" t="s">
        <v>22</v>
      </c>
      <c r="G290" s="10"/>
      <c r="H290" s="49"/>
      <c r="I290" s="49"/>
      <c r="J290" s="49"/>
      <c r="K290" s="49"/>
      <c r="L290" s="49"/>
      <c r="M290" s="10"/>
    </row>
    <row r="291" spans="2:13" x14ac:dyDescent="0.35">
      <c r="B291" s="10">
        <v>100</v>
      </c>
      <c r="C291" s="10" t="s">
        <v>22</v>
      </c>
      <c r="D291" s="197">
        <v>100</v>
      </c>
      <c r="E291" s="198"/>
      <c r="F291" s="10" t="s">
        <v>22</v>
      </c>
      <c r="G291" s="10"/>
      <c r="H291" s="49"/>
      <c r="I291" s="49"/>
      <c r="J291" s="49"/>
      <c r="K291" s="49"/>
      <c r="L291" s="49"/>
      <c r="M291" s="10"/>
    </row>
    <row r="292" spans="2:13" x14ac:dyDescent="0.35">
      <c r="B292" s="10">
        <v>330</v>
      </c>
      <c r="C292" s="10" t="s">
        <v>22</v>
      </c>
      <c r="D292" s="197">
        <v>190</v>
      </c>
      <c r="E292" s="198"/>
      <c r="F292" s="10" t="s">
        <v>22</v>
      </c>
      <c r="G292" s="10"/>
      <c r="H292" s="51"/>
      <c r="I292" s="51"/>
      <c r="J292" s="51"/>
      <c r="K292" s="51"/>
      <c r="L292" s="51"/>
      <c r="M292" s="10"/>
    </row>
    <row r="293" spans="2:13" x14ac:dyDescent="0.35">
      <c r="B293" s="10"/>
      <c r="C293" s="10"/>
      <c r="D293" s="197">
        <v>300</v>
      </c>
      <c r="E293" s="198"/>
      <c r="F293" s="10" t="s">
        <v>22</v>
      </c>
      <c r="G293" s="10"/>
      <c r="H293" s="51"/>
      <c r="I293" s="51"/>
      <c r="J293" s="51"/>
      <c r="K293" s="51"/>
      <c r="L293" s="51"/>
      <c r="M293" s="10"/>
    </row>
    <row r="294" spans="2:13" x14ac:dyDescent="0.35">
      <c r="B294" s="10">
        <v>1</v>
      </c>
      <c r="C294" s="10" t="s">
        <v>23</v>
      </c>
      <c r="D294" s="199">
        <v>1</v>
      </c>
      <c r="E294" s="200"/>
      <c r="F294" s="10" t="s">
        <v>23</v>
      </c>
      <c r="G294" s="10"/>
      <c r="H294" s="51"/>
      <c r="I294" s="51"/>
      <c r="J294" s="51"/>
      <c r="K294" s="51"/>
      <c r="L294" s="51"/>
      <c r="M294" s="10"/>
    </row>
    <row r="295" spans="2:13" x14ac:dyDescent="0.35">
      <c r="B295" s="10">
        <v>3.3</v>
      </c>
      <c r="C295" s="10" t="s">
        <v>23</v>
      </c>
      <c r="D295" s="199">
        <v>1.9</v>
      </c>
      <c r="E295" s="200"/>
      <c r="F295" s="10" t="s">
        <v>23</v>
      </c>
      <c r="G295" s="10"/>
      <c r="H295" s="10"/>
      <c r="I295" s="10"/>
      <c r="J295" s="10"/>
      <c r="K295" s="10"/>
      <c r="L295" s="10"/>
      <c r="M295" s="10"/>
    </row>
    <row r="296" spans="2:13" x14ac:dyDescent="0.35">
      <c r="B296" s="10"/>
      <c r="C296" s="10"/>
      <c r="D296" s="199">
        <v>3</v>
      </c>
      <c r="E296" s="200"/>
      <c r="F296" s="10" t="s">
        <v>23</v>
      </c>
      <c r="G296" s="10"/>
      <c r="H296" s="10"/>
      <c r="I296" s="10"/>
      <c r="J296" s="10"/>
      <c r="K296" s="10"/>
      <c r="L296" s="10"/>
      <c r="M296" s="10"/>
    </row>
    <row r="297" spans="2:13" x14ac:dyDescent="0.35">
      <c r="B297" s="10">
        <v>10</v>
      </c>
      <c r="C297" s="10" t="s">
        <v>23</v>
      </c>
      <c r="D297" s="201">
        <v>10</v>
      </c>
      <c r="E297" s="202"/>
      <c r="F297" s="10" t="s">
        <v>23</v>
      </c>
      <c r="G297" s="10"/>
      <c r="H297" s="10"/>
      <c r="I297" s="10"/>
      <c r="J297" s="10"/>
      <c r="K297" s="10"/>
      <c r="L297" s="10"/>
      <c r="M297" s="10"/>
    </row>
    <row r="298" spans="2:13" x14ac:dyDescent="0.35">
      <c r="B298" s="10">
        <v>33</v>
      </c>
      <c r="C298" s="10" t="s">
        <v>23</v>
      </c>
      <c r="D298" s="201">
        <v>19</v>
      </c>
      <c r="E298" s="202"/>
      <c r="F298" s="10" t="s">
        <v>23</v>
      </c>
      <c r="G298" s="10"/>
      <c r="H298" s="10"/>
      <c r="I298" s="10"/>
      <c r="J298" s="10"/>
      <c r="K298" s="10"/>
      <c r="L298" s="10"/>
      <c r="M298" s="10"/>
    </row>
    <row r="299" spans="2:13" x14ac:dyDescent="0.35">
      <c r="B299" s="10"/>
      <c r="C299" s="10"/>
      <c r="D299" s="201">
        <v>30</v>
      </c>
      <c r="E299" s="202"/>
      <c r="F299" s="10" t="s">
        <v>23</v>
      </c>
      <c r="G299" s="10"/>
      <c r="H299" s="10"/>
      <c r="I299" s="10"/>
      <c r="J299" s="10"/>
      <c r="K299" s="10"/>
      <c r="L299" s="10"/>
      <c r="M299" s="10"/>
    </row>
    <row r="300" spans="2:13" x14ac:dyDescent="0.35">
      <c r="B300" s="10">
        <v>100</v>
      </c>
      <c r="C300" s="10" t="s">
        <v>23</v>
      </c>
      <c r="D300" s="197">
        <v>100</v>
      </c>
      <c r="E300" s="198"/>
      <c r="F300" s="10" t="s">
        <v>23</v>
      </c>
      <c r="G300" s="10"/>
      <c r="H300" s="10"/>
      <c r="I300" s="10"/>
      <c r="J300" s="10"/>
      <c r="K300" s="10"/>
      <c r="L300" s="10"/>
      <c r="M300" s="10"/>
    </row>
    <row r="301" spans="2:13" x14ac:dyDescent="0.35">
      <c r="B301" s="10">
        <v>1000</v>
      </c>
      <c r="C301" s="10" t="s">
        <v>23</v>
      </c>
      <c r="D301" s="197">
        <v>190</v>
      </c>
      <c r="E301" s="198"/>
      <c r="F301" s="10" t="s">
        <v>23</v>
      </c>
      <c r="G301" s="10"/>
      <c r="H301" s="10"/>
      <c r="I301" s="10"/>
      <c r="J301" s="10"/>
      <c r="K301" s="10"/>
      <c r="L301" s="10"/>
      <c r="M301" s="10"/>
    </row>
    <row r="302" spans="2:13" x14ac:dyDescent="0.35">
      <c r="B302" s="10"/>
      <c r="C302" s="10"/>
      <c r="D302" s="197">
        <v>999</v>
      </c>
      <c r="E302" s="198"/>
      <c r="F302" s="10" t="s">
        <v>23</v>
      </c>
      <c r="G302" s="10"/>
      <c r="H302" s="10"/>
      <c r="I302" s="10"/>
      <c r="J302" s="10"/>
      <c r="K302" s="10"/>
      <c r="L302" s="10"/>
      <c r="M302" s="10"/>
    </row>
    <row r="304" spans="2:13" x14ac:dyDescent="0.35">
      <c r="B304" s="38" t="s">
        <v>70</v>
      </c>
    </row>
    <row r="306" spans="2:13" x14ac:dyDescent="0.35">
      <c r="B306" s="191" t="s">
        <v>7</v>
      </c>
      <c r="C306" s="191"/>
      <c r="D306" s="191" t="s">
        <v>8</v>
      </c>
      <c r="E306" s="191"/>
      <c r="F306" s="191"/>
      <c r="G306" s="191"/>
      <c r="H306" s="192" t="s">
        <v>9</v>
      </c>
      <c r="I306" s="192"/>
      <c r="J306" s="192"/>
      <c r="K306" s="192"/>
      <c r="L306" s="192"/>
      <c r="M306" s="192"/>
    </row>
    <row r="307" spans="2:13" x14ac:dyDescent="0.35">
      <c r="B307" s="191"/>
      <c r="C307" s="191"/>
      <c r="D307" s="191"/>
      <c r="E307" s="191"/>
      <c r="F307" s="191"/>
      <c r="G307" s="191"/>
      <c r="H307" s="18">
        <v>1</v>
      </c>
      <c r="I307" s="18">
        <v>2</v>
      </c>
      <c r="J307" s="18">
        <v>3</v>
      </c>
      <c r="K307" s="18">
        <v>4</v>
      </c>
      <c r="L307" s="18">
        <v>5</v>
      </c>
      <c r="M307" s="10"/>
    </row>
    <row r="308" spans="2:13" x14ac:dyDescent="0.35">
      <c r="B308" s="18">
        <v>10</v>
      </c>
      <c r="C308" s="18" t="s">
        <v>71</v>
      </c>
      <c r="D308" s="193">
        <v>10</v>
      </c>
      <c r="E308" s="193"/>
      <c r="F308" s="194" t="s">
        <v>71</v>
      </c>
      <c r="G308" s="194"/>
      <c r="H308" s="18"/>
      <c r="I308" s="18"/>
      <c r="J308" s="18"/>
      <c r="K308" s="18"/>
      <c r="L308" s="18"/>
      <c r="M308" s="10"/>
    </row>
    <row r="309" spans="2:13" x14ac:dyDescent="0.35">
      <c r="B309" s="18">
        <v>33</v>
      </c>
      <c r="C309" s="18" t="s">
        <v>71</v>
      </c>
      <c r="D309" s="193">
        <v>30</v>
      </c>
      <c r="E309" s="193"/>
      <c r="F309" s="194" t="s">
        <v>71</v>
      </c>
      <c r="G309" s="194"/>
      <c r="H309" s="18"/>
      <c r="I309" s="18"/>
      <c r="J309" s="18"/>
      <c r="K309" s="18"/>
      <c r="L309" s="18"/>
      <c r="M309" s="10"/>
    </row>
    <row r="310" spans="2:13" x14ac:dyDescent="0.35">
      <c r="B310" s="18">
        <v>100</v>
      </c>
      <c r="C310" s="18" t="s">
        <v>71</v>
      </c>
      <c r="D310" s="193">
        <v>100</v>
      </c>
      <c r="E310" s="193"/>
      <c r="F310" s="194" t="s">
        <v>71</v>
      </c>
      <c r="G310" s="194"/>
      <c r="H310" s="18"/>
      <c r="I310" s="18"/>
      <c r="J310" s="18"/>
      <c r="K310" s="18"/>
      <c r="L310" s="18"/>
      <c r="M310" s="10"/>
    </row>
    <row r="311" spans="2:13" x14ac:dyDescent="0.35">
      <c r="B311" s="18">
        <v>330</v>
      </c>
      <c r="C311" s="18" t="s">
        <v>71</v>
      </c>
      <c r="D311" s="193">
        <v>0.3</v>
      </c>
      <c r="E311" s="193"/>
      <c r="F311" s="194" t="s">
        <v>71</v>
      </c>
      <c r="G311" s="194"/>
      <c r="H311" s="18"/>
      <c r="I311" s="18"/>
      <c r="J311" s="18"/>
      <c r="K311" s="18"/>
      <c r="L311" s="18"/>
      <c r="M311" s="10"/>
    </row>
    <row r="312" spans="2:13" x14ac:dyDescent="0.35">
      <c r="B312" s="18">
        <v>1</v>
      </c>
      <c r="C312" s="18" t="s">
        <v>72</v>
      </c>
      <c r="D312" s="193">
        <v>1</v>
      </c>
      <c r="E312" s="193"/>
      <c r="F312" s="194" t="s">
        <v>72</v>
      </c>
      <c r="G312" s="194"/>
      <c r="H312" s="18"/>
      <c r="I312" s="18"/>
      <c r="J312" s="18"/>
      <c r="K312" s="18"/>
      <c r="L312" s="18"/>
      <c r="M312" s="10"/>
    </row>
    <row r="313" spans="2:13" x14ac:dyDescent="0.35">
      <c r="B313" s="113">
        <v>3.3</v>
      </c>
      <c r="C313" s="113" t="s">
        <v>72</v>
      </c>
      <c r="D313" s="195">
        <v>3</v>
      </c>
      <c r="E313" s="195"/>
      <c r="F313" s="196" t="s">
        <v>72</v>
      </c>
      <c r="G313" s="196"/>
      <c r="H313" s="18"/>
      <c r="I313" s="50"/>
      <c r="J313" s="50"/>
      <c r="K313" s="18"/>
      <c r="L313" s="18"/>
      <c r="M313" s="10"/>
    </row>
    <row r="314" spans="2:13" x14ac:dyDescent="0.35">
      <c r="B314" s="113">
        <v>10</v>
      </c>
      <c r="C314" s="113" t="s">
        <v>72</v>
      </c>
      <c r="D314" s="195">
        <v>10</v>
      </c>
      <c r="E314" s="195"/>
      <c r="F314" s="196" t="s">
        <v>72</v>
      </c>
      <c r="G314" s="196"/>
      <c r="H314" s="18"/>
      <c r="I314" s="18"/>
      <c r="J314" s="18"/>
      <c r="K314" s="18"/>
      <c r="L314" s="18"/>
      <c r="M314" s="10"/>
    </row>
    <row r="315" spans="2:13" x14ac:dyDescent="0.35">
      <c r="B315" s="113">
        <v>100</v>
      </c>
      <c r="C315" s="113" t="s">
        <v>72</v>
      </c>
      <c r="D315" s="195">
        <v>50</v>
      </c>
      <c r="E315" s="195"/>
      <c r="F315" s="196" t="s">
        <v>72</v>
      </c>
      <c r="G315" s="196"/>
      <c r="H315" s="18"/>
      <c r="I315" s="18"/>
      <c r="J315" s="18"/>
      <c r="K315" s="18"/>
      <c r="L315" s="18"/>
      <c r="M315" s="10"/>
    </row>
    <row r="316" spans="2:13" x14ac:dyDescent="0.35">
      <c r="B316" s="114"/>
      <c r="C316" s="114"/>
      <c r="D316" s="195">
        <v>80</v>
      </c>
      <c r="E316" s="195"/>
      <c r="F316" s="196" t="s">
        <v>72</v>
      </c>
      <c r="G316" s="196"/>
      <c r="H316" s="18"/>
      <c r="I316" s="18"/>
      <c r="J316" s="18"/>
      <c r="K316" s="18"/>
      <c r="L316" s="18"/>
      <c r="M316" s="10"/>
    </row>
    <row r="317" spans="2:13" x14ac:dyDescent="0.35">
      <c r="B317" s="114"/>
      <c r="C317" s="114"/>
      <c r="D317" s="195">
        <v>100</v>
      </c>
      <c r="E317" s="195"/>
      <c r="F317" s="196" t="s">
        <v>72</v>
      </c>
      <c r="G317" s="196"/>
      <c r="H317" s="18"/>
      <c r="I317" s="18"/>
      <c r="J317" s="18"/>
      <c r="K317" s="18"/>
      <c r="L317" s="18"/>
      <c r="M317" s="10"/>
    </row>
    <row r="319" spans="2:13" x14ac:dyDescent="0.35">
      <c r="B319" s="38" t="s">
        <v>73</v>
      </c>
    </row>
    <row r="321" spans="2:13" x14ac:dyDescent="0.35">
      <c r="B321" s="191" t="s">
        <v>7</v>
      </c>
      <c r="C321" s="191"/>
      <c r="D321" s="191" t="s">
        <v>8</v>
      </c>
      <c r="E321" s="191"/>
      <c r="F321" s="191"/>
      <c r="G321" s="191"/>
      <c r="H321" s="192" t="s">
        <v>9</v>
      </c>
      <c r="I321" s="192"/>
      <c r="J321" s="192"/>
      <c r="K321" s="192"/>
      <c r="L321" s="192"/>
      <c r="M321" s="192"/>
    </row>
    <row r="322" spans="2:13" x14ac:dyDescent="0.35">
      <c r="B322" s="191"/>
      <c r="C322" s="191"/>
      <c r="D322" s="191"/>
      <c r="E322" s="191"/>
      <c r="F322" s="191"/>
      <c r="G322" s="191"/>
      <c r="H322" s="18">
        <v>1</v>
      </c>
      <c r="I322" s="18">
        <v>2</v>
      </c>
      <c r="J322" s="18">
        <v>3</v>
      </c>
      <c r="K322" s="18">
        <v>4</v>
      </c>
      <c r="L322" s="18">
        <v>5</v>
      </c>
      <c r="M322" s="10"/>
    </row>
    <row r="323" spans="2:13" x14ac:dyDescent="0.35">
      <c r="B323" s="10">
        <v>10</v>
      </c>
      <c r="C323" s="10" t="s">
        <v>71</v>
      </c>
      <c r="D323" s="193">
        <v>10</v>
      </c>
      <c r="E323" s="193"/>
      <c r="F323" s="194" t="s">
        <v>71</v>
      </c>
      <c r="G323" s="194"/>
      <c r="H323" s="10"/>
      <c r="I323" s="10"/>
      <c r="J323" s="10"/>
      <c r="K323" s="10"/>
      <c r="L323" s="10"/>
      <c r="M323" s="10"/>
    </row>
    <row r="324" spans="2:13" x14ac:dyDescent="0.35">
      <c r="B324" s="10">
        <v>33</v>
      </c>
      <c r="C324" s="10" t="s">
        <v>71</v>
      </c>
      <c r="D324" s="193">
        <v>30</v>
      </c>
      <c r="E324" s="193"/>
      <c r="F324" s="194" t="s">
        <v>71</v>
      </c>
      <c r="G324" s="194"/>
      <c r="H324" s="10"/>
      <c r="I324" s="10"/>
      <c r="J324" s="10"/>
      <c r="K324" s="10"/>
      <c r="L324" s="10"/>
      <c r="M324" s="10"/>
    </row>
    <row r="325" spans="2:13" x14ac:dyDescent="0.35">
      <c r="B325" s="10">
        <v>100</v>
      </c>
      <c r="C325" s="10" t="s">
        <v>71</v>
      </c>
      <c r="D325" s="193">
        <v>100</v>
      </c>
      <c r="E325" s="193"/>
      <c r="F325" s="194" t="s">
        <v>71</v>
      </c>
      <c r="G325" s="194"/>
      <c r="H325" s="10"/>
      <c r="I325" s="10"/>
      <c r="J325" s="10"/>
      <c r="K325" s="10"/>
      <c r="L325" s="10"/>
      <c r="M325" s="10"/>
    </row>
    <row r="326" spans="2:13" x14ac:dyDescent="0.35">
      <c r="B326" s="10">
        <v>330</v>
      </c>
      <c r="C326" s="10" t="s">
        <v>71</v>
      </c>
      <c r="D326" s="193">
        <v>0.3</v>
      </c>
      <c r="E326" s="193"/>
      <c r="F326" s="194" t="s">
        <v>71</v>
      </c>
      <c r="G326" s="194"/>
      <c r="H326" s="10"/>
      <c r="I326" s="10"/>
      <c r="J326" s="10"/>
      <c r="K326" s="10"/>
      <c r="L326" s="10"/>
      <c r="M326" s="10"/>
    </row>
    <row r="327" spans="2:13" x14ac:dyDescent="0.35">
      <c r="B327" s="10">
        <v>1</v>
      </c>
      <c r="C327" s="10" t="s">
        <v>72</v>
      </c>
      <c r="D327" s="193">
        <v>1</v>
      </c>
      <c r="E327" s="193"/>
      <c r="F327" s="194" t="s">
        <v>72</v>
      </c>
      <c r="G327" s="194"/>
      <c r="H327" s="10"/>
      <c r="I327" s="10"/>
      <c r="J327" s="17"/>
      <c r="K327" s="10"/>
      <c r="L327" s="10"/>
      <c r="M327" s="10"/>
    </row>
    <row r="328" spans="2:13" x14ac:dyDescent="0.35">
      <c r="B328" s="10">
        <v>3.3</v>
      </c>
      <c r="C328" s="10" t="s">
        <v>72</v>
      </c>
      <c r="D328" s="193">
        <v>3</v>
      </c>
      <c r="E328" s="193"/>
      <c r="F328" s="194" t="s">
        <v>72</v>
      </c>
      <c r="G328" s="194"/>
      <c r="H328" s="10"/>
      <c r="I328" s="17"/>
      <c r="J328" s="17"/>
      <c r="K328" s="10"/>
      <c r="L328" s="10"/>
      <c r="M328" s="10"/>
    </row>
    <row r="331" spans="2:13" x14ac:dyDescent="0.35">
      <c r="B331" s="38" t="s">
        <v>74</v>
      </c>
      <c r="E331" s="62" t="s">
        <v>77</v>
      </c>
    </row>
    <row r="333" spans="2:13" x14ac:dyDescent="0.35">
      <c r="B333" s="191" t="s">
        <v>7</v>
      </c>
      <c r="C333" s="191"/>
      <c r="D333" s="191" t="s">
        <v>8</v>
      </c>
      <c r="E333" s="191"/>
      <c r="F333" s="191"/>
      <c r="G333" s="191"/>
      <c r="H333" s="192" t="s">
        <v>79</v>
      </c>
      <c r="I333" s="192"/>
      <c r="J333" s="192"/>
      <c r="K333" s="192"/>
      <c r="L333" s="192"/>
      <c r="M333" s="192"/>
    </row>
    <row r="334" spans="2:13" x14ac:dyDescent="0.35">
      <c r="B334" s="191"/>
      <c r="C334" s="191"/>
      <c r="D334" s="191"/>
      <c r="E334" s="191"/>
      <c r="F334" s="191"/>
      <c r="G334" s="191"/>
      <c r="H334" s="18">
        <v>1</v>
      </c>
      <c r="I334" s="18">
        <v>2</v>
      </c>
      <c r="J334" s="18">
        <v>3</v>
      </c>
      <c r="K334" s="18">
        <v>4</v>
      </c>
      <c r="L334" s="18">
        <v>5</v>
      </c>
      <c r="M334" s="10"/>
    </row>
    <row r="335" spans="2:13" x14ac:dyDescent="0.25">
      <c r="B335" s="40">
        <v>20</v>
      </c>
      <c r="C335" s="41" t="s">
        <v>11</v>
      </c>
      <c r="D335" s="24"/>
      <c r="E335" s="97">
        <v>0</v>
      </c>
      <c r="F335" s="10" t="s">
        <v>11</v>
      </c>
      <c r="G335" s="24"/>
      <c r="H335" s="98"/>
      <c r="I335" s="99"/>
      <c r="J335" s="99"/>
      <c r="K335" s="99"/>
      <c r="L335" s="99"/>
      <c r="M335" s="10"/>
    </row>
    <row r="336" spans="2:13" x14ac:dyDescent="0.25">
      <c r="B336" s="24"/>
      <c r="C336" s="24"/>
      <c r="D336" s="24"/>
      <c r="E336" s="100">
        <v>10</v>
      </c>
      <c r="F336" s="10" t="s">
        <v>11</v>
      </c>
      <c r="G336" s="24"/>
      <c r="H336" s="98"/>
      <c r="I336" s="99"/>
      <c r="J336" s="99"/>
      <c r="K336" s="99"/>
      <c r="L336" s="99"/>
      <c r="M336" s="10"/>
    </row>
    <row r="337" spans="2:13" x14ac:dyDescent="0.25">
      <c r="B337" s="24"/>
      <c r="C337" s="24"/>
      <c r="D337" s="24"/>
      <c r="E337" s="100">
        <v>-10</v>
      </c>
      <c r="F337" s="10" t="s">
        <v>11</v>
      </c>
      <c r="G337" s="24"/>
      <c r="H337" s="98"/>
      <c r="I337" s="99"/>
      <c r="J337" s="99"/>
      <c r="K337" s="99"/>
      <c r="L337" s="99"/>
      <c r="M337" s="10"/>
    </row>
    <row r="338" spans="2:13" x14ac:dyDescent="0.25">
      <c r="B338" s="40">
        <v>200</v>
      </c>
      <c r="C338" s="41" t="s">
        <v>11</v>
      </c>
      <c r="D338" s="24"/>
      <c r="E338" s="101">
        <v>100</v>
      </c>
      <c r="F338" s="10" t="s">
        <v>11</v>
      </c>
      <c r="G338" s="24"/>
      <c r="H338" s="102"/>
      <c r="I338" s="102"/>
      <c r="J338" s="102"/>
      <c r="K338" s="102"/>
      <c r="L338" s="102"/>
      <c r="M338" s="10"/>
    </row>
    <row r="339" spans="2:13" x14ac:dyDescent="0.25">
      <c r="B339" s="24"/>
      <c r="C339" s="24"/>
      <c r="D339" s="24"/>
      <c r="E339" s="95">
        <v>-100</v>
      </c>
      <c r="F339" s="10" t="s">
        <v>11</v>
      </c>
      <c r="G339" s="24"/>
      <c r="H339" s="102"/>
      <c r="I339" s="102"/>
      <c r="J339" s="102"/>
      <c r="K339" s="102"/>
      <c r="L339" s="102"/>
      <c r="M339" s="10"/>
    </row>
    <row r="340" spans="2:13" x14ac:dyDescent="0.25">
      <c r="B340" s="40">
        <v>2</v>
      </c>
      <c r="C340" s="41" t="s">
        <v>12</v>
      </c>
      <c r="D340" s="10"/>
      <c r="E340" s="95">
        <v>1</v>
      </c>
      <c r="F340" s="10" t="s">
        <v>12</v>
      </c>
      <c r="G340" s="10"/>
      <c r="H340" s="103"/>
      <c r="I340" s="103"/>
      <c r="J340" s="103"/>
      <c r="K340" s="103"/>
      <c r="L340" s="103"/>
      <c r="M340" s="10"/>
    </row>
    <row r="341" spans="2:13" x14ac:dyDescent="0.25">
      <c r="B341" s="10"/>
      <c r="C341" s="10"/>
      <c r="D341" s="10"/>
      <c r="E341" s="104">
        <v>-1</v>
      </c>
      <c r="F341" s="10" t="s">
        <v>12</v>
      </c>
      <c r="G341" s="10"/>
      <c r="H341" s="104"/>
      <c r="I341" s="104"/>
      <c r="J341" s="104"/>
      <c r="K341" s="104"/>
      <c r="L341" s="104"/>
      <c r="M341" s="10"/>
    </row>
    <row r="342" spans="2:13" x14ac:dyDescent="0.25">
      <c r="B342" s="10"/>
      <c r="C342" s="10"/>
      <c r="D342" s="10"/>
      <c r="E342" s="104">
        <v>1.9</v>
      </c>
      <c r="F342" s="10" t="s">
        <v>12</v>
      </c>
      <c r="G342" s="10"/>
      <c r="H342" s="104"/>
      <c r="I342" s="104"/>
      <c r="J342" s="104"/>
      <c r="K342" s="104"/>
      <c r="L342" s="105"/>
      <c r="M342" s="10"/>
    </row>
    <row r="343" spans="2:13" x14ac:dyDescent="0.25">
      <c r="B343" s="10"/>
      <c r="C343" s="10"/>
      <c r="D343" s="10"/>
      <c r="E343" s="104">
        <v>-1.9</v>
      </c>
      <c r="F343" s="10" t="s">
        <v>12</v>
      </c>
      <c r="G343" s="10"/>
      <c r="H343" s="104"/>
      <c r="I343" s="104"/>
      <c r="J343" s="104"/>
      <c r="K343" s="104"/>
      <c r="L343" s="104"/>
      <c r="M343" s="10"/>
    </row>
    <row r="344" spans="2:13" x14ac:dyDescent="0.35">
      <c r="B344" s="10">
        <v>10</v>
      </c>
      <c r="C344" s="10" t="s">
        <v>12</v>
      </c>
      <c r="D344" s="10"/>
      <c r="E344" s="55">
        <v>0</v>
      </c>
      <c r="F344" s="10" t="s">
        <v>12</v>
      </c>
      <c r="G344" s="10"/>
      <c r="H344" s="43"/>
      <c r="I344" s="44"/>
      <c r="J344" s="44"/>
      <c r="K344" s="44"/>
      <c r="L344" s="44"/>
      <c r="M344" s="10"/>
    </row>
    <row r="345" spans="2:13" x14ac:dyDescent="0.35">
      <c r="B345" s="10"/>
      <c r="C345" s="10"/>
      <c r="D345" s="10"/>
      <c r="E345" s="56">
        <v>2</v>
      </c>
      <c r="F345" s="10" t="s">
        <v>12</v>
      </c>
      <c r="G345" s="10"/>
      <c r="H345" s="43"/>
      <c r="I345" s="44"/>
      <c r="J345" s="44"/>
      <c r="K345" s="44"/>
      <c r="L345" s="44"/>
      <c r="M345" s="10"/>
    </row>
    <row r="346" spans="2:13" x14ac:dyDescent="0.35">
      <c r="B346" s="10"/>
      <c r="C346" s="10"/>
      <c r="D346" s="10"/>
      <c r="E346" s="56">
        <v>-2</v>
      </c>
      <c r="F346" s="10" t="s">
        <v>12</v>
      </c>
      <c r="G346" s="10"/>
      <c r="H346" s="43"/>
      <c r="I346" s="44"/>
      <c r="J346" s="44"/>
      <c r="K346" s="44"/>
      <c r="L346" s="44"/>
      <c r="M346" s="10"/>
    </row>
    <row r="347" spans="2:13" x14ac:dyDescent="0.35">
      <c r="B347" s="10"/>
      <c r="C347" s="10"/>
      <c r="D347" s="10"/>
      <c r="E347" s="56">
        <v>5</v>
      </c>
      <c r="F347" s="10" t="s">
        <v>12</v>
      </c>
      <c r="G347" s="10"/>
      <c r="H347" s="43"/>
      <c r="I347" s="43"/>
      <c r="J347" s="43"/>
      <c r="K347" s="43"/>
      <c r="L347" s="43"/>
      <c r="M347" s="10"/>
    </row>
    <row r="348" spans="2:13" x14ac:dyDescent="0.35">
      <c r="B348" s="10"/>
      <c r="C348" s="10"/>
      <c r="D348" s="10"/>
      <c r="E348" s="56">
        <v>-5</v>
      </c>
      <c r="F348" s="10" t="s">
        <v>12</v>
      </c>
      <c r="G348" s="10"/>
      <c r="H348" s="43"/>
      <c r="I348" s="43"/>
      <c r="J348" s="43"/>
      <c r="K348" s="43"/>
      <c r="L348" s="43"/>
      <c r="M348" s="10"/>
    </row>
    <row r="349" spans="2:13" x14ac:dyDescent="0.35">
      <c r="B349" s="10"/>
      <c r="C349" s="10"/>
      <c r="D349" s="10"/>
      <c r="E349" s="56">
        <v>10</v>
      </c>
      <c r="F349" s="10" t="s">
        <v>12</v>
      </c>
      <c r="G349" s="10"/>
      <c r="H349" s="54"/>
      <c r="I349" s="54"/>
      <c r="J349" s="54"/>
      <c r="K349" s="54"/>
      <c r="L349" s="54"/>
      <c r="M349" s="10"/>
    </row>
    <row r="350" spans="2:13" x14ac:dyDescent="0.35">
      <c r="B350" s="10"/>
      <c r="C350" s="10"/>
      <c r="D350" s="10"/>
      <c r="E350" s="52">
        <v>-10</v>
      </c>
      <c r="F350" s="10" t="s">
        <v>12</v>
      </c>
      <c r="G350" s="10"/>
      <c r="H350" s="37"/>
      <c r="I350" s="37"/>
      <c r="J350" s="37"/>
      <c r="K350" s="37"/>
      <c r="L350" s="37"/>
      <c r="M350" s="10"/>
    </row>
    <row r="351" spans="2:13" x14ac:dyDescent="0.35">
      <c r="B351" s="10"/>
      <c r="C351" s="10"/>
      <c r="D351" s="10"/>
      <c r="E351" s="25">
        <v>15</v>
      </c>
      <c r="F351" s="10" t="s">
        <v>12</v>
      </c>
      <c r="G351" s="10"/>
      <c r="H351" s="37"/>
      <c r="I351" s="37"/>
      <c r="J351" s="37"/>
      <c r="K351" s="37"/>
      <c r="L351" s="53"/>
      <c r="M351" s="10"/>
    </row>
    <row r="352" spans="2:13" x14ac:dyDescent="0.35">
      <c r="B352" s="10"/>
      <c r="C352" s="10"/>
      <c r="D352" s="10"/>
      <c r="E352" s="25">
        <v>-15</v>
      </c>
      <c r="F352" s="10" t="s">
        <v>12</v>
      </c>
      <c r="G352" s="10"/>
      <c r="H352" s="37"/>
      <c r="I352" s="37"/>
      <c r="J352" s="37"/>
      <c r="K352" s="37"/>
      <c r="L352" s="37"/>
      <c r="M352" s="10"/>
    </row>
    <row r="353" spans="2:13" x14ac:dyDescent="0.35">
      <c r="B353" s="10"/>
      <c r="C353" s="10"/>
      <c r="D353" s="10"/>
      <c r="E353" s="25">
        <v>20</v>
      </c>
      <c r="F353" s="10" t="s">
        <v>12</v>
      </c>
      <c r="G353" s="10"/>
      <c r="H353" s="37"/>
      <c r="I353" s="37"/>
      <c r="J353" s="37"/>
      <c r="K353" s="37"/>
      <c r="L353" s="37"/>
      <c r="M353" s="10"/>
    </row>
    <row r="354" spans="2:13" x14ac:dyDescent="0.35">
      <c r="B354" s="10"/>
      <c r="C354" s="10"/>
      <c r="D354" s="10"/>
      <c r="E354" s="25">
        <v>-20</v>
      </c>
      <c r="F354" s="10" t="s">
        <v>12</v>
      </c>
      <c r="G354" s="10"/>
      <c r="H354" s="37"/>
      <c r="I354" s="37"/>
      <c r="J354" s="37"/>
      <c r="K354" s="37"/>
      <c r="L354" s="37"/>
      <c r="M354" s="10"/>
    </row>
    <row r="356" spans="2:13" x14ac:dyDescent="0.35">
      <c r="B356" s="38" t="s">
        <v>75</v>
      </c>
      <c r="E356" s="62" t="s">
        <v>76</v>
      </c>
    </row>
    <row r="358" spans="2:13" x14ac:dyDescent="0.35">
      <c r="B358" s="191" t="s">
        <v>7</v>
      </c>
      <c r="C358" s="191"/>
      <c r="D358" s="191" t="s">
        <v>8</v>
      </c>
      <c r="E358" s="191"/>
      <c r="F358" s="191"/>
      <c r="G358" s="191"/>
      <c r="H358" s="192" t="s">
        <v>79</v>
      </c>
      <c r="I358" s="192"/>
      <c r="J358" s="192"/>
      <c r="K358" s="192"/>
      <c r="L358" s="192"/>
      <c r="M358" s="192"/>
    </row>
    <row r="359" spans="2:13" x14ac:dyDescent="0.35">
      <c r="B359" s="191"/>
      <c r="C359" s="191"/>
      <c r="D359" s="191"/>
      <c r="E359" s="191"/>
      <c r="F359" s="191"/>
      <c r="G359" s="191"/>
      <c r="H359" s="18">
        <v>1</v>
      </c>
      <c r="I359" s="18">
        <v>2</v>
      </c>
      <c r="J359" s="18">
        <v>3</v>
      </c>
      <c r="K359" s="18">
        <v>4</v>
      </c>
      <c r="L359" s="18">
        <v>5</v>
      </c>
      <c r="M359" s="10"/>
    </row>
    <row r="360" spans="2:13" x14ac:dyDescent="0.35">
      <c r="B360" s="10">
        <v>20</v>
      </c>
      <c r="C360" s="10" t="s">
        <v>15</v>
      </c>
      <c r="D360" s="10"/>
      <c r="E360" s="57">
        <v>0</v>
      </c>
      <c r="F360" s="58" t="s">
        <v>15</v>
      </c>
      <c r="G360" s="10"/>
      <c r="H360" s="43"/>
      <c r="I360" s="44"/>
      <c r="J360" s="44"/>
      <c r="K360" s="44"/>
      <c r="L360" s="44"/>
      <c r="M360" s="58"/>
    </row>
    <row r="361" spans="2:13" x14ac:dyDescent="0.35">
      <c r="B361" s="10"/>
      <c r="C361" s="10"/>
      <c r="D361" s="10"/>
      <c r="E361" s="59">
        <v>5</v>
      </c>
      <c r="F361" s="58" t="s">
        <v>15</v>
      </c>
      <c r="G361" s="10"/>
      <c r="H361" s="43"/>
      <c r="I361" s="44"/>
      <c r="J361" s="44"/>
      <c r="K361" s="44"/>
      <c r="L361" s="44"/>
      <c r="M361" s="58"/>
    </row>
    <row r="362" spans="2:13" x14ac:dyDescent="0.35">
      <c r="B362" s="10"/>
      <c r="C362" s="10"/>
      <c r="D362" s="10"/>
      <c r="E362" s="59">
        <v>-5</v>
      </c>
      <c r="F362" s="58" t="s">
        <v>15</v>
      </c>
      <c r="G362" s="10"/>
      <c r="H362" s="43"/>
      <c r="I362" s="44"/>
      <c r="J362" s="44"/>
      <c r="K362" s="44"/>
      <c r="L362" s="44"/>
      <c r="M362" s="58"/>
    </row>
    <row r="363" spans="2:13" x14ac:dyDescent="0.35">
      <c r="B363" s="10"/>
      <c r="C363" s="10"/>
      <c r="D363" s="10"/>
      <c r="E363" s="60">
        <v>10</v>
      </c>
      <c r="F363" s="58" t="s">
        <v>15</v>
      </c>
      <c r="G363" s="10"/>
      <c r="H363" s="43"/>
      <c r="I363" s="43"/>
      <c r="J363" s="43"/>
      <c r="K363" s="43"/>
      <c r="L363" s="43"/>
      <c r="M363" s="58"/>
    </row>
    <row r="364" spans="2:13" x14ac:dyDescent="0.35">
      <c r="B364" s="10"/>
      <c r="C364" s="10"/>
      <c r="D364" s="10"/>
      <c r="E364" s="61">
        <v>-10</v>
      </c>
      <c r="F364" s="58" t="s">
        <v>15</v>
      </c>
      <c r="G364" s="10"/>
      <c r="H364" s="43"/>
      <c r="I364" s="43"/>
      <c r="J364" s="43"/>
      <c r="K364" s="43"/>
      <c r="L364" s="43"/>
      <c r="M364" s="58"/>
    </row>
    <row r="365" spans="2:13" x14ac:dyDescent="0.35">
      <c r="B365" s="10"/>
      <c r="C365" s="10"/>
      <c r="D365" s="10"/>
      <c r="E365" s="61">
        <v>15</v>
      </c>
      <c r="F365" s="58" t="s">
        <v>15</v>
      </c>
      <c r="G365" s="10"/>
      <c r="H365" s="43"/>
      <c r="I365" s="43"/>
      <c r="J365" s="43"/>
      <c r="K365" s="43"/>
      <c r="L365" s="43"/>
      <c r="M365" s="58"/>
    </row>
    <row r="366" spans="2:13" x14ac:dyDescent="0.35">
      <c r="B366" s="10"/>
      <c r="C366" s="10"/>
      <c r="D366" s="10"/>
      <c r="E366" s="61">
        <v>-15</v>
      </c>
      <c r="F366" s="58" t="s">
        <v>15</v>
      </c>
      <c r="G366" s="10"/>
      <c r="H366" s="43"/>
      <c r="I366" s="44"/>
      <c r="J366" s="44"/>
      <c r="K366" s="44"/>
      <c r="L366" s="44"/>
      <c r="M366" s="58"/>
    </row>
    <row r="367" spans="2:13" x14ac:dyDescent="0.35">
      <c r="B367" s="10"/>
      <c r="C367" s="10"/>
      <c r="D367" s="10"/>
      <c r="E367" s="59">
        <v>19</v>
      </c>
      <c r="F367" s="58" t="s">
        <v>15</v>
      </c>
      <c r="G367" s="10"/>
      <c r="H367" s="43"/>
      <c r="I367" s="43"/>
      <c r="J367" s="43"/>
      <c r="K367" s="43"/>
      <c r="L367" s="43"/>
      <c r="M367" s="58"/>
    </row>
    <row r="368" spans="2:13" x14ac:dyDescent="0.35">
      <c r="B368" s="10"/>
      <c r="C368" s="10"/>
      <c r="D368" s="10"/>
      <c r="E368" s="59">
        <v>-19</v>
      </c>
      <c r="F368" s="58" t="s">
        <v>15</v>
      </c>
      <c r="G368" s="10"/>
      <c r="H368" s="43"/>
      <c r="I368" s="43"/>
      <c r="J368" s="43"/>
      <c r="K368" s="43"/>
      <c r="L368" s="43"/>
      <c r="M368" s="58"/>
    </row>
    <row r="369" spans="2:13" x14ac:dyDescent="0.35">
      <c r="B369" s="10"/>
      <c r="C369" s="10"/>
      <c r="D369" s="10"/>
      <c r="E369" s="59">
        <v>24</v>
      </c>
      <c r="F369" s="58" t="s">
        <v>15</v>
      </c>
      <c r="G369" s="10"/>
      <c r="H369" s="43"/>
      <c r="I369" s="44"/>
      <c r="J369" s="44"/>
      <c r="K369" s="44"/>
      <c r="L369" s="44"/>
      <c r="M369" s="58"/>
    </row>
    <row r="370" spans="2:13" x14ac:dyDescent="0.35">
      <c r="B370" s="10"/>
      <c r="C370" s="10"/>
      <c r="D370" s="10"/>
      <c r="E370" s="59">
        <v>-24</v>
      </c>
      <c r="F370" s="58" t="s">
        <v>15</v>
      </c>
      <c r="G370" s="10"/>
      <c r="H370" s="43"/>
      <c r="I370" s="43"/>
      <c r="J370" s="43"/>
      <c r="K370" s="43"/>
      <c r="L370" s="43"/>
      <c r="M370" s="58"/>
    </row>
    <row r="372" spans="2:13" x14ac:dyDescent="0.35">
      <c r="B372" s="38" t="s">
        <v>78</v>
      </c>
      <c r="E372" s="62" t="s">
        <v>87</v>
      </c>
    </row>
    <row r="374" spans="2:13" x14ac:dyDescent="0.35">
      <c r="B374" s="191" t="s">
        <v>7</v>
      </c>
      <c r="C374" s="191"/>
      <c r="D374" s="191" t="s">
        <v>8</v>
      </c>
      <c r="E374" s="191"/>
      <c r="F374" s="191"/>
      <c r="G374" s="191"/>
      <c r="H374" s="192" t="s">
        <v>79</v>
      </c>
      <c r="I374" s="192"/>
      <c r="J374" s="192"/>
      <c r="K374" s="192"/>
      <c r="L374" s="192"/>
      <c r="M374" s="192"/>
    </row>
    <row r="375" spans="2:13" x14ac:dyDescent="0.35">
      <c r="B375" s="191"/>
      <c r="C375" s="191"/>
      <c r="D375" s="191"/>
      <c r="E375" s="191"/>
      <c r="F375" s="191"/>
      <c r="G375" s="191"/>
      <c r="H375" s="18">
        <v>1</v>
      </c>
      <c r="I375" s="18">
        <v>2</v>
      </c>
      <c r="J375" s="18">
        <v>3</v>
      </c>
      <c r="K375" s="18">
        <v>4</v>
      </c>
      <c r="L375" s="18">
        <v>5</v>
      </c>
      <c r="M375" s="10"/>
    </row>
    <row r="376" spans="2:13" x14ac:dyDescent="0.35">
      <c r="B376" s="10">
        <v>20</v>
      </c>
      <c r="C376" s="10" t="s">
        <v>21</v>
      </c>
      <c r="D376" s="190">
        <v>0</v>
      </c>
      <c r="E376" s="190"/>
      <c r="F376" s="188" t="s">
        <v>65</v>
      </c>
      <c r="G376" s="188"/>
      <c r="H376" s="63"/>
      <c r="I376" s="64"/>
      <c r="J376" s="64"/>
      <c r="K376" s="64"/>
      <c r="L376" s="64"/>
      <c r="M376" s="10"/>
    </row>
    <row r="377" spans="2:13" x14ac:dyDescent="0.35">
      <c r="B377" s="10"/>
      <c r="C377" s="10"/>
      <c r="D377" s="190">
        <v>10.000178</v>
      </c>
      <c r="E377" s="190"/>
      <c r="F377" s="188" t="s">
        <v>65</v>
      </c>
      <c r="G377" s="188"/>
      <c r="H377" s="63"/>
      <c r="I377" s="64"/>
      <c r="J377" s="64"/>
      <c r="K377" s="64"/>
      <c r="L377" s="64"/>
      <c r="M377" s="10"/>
    </row>
    <row r="378" spans="2:13" x14ac:dyDescent="0.35">
      <c r="B378" s="10"/>
      <c r="C378" s="10"/>
      <c r="D378" s="187">
        <v>100.0012</v>
      </c>
      <c r="E378" s="187"/>
      <c r="F378" s="188" t="s">
        <v>65</v>
      </c>
      <c r="G378" s="188"/>
      <c r="H378" s="63"/>
      <c r="I378" s="64"/>
      <c r="J378" s="64"/>
      <c r="K378" s="64"/>
      <c r="L378" s="64"/>
      <c r="M378" s="10"/>
    </row>
    <row r="379" spans="2:13" x14ac:dyDescent="0.35">
      <c r="B379" s="10"/>
      <c r="C379" s="10"/>
      <c r="D379" s="187">
        <f>1.0000139*1000</f>
        <v>1000.0138999999999</v>
      </c>
      <c r="E379" s="187"/>
      <c r="F379" s="188" t="s">
        <v>65</v>
      </c>
      <c r="G379" s="188"/>
      <c r="H379" s="54"/>
      <c r="I379" s="65"/>
      <c r="J379" s="65"/>
      <c r="K379" s="65"/>
      <c r="L379" s="65"/>
      <c r="M379" s="10"/>
    </row>
    <row r="380" spans="2:13" x14ac:dyDescent="0.35">
      <c r="B380" s="10"/>
      <c r="C380" s="10"/>
      <c r="D380" s="189">
        <f>1.900009*1000</f>
        <v>1900.009</v>
      </c>
      <c r="E380" s="189"/>
      <c r="F380" s="188" t="s">
        <v>65</v>
      </c>
      <c r="G380" s="188"/>
      <c r="H380" s="54"/>
      <c r="I380" s="65"/>
      <c r="J380" s="65"/>
      <c r="K380" s="65"/>
      <c r="L380" s="65"/>
      <c r="M380" s="10"/>
    </row>
  </sheetData>
  <mergeCells count="105">
    <mergeCell ref="D16:G16"/>
    <mergeCell ref="D17:G17"/>
    <mergeCell ref="B19:C20"/>
    <mergeCell ref="D19:G20"/>
    <mergeCell ref="H19:M19"/>
    <mergeCell ref="B1:L1"/>
    <mergeCell ref="B13:C13"/>
    <mergeCell ref="D13:G13"/>
    <mergeCell ref="H13:M13"/>
    <mergeCell ref="D14:G14"/>
    <mergeCell ref="D15:G15"/>
    <mergeCell ref="B212:C213"/>
    <mergeCell ref="D212:G213"/>
    <mergeCell ref="H212:M212"/>
    <mergeCell ref="B129:C130"/>
    <mergeCell ref="D129:G130"/>
    <mergeCell ref="H129:M129"/>
    <mergeCell ref="B73:C74"/>
    <mergeCell ref="D73:G74"/>
    <mergeCell ref="H73:M73"/>
    <mergeCell ref="D278:E278"/>
    <mergeCell ref="D279:E279"/>
    <mergeCell ref="D280:E280"/>
    <mergeCell ref="D281:E281"/>
    <mergeCell ref="D282:E282"/>
    <mergeCell ref="D283:E283"/>
    <mergeCell ref="B276:C277"/>
    <mergeCell ref="D276:G277"/>
    <mergeCell ref="H276:M276"/>
    <mergeCell ref="D290:E290"/>
    <mergeCell ref="D291:E291"/>
    <mergeCell ref="D292:E292"/>
    <mergeCell ref="D293:E293"/>
    <mergeCell ref="D294:E294"/>
    <mergeCell ref="D295:E295"/>
    <mergeCell ref="D284:E284"/>
    <mergeCell ref="D285:E285"/>
    <mergeCell ref="D286:E286"/>
    <mergeCell ref="D287:E287"/>
    <mergeCell ref="D288:E288"/>
    <mergeCell ref="D289:E289"/>
    <mergeCell ref="D302:E302"/>
    <mergeCell ref="B306:C307"/>
    <mergeCell ref="D306:G307"/>
    <mergeCell ref="H306:M306"/>
    <mergeCell ref="D296:E296"/>
    <mergeCell ref="D297:E297"/>
    <mergeCell ref="D298:E298"/>
    <mergeCell ref="D299:E299"/>
    <mergeCell ref="D300:E300"/>
    <mergeCell ref="D301:E301"/>
    <mergeCell ref="D310:E310"/>
    <mergeCell ref="F310:G310"/>
    <mergeCell ref="D311:E311"/>
    <mergeCell ref="F311:G311"/>
    <mergeCell ref="D312:E312"/>
    <mergeCell ref="F312:G312"/>
    <mergeCell ref="D308:E308"/>
    <mergeCell ref="F308:G308"/>
    <mergeCell ref="D309:E309"/>
    <mergeCell ref="F309:G309"/>
    <mergeCell ref="D316:E316"/>
    <mergeCell ref="F316:G316"/>
    <mergeCell ref="D317:E317"/>
    <mergeCell ref="F317:G317"/>
    <mergeCell ref="B321:C322"/>
    <mergeCell ref="D321:G322"/>
    <mergeCell ref="D313:E313"/>
    <mergeCell ref="F313:G313"/>
    <mergeCell ref="D314:E314"/>
    <mergeCell ref="F314:G314"/>
    <mergeCell ref="D315:E315"/>
    <mergeCell ref="F315:G315"/>
    <mergeCell ref="D324:E324"/>
    <mergeCell ref="F324:G324"/>
    <mergeCell ref="D325:E325"/>
    <mergeCell ref="F325:G325"/>
    <mergeCell ref="D326:E326"/>
    <mergeCell ref="F326:G326"/>
    <mergeCell ref="H321:M321"/>
    <mergeCell ref="D323:E323"/>
    <mergeCell ref="F323:G323"/>
    <mergeCell ref="B374:C375"/>
    <mergeCell ref="D374:G375"/>
    <mergeCell ref="H374:M374"/>
    <mergeCell ref="B358:C359"/>
    <mergeCell ref="D358:G359"/>
    <mergeCell ref="H358:M358"/>
    <mergeCell ref="D327:E327"/>
    <mergeCell ref="F327:G327"/>
    <mergeCell ref="D328:E328"/>
    <mergeCell ref="F328:G328"/>
    <mergeCell ref="B333:C334"/>
    <mergeCell ref="D333:G334"/>
    <mergeCell ref="H333:M333"/>
    <mergeCell ref="D379:E379"/>
    <mergeCell ref="F379:G379"/>
    <mergeCell ref="D380:E380"/>
    <mergeCell ref="F380:G380"/>
    <mergeCell ref="D376:E376"/>
    <mergeCell ref="F376:G376"/>
    <mergeCell ref="D377:E377"/>
    <mergeCell ref="F377:G377"/>
    <mergeCell ref="D378:E378"/>
    <mergeCell ref="F378:G378"/>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96EE6-C902-49AE-906D-1E34300DAC81}">
  <dimension ref="B1:M29"/>
  <sheetViews>
    <sheetView view="pageLayout" zoomScale="90" zoomScaleNormal="100" zoomScalePageLayoutView="90" workbookViewId="0">
      <selection activeCell="I10" sqref="I10"/>
    </sheetView>
  </sheetViews>
  <sheetFormatPr defaultColWidth="8.7265625" defaultRowHeight="14.5" x14ac:dyDescent="0.35"/>
  <cols>
    <col min="1" max="1" width="3.54296875" style="13" customWidth="1"/>
    <col min="2" max="2" width="8.7265625" style="13"/>
    <col min="3" max="3" width="5.54296875" style="13" bestFit="1" customWidth="1"/>
    <col min="4" max="4" width="6.26953125" style="13" bestFit="1" customWidth="1"/>
    <col min="5" max="5" width="6.90625" style="13" customWidth="1"/>
    <col min="6" max="6" width="6.26953125" style="13" bestFit="1" customWidth="1"/>
    <col min="7" max="7" width="5.54296875" style="13" bestFit="1" customWidth="1"/>
    <col min="8" max="12" width="15" style="13" customWidth="1"/>
    <col min="13" max="13" width="7.1796875" style="13" customWidth="1"/>
    <col min="14" max="16384" width="8.7265625" style="13"/>
  </cols>
  <sheetData>
    <row r="1" spans="2:13" x14ac:dyDescent="0.35">
      <c r="B1" s="38" t="s">
        <v>62</v>
      </c>
    </row>
    <row r="3" spans="2:13" x14ac:dyDescent="0.35">
      <c r="B3" s="191" t="s">
        <v>7</v>
      </c>
      <c r="C3" s="191"/>
      <c r="D3" s="191" t="s">
        <v>8</v>
      </c>
      <c r="E3" s="191"/>
      <c r="F3" s="191"/>
      <c r="G3" s="191"/>
      <c r="H3" s="192" t="s">
        <v>9</v>
      </c>
      <c r="I3" s="192"/>
      <c r="J3" s="192"/>
      <c r="K3" s="192"/>
      <c r="L3" s="192"/>
      <c r="M3" s="192"/>
    </row>
    <row r="4" spans="2:13" x14ac:dyDescent="0.35">
      <c r="B4" s="191"/>
      <c r="C4" s="191"/>
      <c r="D4" s="191"/>
      <c r="E4" s="191"/>
      <c r="F4" s="191"/>
      <c r="G4" s="191"/>
      <c r="H4" s="18">
        <v>1</v>
      </c>
      <c r="I4" s="18">
        <v>2</v>
      </c>
      <c r="J4" s="18">
        <v>3</v>
      </c>
      <c r="K4" s="18">
        <v>4</v>
      </c>
      <c r="L4" s="18">
        <v>5</v>
      </c>
      <c r="M4" s="10"/>
    </row>
    <row r="5" spans="2:13" x14ac:dyDescent="0.35">
      <c r="B5" s="10">
        <v>10</v>
      </c>
      <c r="C5" s="10" t="s">
        <v>21</v>
      </c>
      <c r="D5" s="197">
        <v>0</v>
      </c>
      <c r="E5" s="198"/>
      <c r="F5" s="10" t="s">
        <v>21</v>
      </c>
      <c r="G5" s="10"/>
      <c r="H5" s="46"/>
      <c r="I5" s="46"/>
      <c r="J5" s="46"/>
      <c r="K5" s="46"/>
      <c r="L5" s="46"/>
      <c r="M5" s="10"/>
    </row>
    <row r="6" spans="2:13" x14ac:dyDescent="0.35">
      <c r="B6" s="10"/>
      <c r="C6" s="10"/>
      <c r="D6" s="197">
        <v>1</v>
      </c>
      <c r="E6" s="198"/>
      <c r="F6" s="10" t="s">
        <v>21</v>
      </c>
      <c r="G6" s="10"/>
      <c r="H6" s="46"/>
      <c r="I6" s="46"/>
      <c r="J6" s="46"/>
      <c r="K6" s="46"/>
      <c r="L6" s="46"/>
      <c r="M6" s="10"/>
    </row>
    <row r="7" spans="2:13" x14ac:dyDescent="0.35">
      <c r="B7" s="10"/>
      <c r="C7" s="10"/>
      <c r="D7" s="197">
        <v>10</v>
      </c>
      <c r="E7" s="198"/>
      <c r="F7" s="10" t="s">
        <v>21</v>
      </c>
      <c r="G7" s="10"/>
      <c r="H7" s="47"/>
      <c r="I7" s="47"/>
      <c r="J7" s="47"/>
      <c r="K7" s="47"/>
      <c r="L7" s="47"/>
      <c r="M7" s="10"/>
    </row>
    <row r="8" spans="2:13" x14ac:dyDescent="0.35">
      <c r="B8" s="10">
        <v>33</v>
      </c>
      <c r="C8" s="10" t="s">
        <v>21</v>
      </c>
      <c r="D8" s="197">
        <v>30</v>
      </c>
      <c r="E8" s="198"/>
      <c r="F8" s="10" t="s">
        <v>21</v>
      </c>
      <c r="G8" s="10"/>
      <c r="H8" s="45"/>
      <c r="I8" s="45"/>
      <c r="J8" s="45"/>
      <c r="K8" s="45"/>
      <c r="L8" s="45"/>
      <c r="M8" s="10"/>
    </row>
    <row r="9" spans="2:13" x14ac:dyDescent="0.35">
      <c r="B9" s="10">
        <v>100</v>
      </c>
      <c r="C9" s="10" t="s">
        <v>21</v>
      </c>
      <c r="D9" s="197">
        <v>100</v>
      </c>
      <c r="E9" s="198"/>
      <c r="F9" s="10" t="s">
        <v>21</v>
      </c>
      <c r="G9" s="10"/>
      <c r="H9" s="45"/>
      <c r="I9" s="45"/>
      <c r="J9" s="45"/>
      <c r="K9" s="45"/>
      <c r="L9" s="45"/>
      <c r="M9" s="10"/>
    </row>
    <row r="10" spans="2:13" x14ac:dyDescent="0.35">
      <c r="B10" s="10">
        <v>300</v>
      </c>
      <c r="C10" s="10" t="s">
        <v>21</v>
      </c>
      <c r="D10" s="197">
        <v>190</v>
      </c>
      <c r="E10" s="198"/>
      <c r="F10" s="10" t="s">
        <v>21</v>
      </c>
      <c r="G10" s="10"/>
      <c r="H10" s="45"/>
      <c r="I10" s="45"/>
      <c r="J10" s="45"/>
      <c r="K10" s="45"/>
      <c r="L10" s="45"/>
      <c r="M10" s="10"/>
    </row>
    <row r="11" spans="2:13" x14ac:dyDescent="0.35">
      <c r="B11" s="10"/>
      <c r="C11" s="10"/>
      <c r="D11" s="197">
        <v>300</v>
      </c>
      <c r="E11" s="198"/>
      <c r="F11" s="10" t="s">
        <v>21</v>
      </c>
      <c r="G11" s="10"/>
      <c r="H11" s="46"/>
      <c r="I11" s="46"/>
      <c r="J11" s="46"/>
      <c r="K11" s="46"/>
      <c r="L11" s="46"/>
      <c r="M11" s="10"/>
    </row>
    <row r="12" spans="2:13" x14ac:dyDescent="0.35">
      <c r="B12" s="10">
        <v>1</v>
      </c>
      <c r="C12" s="10" t="s">
        <v>22</v>
      </c>
      <c r="D12" s="199">
        <v>1</v>
      </c>
      <c r="E12" s="200"/>
      <c r="F12" s="10" t="s">
        <v>22</v>
      </c>
      <c r="G12" s="10"/>
      <c r="H12" s="46"/>
      <c r="I12" s="46"/>
      <c r="J12" s="46"/>
      <c r="K12" s="46"/>
      <c r="L12" s="46"/>
      <c r="M12" s="10"/>
    </row>
    <row r="13" spans="2:13" x14ac:dyDescent="0.35">
      <c r="B13" s="10">
        <v>3.3</v>
      </c>
      <c r="C13" s="10" t="s">
        <v>22</v>
      </c>
      <c r="D13" s="199">
        <v>1.9</v>
      </c>
      <c r="E13" s="200"/>
      <c r="F13" s="10" t="s">
        <v>22</v>
      </c>
      <c r="G13" s="10"/>
      <c r="H13" s="46"/>
      <c r="I13" s="46"/>
      <c r="J13" s="46"/>
      <c r="K13" s="46"/>
      <c r="L13" s="46"/>
      <c r="M13" s="10"/>
    </row>
    <row r="14" spans="2:13" x14ac:dyDescent="0.35">
      <c r="B14" s="10"/>
      <c r="C14" s="10"/>
      <c r="D14" s="199">
        <v>3</v>
      </c>
      <c r="E14" s="200"/>
      <c r="F14" s="10" t="s">
        <v>22</v>
      </c>
      <c r="G14" s="10"/>
      <c r="H14" s="47"/>
      <c r="I14" s="47"/>
      <c r="J14" s="47"/>
      <c r="K14" s="47"/>
      <c r="L14" s="47"/>
      <c r="M14" s="10"/>
    </row>
    <row r="15" spans="2:13" x14ac:dyDescent="0.35">
      <c r="B15" s="10">
        <v>10</v>
      </c>
      <c r="C15" s="10" t="s">
        <v>22</v>
      </c>
      <c r="D15" s="201">
        <v>10</v>
      </c>
      <c r="E15" s="202"/>
      <c r="F15" s="10" t="s">
        <v>22</v>
      </c>
      <c r="G15" s="10"/>
      <c r="H15" s="47"/>
      <c r="I15" s="47"/>
      <c r="J15" s="47"/>
      <c r="K15" s="47"/>
      <c r="L15" s="47"/>
      <c r="M15" s="10"/>
    </row>
    <row r="16" spans="2:13" x14ac:dyDescent="0.35">
      <c r="B16" s="10">
        <v>33</v>
      </c>
      <c r="C16" s="10" t="s">
        <v>22</v>
      </c>
      <c r="D16" s="201">
        <v>19</v>
      </c>
      <c r="E16" s="202"/>
      <c r="F16" s="10" t="s">
        <v>22</v>
      </c>
      <c r="G16" s="10"/>
      <c r="H16" s="47"/>
      <c r="I16" s="47"/>
      <c r="J16" s="47"/>
      <c r="K16" s="47"/>
      <c r="L16" s="47"/>
      <c r="M16" s="10"/>
    </row>
    <row r="17" spans="2:13" x14ac:dyDescent="0.35">
      <c r="B17" s="10"/>
      <c r="C17" s="10"/>
      <c r="D17" s="201">
        <v>30</v>
      </c>
      <c r="E17" s="202"/>
      <c r="F17" s="10" t="s">
        <v>22</v>
      </c>
      <c r="G17" s="10"/>
      <c r="H17" s="49"/>
      <c r="I17" s="49"/>
      <c r="J17" s="49"/>
      <c r="K17" s="49"/>
      <c r="L17" s="49"/>
      <c r="M17" s="10"/>
    </row>
    <row r="18" spans="2:13" x14ac:dyDescent="0.35">
      <c r="B18" s="10">
        <v>100</v>
      </c>
      <c r="C18" s="10" t="s">
        <v>22</v>
      </c>
      <c r="D18" s="197">
        <v>100</v>
      </c>
      <c r="E18" s="198"/>
      <c r="F18" s="10" t="s">
        <v>22</v>
      </c>
      <c r="G18" s="10"/>
      <c r="H18" s="49"/>
      <c r="I18" s="49"/>
      <c r="J18" s="49"/>
      <c r="K18" s="49"/>
      <c r="L18" s="49"/>
      <c r="M18" s="10"/>
    </row>
    <row r="19" spans="2:13" x14ac:dyDescent="0.35">
      <c r="B19" s="10">
        <v>330</v>
      </c>
      <c r="C19" s="10" t="s">
        <v>22</v>
      </c>
      <c r="D19" s="197">
        <v>190</v>
      </c>
      <c r="E19" s="198"/>
      <c r="F19" s="10" t="s">
        <v>22</v>
      </c>
      <c r="G19" s="10"/>
      <c r="H19" s="51"/>
      <c r="I19" s="51"/>
      <c r="J19" s="51"/>
      <c r="K19" s="51"/>
      <c r="L19" s="51"/>
      <c r="M19" s="10"/>
    </row>
    <row r="20" spans="2:13" x14ac:dyDescent="0.35">
      <c r="B20" s="10"/>
      <c r="C20" s="10"/>
      <c r="D20" s="197">
        <v>300</v>
      </c>
      <c r="E20" s="198"/>
      <c r="F20" s="10" t="s">
        <v>22</v>
      </c>
      <c r="G20" s="10"/>
      <c r="H20" s="51"/>
      <c r="I20" s="51"/>
      <c r="J20" s="51"/>
      <c r="K20" s="51"/>
      <c r="L20" s="51"/>
      <c r="M20" s="10"/>
    </row>
    <row r="21" spans="2:13" x14ac:dyDescent="0.35">
      <c r="B21" s="10">
        <v>1</v>
      </c>
      <c r="C21" s="10" t="s">
        <v>23</v>
      </c>
      <c r="D21" s="199">
        <v>1</v>
      </c>
      <c r="E21" s="200"/>
      <c r="F21" s="10" t="s">
        <v>23</v>
      </c>
      <c r="G21" s="10"/>
      <c r="H21" s="51"/>
      <c r="I21" s="51"/>
      <c r="J21" s="51"/>
      <c r="K21" s="51"/>
      <c r="L21" s="51"/>
      <c r="M21" s="10"/>
    </row>
    <row r="22" spans="2:13" x14ac:dyDescent="0.35">
      <c r="B22" s="10">
        <v>3.3</v>
      </c>
      <c r="C22" s="10" t="s">
        <v>23</v>
      </c>
      <c r="D22" s="199">
        <v>1.9</v>
      </c>
      <c r="E22" s="200"/>
      <c r="F22" s="10" t="s">
        <v>23</v>
      </c>
      <c r="G22" s="10"/>
      <c r="H22" s="10"/>
      <c r="I22" s="10"/>
      <c r="J22" s="10"/>
      <c r="K22" s="10"/>
      <c r="L22" s="10"/>
      <c r="M22" s="10"/>
    </row>
    <row r="23" spans="2:13" x14ac:dyDescent="0.35">
      <c r="B23" s="10"/>
      <c r="C23" s="10"/>
      <c r="D23" s="199">
        <v>3</v>
      </c>
      <c r="E23" s="200"/>
      <c r="F23" s="10" t="s">
        <v>23</v>
      </c>
      <c r="G23" s="10"/>
      <c r="H23" s="10"/>
      <c r="I23" s="10"/>
      <c r="J23" s="10"/>
      <c r="K23" s="10"/>
      <c r="L23" s="10"/>
      <c r="M23" s="10"/>
    </row>
    <row r="24" spans="2:13" x14ac:dyDescent="0.35">
      <c r="B24" s="10">
        <v>10</v>
      </c>
      <c r="C24" s="10" t="s">
        <v>23</v>
      </c>
      <c r="D24" s="201">
        <v>10</v>
      </c>
      <c r="E24" s="202"/>
      <c r="F24" s="10" t="s">
        <v>23</v>
      </c>
      <c r="G24" s="10"/>
      <c r="H24" s="10"/>
      <c r="I24" s="10"/>
      <c r="J24" s="10"/>
      <c r="K24" s="10"/>
      <c r="L24" s="10"/>
      <c r="M24" s="10"/>
    </row>
    <row r="25" spans="2:13" x14ac:dyDescent="0.35">
      <c r="B25" s="10">
        <v>33</v>
      </c>
      <c r="C25" s="10" t="s">
        <v>23</v>
      </c>
      <c r="D25" s="201">
        <v>19</v>
      </c>
      <c r="E25" s="202"/>
      <c r="F25" s="10" t="s">
        <v>23</v>
      </c>
      <c r="G25" s="10"/>
      <c r="H25" s="10"/>
      <c r="I25" s="10"/>
      <c r="J25" s="10"/>
      <c r="K25" s="10"/>
      <c r="L25" s="10"/>
      <c r="M25" s="10"/>
    </row>
    <row r="26" spans="2:13" x14ac:dyDescent="0.35">
      <c r="B26" s="10"/>
      <c r="C26" s="10"/>
      <c r="D26" s="201">
        <v>30</v>
      </c>
      <c r="E26" s="202"/>
      <c r="F26" s="10" t="s">
        <v>23</v>
      </c>
      <c r="G26" s="10"/>
      <c r="H26" s="10"/>
      <c r="I26" s="10"/>
      <c r="J26" s="10"/>
      <c r="K26" s="10"/>
      <c r="L26" s="10"/>
      <c r="M26" s="10"/>
    </row>
    <row r="27" spans="2:13" x14ac:dyDescent="0.35">
      <c r="B27" s="10">
        <v>100</v>
      </c>
      <c r="C27" s="10" t="s">
        <v>23</v>
      </c>
      <c r="D27" s="197">
        <v>100</v>
      </c>
      <c r="E27" s="198"/>
      <c r="F27" s="10" t="s">
        <v>23</v>
      </c>
      <c r="G27" s="10"/>
      <c r="H27" s="10"/>
      <c r="I27" s="10"/>
      <c r="J27" s="10"/>
      <c r="K27" s="10"/>
      <c r="L27" s="10"/>
      <c r="M27" s="10"/>
    </row>
    <row r="28" spans="2:13" x14ac:dyDescent="0.35">
      <c r="B28" s="10">
        <v>1000</v>
      </c>
      <c r="C28" s="10" t="s">
        <v>23</v>
      </c>
      <c r="D28" s="197">
        <v>190</v>
      </c>
      <c r="E28" s="198"/>
      <c r="F28" s="10" t="s">
        <v>23</v>
      </c>
      <c r="G28" s="10"/>
      <c r="H28" s="10"/>
      <c r="I28" s="10"/>
      <c r="J28" s="10"/>
      <c r="K28" s="10"/>
      <c r="L28" s="10"/>
      <c r="M28" s="10"/>
    </row>
    <row r="29" spans="2:13" x14ac:dyDescent="0.35">
      <c r="B29" s="10"/>
      <c r="C29" s="10"/>
      <c r="D29" s="197">
        <v>999</v>
      </c>
      <c r="E29" s="198"/>
      <c r="F29" s="10" t="s">
        <v>23</v>
      </c>
      <c r="G29" s="10"/>
      <c r="H29" s="10"/>
      <c r="I29" s="10"/>
      <c r="J29" s="10"/>
      <c r="K29" s="10"/>
      <c r="L29" s="10"/>
      <c r="M29" s="10"/>
    </row>
  </sheetData>
  <mergeCells count="28">
    <mergeCell ref="D26:E26"/>
    <mergeCell ref="D27:E27"/>
    <mergeCell ref="D28:E28"/>
    <mergeCell ref="D29:E29"/>
    <mergeCell ref="D20:E20"/>
    <mergeCell ref="D21:E21"/>
    <mergeCell ref="D22:E22"/>
    <mergeCell ref="D23:E23"/>
    <mergeCell ref="D24:E24"/>
    <mergeCell ref="D25:E25"/>
    <mergeCell ref="D19:E19"/>
    <mergeCell ref="D8:E8"/>
    <mergeCell ref="D9:E9"/>
    <mergeCell ref="D10:E10"/>
    <mergeCell ref="D11:E11"/>
    <mergeCell ref="D12:E12"/>
    <mergeCell ref="D13:E13"/>
    <mergeCell ref="D14:E14"/>
    <mergeCell ref="D15:E15"/>
    <mergeCell ref="D16:E16"/>
    <mergeCell ref="D17:E17"/>
    <mergeCell ref="D18:E18"/>
    <mergeCell ref="D7:E7"/>
    <mergeCell ref="B3:C4"/>
    <mergeCell ref="D3:G4"/>
    <mergeCell ref="H3:M3"/>
    <mergeCell ref="D5:E5"/>
    <mergeCell ref="D6:E6"/>
  </mergeCell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E3C8B-4214-40D1-A9F8-9449D485A7F6}">
  <dimension ref="B1:M11"/>
  <sheetViews>
    <sheetView view="pageLayout" zoomScale="90" zoomScaleNormal="100" zoomScalePageLayoutView="90" workbookViewId="0">
      <selection activeCell="B5" sqref="B5:C10"/>
    </sheetView>
  </sheetViews>
  <sheetFormatPr defaultColWidth="8.7265625" defaultRowHeight="14.5" x14ac:dyDescent="0.35"/>
  <cols>
    <col min="1" max="1" width="3.54296875" style="13" customWidth="1"/>
    <col min="2" max="2" width="8.7265625" style="13"/>
    <col min="3" max="3" width="5.54296875" style="13" bestFit="1" customWidth="1"/>
    <col min="4" max="4" width="6.26953125" style="13" bestFit="1" customWidth="1"/>
    <col min="5" max="5" width="6.90625" style="13" customWidth="1"/>
    <col min="6" max="6" width="6.26953125" style="13" bestFit="1" customWidth="1"/>
    <col min="7" max="7" width="5.54296875" style="13" bestFit="1" customWidth="1"/>
    <col min="8" max="12" width="15" style="13" customWidth="1"/>
    <col min="13" max="13" width="7.1796875" style="13" customWidth="1"/>
    <col min="14" max="16384" width="8.7265625" style="13"/>
  </cols>
  <sheetData>
    <row r="1" spans="2:13" x14ac:dyDescent="0.35">
      <c r="B1" s="38" t="s">
        <v>62</v>
      </c>
    </row>
    <row r="3" spans="2:13" x14ac:dyDescent="0.35">
      <c r="B3" s="191" t="s">
        <v>7</v>
      </c>
      <c r="C3" s="191"/>
      <c r="D3" s="191" t="s">
        <v>8</v>
      </c>
      <c r="E3" s="191"/>
      <c r="F3" s="191"/>
      <c r="G3" s="191"/>
      <c r="H3" s="192" t="s">
        <v>9</v>
      </c>
      <c r="I3" s="192"/>
      <c r="J3" s="192"/>
      <c r="K3" s="192"/>
      <c r="L3" s="192"/>
      <c r="M3" s="192"/>
    </row>
    <row r="4" spans="2:13" x14ac:dyDescent="0.35">
      <c r="B4" s="191"/>
      <c r="C4" s="191"/>
      <c r="D4" s="191"/>
      <c r="E4" s="191"/>
      <c r="F4" s="191"/>
      <c r="G4" s="191"/>
      <c r="H4" s="18">
        <v>1</v>
      </c>
      <c r="I4" s="18">
        <v>2</v>
      </c>
      <c r="J4" s="18">
        <v>3</v>
      </c>
      <c r="K4" s="18">
        <v>4</v>
      </c>
      <c r="L4" s="18">
        <v>5</v>
      </c>
      <c r="M4" s="10"/>
    </row>
    <row r="5" spans="2:13" x14ac:dyDescent="0.35">
      <c r="B5" s="10">
        <v>3.3</v>
      </c>
      <c r="C5" s="10" t="s">
        <v>23</v>
      </c>
      <c r="D5" s="199">
        <v>2</v>
      </c>
      <c r="E5" s="200"/>
      <c r="F5" s="10" t="s">
        <v>23</v>
      </c>
      <c r="G5" s="10"/>
      <c r="H5" s="10"/>
      <c r="I5" s="10"/>
      <c r="J5" s="10"/>
      <c r="K5" s="10"/>
      <c r="L5" s="10"/>
      <c r="M5" s="10"/>
    </row>
    <row r="6" spans="2:13" x14ac:dyDescent="0.35">
      <c r="B6" s="10">
        <v>10</v>
      </c>
      <c r="C6" s="10" t="s">
        <v>23</v>
      </c>
      <c r="D6" s="201">
        <v>10</v>
      </c>
      <c r="E6" s="202"/>
      <c r="F6" s="10" t="s">
        <v>23</v>
      </c>
      <c r="G6" s="10"/>
      <c r="H6" s="10"/>
      <c r="I6" s="10"/>
      <c r="J6" s="10"/>
      <c r="K6" s="10"/>
      <c r="L6" s="10"/>
      <c r="M6" s="10"/>
    </row>
    <row r="7" spans="2:13" x14ac:dyDescent="0.35">
      <c r="B7" s="10">
        <v>33</v>
      </c>
      <c r="C7" s="10" t="s">
        <v>23</v>
      </c>
      <c r="D7" s="201">
        <v>20</v>
      </c>
      <c r="E7" s="202"/>
      <c r="F7" s="10" t="s">
        <v>23</v>
      </c>
      <c r="G7" s="10"/>
      <c r="H7" s="10"/>
      <c r="I7" s="10"/>
      <c r="J7" s="10"/>
      <c r="K7" s="10"/>
      <c r="L7" s="10"/>
      <c r="M7" s="10"/>
    </row>
    <row r="8" spans="2:13" x14ac:dyDescent="0.35">
      <c r="B8" s="10"/>
      <c r="C8" s="10"/>
      <c r="D8" s="201">
        <v>30</v>
      </c>
      <c r="E8" s="202"/>
      <c r="F8" s="10" t="s">
        <v>23</v>
      </c>
      <c r="G8" s="10"/>
      <c r="H8" s="10"/>
      <c r="I8" s="10"/>
      <c r="J8" s="10"/>
      <c r="K8" s="10"/>
      <c r="L8" s="10"/>
      <c r="M8" s="10"/>
    </row>
    <row r="9" spans="2:13" x14ac:dyDescent="0.35">
      <c r="B9" s="10">
        <v>100</v>
      </c>
      <c r="C9" s="10" t="s">
        <v>23</v>
      </c>
      <c r="D9" s="197">
        <v>100</v>
      </c>
      <c r="E9" s="198"/>
      <c r="F9" s="10" t="s">
        <v>23</v>
      </c>
      <c r="G9" s="10"/>
      <c r="H9" s="10"/>
      <c r="I9" s="10"/>
      <c r="J9" s="10"/>
      <c r="K9" s="10"/>
      <c r="L9" s="10"/>
      <c r="M9" s="10"/>
    </row>
    <row r="10" spans="2:13" x14ac:dyDescent="0.35">
      <c r="B10" s="10">
        <v>1000</v>
      </c>
      <c r="C10" s="10" t="s">
        <v>23</v>
      </c>
      <c r="D10" s="197">
        <v>200</v>
      </c>
      <c r="E10" s="198"/>
      <c r="F10" s="10" t="s">
        <v>23</v>
      </c>
      <c r="G10" s="10"/>
      <c r="H10" s="10"/>
      <c r="I10" s="10"/>
      <c r="J10" s="10"/>
      <c r="K10" s="10"/>
      <c r="L10" s="10"/>
      <c r="M10" s="10"/>
    </row>
    <row r="11" spans="2:13" x14ac:dyDescent="0.35">
      <c r="B11" s="10"/>
      <c r="C11" s="10"/>
      <c r="D11" s="197">
        <v>1000</v>
      </c>
      <c r="E11" s="198"/>
      <c r="F11" s="10" t="s">
        <v>23</v>
      </c>
      <c r="G11" s="10"/>
      <c r="H11" s="10"/>
      <c r="I11" s="10"/>
      <c r="J11" s="10"/>
      <c r="K11" s="10"/>
      <c r="L11" s="10"/>
      <c r="M11" s="10"/>
    </row>
  </sheetData>
  <mergeCells count="10">
    <mergeCell ref="D11:E11"/>
    <mergeCell ref="D5:E5"/>
    <mergeCell ref="D10:E10"/>
    <mergeCell ref="D7:E7"/>
    <mergeCell ref="D6:E6"/>
    <mergeCell ref="B3:C4"/>
    <mergeCell ref="D3:G4"/>
    <mergeCell ref="H3:M3"/>
    <mergeCell ref="D8:E8"/>
    <mergeCell ref="D9:E9"/>
  </mergeCell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440"/>
  <sheetViews>
    <sheetView topLeftCell="A294" zoomScaleNormal="100" workbookViewId="0">
      <selection activeCell="H324" sqref="H324"/>
    </sheetView>
  </sheetViews>
  <sheetFormatPr defaultColWidth="8.7265625" defaultRowHeight="14.5" x14ac:dyDescent="0.35"/>
  <cols>
    <col min="1" max="1" width="3.54296875" style="13" customWidth="1"/>
    <col min="2" max="2" width="8.7265625" style="13"/>
    <col min="3" max="3" width="5.54296875" style="13" bestFit="1" customWidth="1"/>
    <col min="4" max="4" width="6.26953125" style="13" bestFit="1" customWidth="1"/>
    <col min="5" max="5" width="6.90625" style="13" customWidth="1"/>
    <col min="6" max="6" width="6.26953125" style="13" bestFit="1" customWidth="1"/>
    <col min="7" max="7" width="5.54296875" style="13" bestFit="1" customWidth="1"/>
    <col min="8" max="12" width="15" style="13" customWidth="1"/>
    <col min="13" max="14" width="7.1796875" style="13" customWidth="1"/>
    <col min="15" max="17" width="12" style="13" customWidth="1"/>
    <col min="18" max="16384" width="8.7265625" style="13"/>
  </cols>
  <sheetData>
    <row r="1" spans="2:20" x14ac:dyDescent="0.35">
      <c r="B1" s="203" t="s">
        <v>61</v>
      </c>
      <c r="C1" s="203"/>
      <c r="D1" s="203"/>
      <c r="E1" s="203"/>
      <c r="F1" s="203"/>
      <c r="G1" s="203"/>
      <c r="H1" s="203"/>
      <c r="I1" s="203"/>
      <c r="J1" s="203"/>
      <c r="K1" s="203"/>
      <c r="L1" s="203"/>
    </row>
    <row r="2" spans="2:20" x14ac:dyDescent="0.35">
      <c r="M2" s="146">
        <v>22.2</v>
      </c>
      <c r="N2" s="147">
        <f>M2+0.1</f>
        <v>22.3</v>
      </c>
      <c r="O2" s="146">
        <v>46</v>
      </c>
      <c r="P2" s="38">
        <f>O2+13.7</f>
        <v>59.7</v>
      </c>
      <c r="Q2" s="146">
        <v>22.7</v>
      </c>
      <c r="R2" s="38">
        <f>Q2+0.1</f>
        <v>22.8</v>
      </c>
      <c r="S2" s="146">
        <v>45</v>
      </c>
      <c r="T2" s="38">
        <f>S2+13.7</f>
        <v>58.7</v>
      </c>
    </row>
    <row r="3" spans="2:20" ht="15.5" customHeight="1" x14ac:dyDescent="0.35">
      <c r="B3" s="13" t="s">
        <v>0</v>
      </c>
      <c r="E3" s="13" t="s">
        <v>67</v>
      </c>
      <c r="J3" s="13" t="s">
        <v>63</v>
      </c>
      <c r="K3" s="13" t="s">
        <v>102</v>
      </c>
      <c r="M3" s="146">
        <v>22.5</v>
      </c>
      <c r="N3" s="147">
        <f t="shared" ref="N3:N7" si="0">M3+0.1</f>
        <v>22.6</v>
      </c>
      <c r="O3" s="146">
        <v>44</v>
      </c>
      <c r="P3" s="38">
        <f t="shared" ref="P3:P7" si="1">O3+13.7</f>
        <v>57.7</v>
      </c>
      <c r="Q3" s="146">
        <v>22.8</v>
      </c>
      <c r="R3" s="38">
        <f t="shared" ref="R3:R7" si="2">Q3+0.1</f>
        <v>22.900000000000002</v>
      </c>
      <c r="S3" s="146">
        <v>44</v>
      </c>
      <c r="T3" s="38">
        <f t="shared" ref="T3:T7" si="3">S3+13.7</f>
        <v>57.7</v>
      </c>
    </row>
    <row r="4" spans="2:20" ht="15.5" customHeight="1" x14ac:dyDescent="0.35">
      <c r="B4" s="13" t="s">
        <v>1</v>
      </c>
      <c r="E4" s="13" t="s">
        <v>68</v>
      </c>
      <c r="M4" s="146">
        <v>22.3</v>
      </c>
      <c r="N4" s="147">
        <f t="shared" si="0"/>
        <v>22.400000000000002</v>
      </c>
      <c r="O4" s="146">
        <v>44</v>
      </c>
      <c r="P4" s="38">
        <f t="shared" si="1"/>
        <v>57.7</v>
      </c>
      <c r="Q4" s="146">
        <v>23.6</v>
      </c>
      <c r="R4" s="38">
        <f t="shared" si="2"/>
        <v>23.700000000000003</v>
      </c>
      <c r="S4" s="146">
        <v>41</v>
      </c>
      <c r="T4" s="38">
        <f t="shared" si="3"/>
        <v>54.7</v>
      </c>
    </row>
    <row r="5" spans="2:20" ht="15.5" customHeight="1" x14ac:dyDescent="0.35">
      <c r="B5" s="13" t="s">
        <v>56</v>
      </c>
      <c r="E5" s="13" t="s">
        <v>69</v>
      </c>
      <c r="M5" s="146">
        <v>22.4</v>
      </c>
      <c r="N5" s="147">
        <f t="shared" si="0"/>
        <v>22.5</v>
      </c>
      <c r="O5" s="146">
        <v>44</v>
      </c>
      <c r="P5" s="38">
        <f t="shared" si="1"/>
        <v>57.7</v>
      </c>
      <c r="Q5" s="146">
        <v>22.5</v>
      </c>
      <c r="R5" s="38">
        <f t="shared" si="2"/>
        <v>22.6</v>
      </c>
      <c r="S5" s="146">
        <v>40</v>
      </c>
      <c r="T5" s="38">
        <f t="shared" si="3"/>
        <v>53.7</v>
      </c>
    </row>
    <row r="6" spans="2:20" x14ac:dyDescent="0.35">
      <c r="B6" s="13" t="s">
        <v>57</v>
      </c>
      <c r="E6" s="13" t="s">
        <v>131</v>
      </c>
      <c r="J6" s="13" t="s">
        <v>3</v>
      </c>
      <c r="K6" s="13" t="s">
        <v>64</v>
      </c>
      <c r="M6" s="146">
        <v>22.6</v>
      </c>
      <c r="N6" s="147">
        <f t="shared" si="0"/>
        <v>22.700000000000003</v>
      </c>
      <c r="O6" s="146">
        <v>47</v>
      </c>
      <c r="P6" s="38">
        <f t="shared" si="1"/>
        <v>60.7</v>
      </c>
      <c r="Q6" s="146">
        <v>22.6</v>
      </c>
      <c r="R6" s="38">
        <f t="shared" si="2"/>
        <v>22.700000000000003</v>
      </c>
      <c r="S6" s="146">
        <v>41</v>
      </c>
      <c r="T6" s="38">
        <f t="shared" si="3"/>
        <v>54.7</v>
      </c>
    </row>
    <row r="7" spans="2:20" x14ac:dyDescent="0.35">
      <c r="J7" s="13" t="s">
        <v>5</v>
      </c>
      <c r="K7" s="13" t="s">
        <v>64</v>
      </c>
      <c r="M7" s="146">
        <v>22.6</v>
      </c>
      <c r="N7" s="147">
        <f t="shared" si="0"/>
        <v>22.700000000000003</v>
      </c>
      <c r="O7" s="146">
        <v>43</v>
      </c>
      <c r="P7" s="38">
        <f t="shared" si="1"/>
        <v>56.7</v>
      </c>
      <c r="Q7" s="146">
        <v>22.5</v>
      </c>
      <c r="R7" s="38">
        <f t="shared" si="2"/>
        <v>22.6</v>
      </c>
      <c r="S7" s="146">
        <v>44</v>
      </c>
      <c r="T7" s="38">
        <f t="shared" si="3"/>
        <v>57.7</v>
      </c>
    </row>
    <row r="8" spans="2:20" x14ac:dyDescent="0.35">
      <c r="B8" s="13" t="s">
        <v>2</v>
      </c>
      <c r="E8" s="13" t="s">
        <v>114</v>
      </c>
      <c r="M8" s="147"/>
      <c r="O8" s="148"/>
      <c r="Q8" s="149"/>
      <c r="S8" s="150"/>
    </row>
    <row r="9" spans="2:20" ht="15.5" customHeight="1" x14ac:dyDescent="0.35">
      <c r="B9" s="13" t="s">
        <v>4</v>
      </c>
      <c r="E9" s="281" t="s">
        <v>42</v>
      </c>
      <c r="F9" s="3"/>
      <c r="G9" s="3"/>
      <c r="H9" s="3"/>
      <c r="I9" s="3"/>
      <c r="J9" s="3"/>
      <c r="K9" s="3"/>
      <c r="N9" s="13">
        <v>22</v>
      </c>
      <c r="P9" s="13">
        <v>53</v>
      </c>
      <c r="Q9" s="13">
        <f>57-4</f>
        <v>53</v>
      </c>
    </row>
    <row r="10" spans="2:20" x14ac:dyDescent="0.35">
      <c r="N10" s="13">
        <v>24</v>
      </c>
      <c r="P10" s="13">
        <v>61</v>
      </c>
      <c r="Q10" s="13">
        <f>57+4</f>
        <v>61</v>
      </c>
    </row>
    <row r="11" spans="2:20" x14ac:dyDescent="0.35">
      <c r="B11" s="38" t="s">
        <v>6</v>
      </c>
      <c r="N11" s="12" t="s">
        <v>115</v>
      </c>
      <c r="P11" s="12" t="s">
        <v>116</v>
      </c>
    </row>
    <row r="13" spans="2:20" x14ac:dyDescent="0.35">
      <c r="B13" s="191" t="s">
        <v>54</v>
      </c>
      <c r="C13" s="191"/>
      <c r="D13" s="192" t="s">
        <v>60</v>
      </c>
      <c r="E13" s="192"/>
      <c r="F13" s="192"/>
      <c r="G13" s="192"/>
      <c r="H13" s="192" t="s">
        <v>9</v>
      </c>
      <c r="I13" s="192"/>
      <c r="J13" s="192"/>
      <c r="K13" s="192"/>
      <c r="L13" s="192"/>
      <c r="M13" s="192"/>
    </row>
    <row r="14" spans="2:20" ht="14.5" customHeight="1" x14ac:dyDescent="0.35">
      <c r="B14" s="10">
        <v>0</v>
      </c>
      <c r="C14" s="10" t="s">
        <v>11</v>
      </c>
      <c r="D14" s="192" t="s">
        <v>58</v>
      </c>
      <c r="E14" s="192"/>
      <c r="F14" s="192"/>
      <c r="G14" s="192"/>
      <c r="H14" s="27">
        <v>1.6900000000000001E-3</v>
      </c>
      <c r="I14" s="27">
        <v>1.72E-3</v>
      </c>
      <c r="J14" s="27">
        <v>1.74E-3</v>
      </c>
      <c r="K14" s="27">
        <v>1.7899999999999999E-3</v>
      </c>
      <c r="L14" s="27">
        <v>1.7700000000000001E-3</v>
      </c>
      <c r="M14" s="10" t="s">
        <v>11</v>
      </c>
      <c r="O14" s="73"/>
      <c r="Q14" s="73"/>
    </row>
    <row r="15" spans="2:20" x14ac:dyDescent="0.35">
      <c r="B15" s="10"/>
      <c r="C15" s="10"/>
      <c r="D15" s="192" t="s">
        <v>59</v>
      </c>
      <c r="E15" s="192"/>
      <c r="F15" s="192"/>
      <c r="G15" s="192"/>
      <c r="H15" s="27">
        <v>-2.81E-3</v>
      </c>
      <c r="I15" s="27">
        <v>-2.7699999999999999E-3</v>
      </c>
      <c r="J15" s="27">
        <v>-2.7100000000000002E-3</v>
      </c>
      <c r="K15" s="27">
        <v>-2.65E-3</v>
      </c>
      <c r="L15" s="27">
        <v>-2.63E-3</v>
      </c>
      <c r="M15" s="10" t="s">
        <v>11</v>
      </c>
      <c r="O15" s="73"/>
    </row>
    <row r="16" spans="2:20" x14ac:dyDescent="0.35">
      <c r="B16" s="10">
        <v>20</v>
      </c>
      <c r="C16" s="10" t="s">
        <v>11</v>
      </c>
      <c r="D16" s="192" t="s">
        <v>58</v>
      </c>
      <c r="E16" s="192"/>
      <c r="F16" s="192"/>
      <c r="G16" s="192"/>
      <c r="H16" s="27">
        <v>20.00395</v>
      </c>
      <c r="I16" s="27">
        <v>20.00394</v>
      </c>
      <c r="J16" s="27">
        <v>20.00393</v>
      </c>
      <c r="K16" s="27">
        <v>20.003910000000001</v>
      </c>
      <c r="L16" s="27">
        <v>20.003869999999999</v>
      </c>
      <c r="M16" s="10" t="s">
        <v>11</v>
      </c>
      <c r="O16" s="191" t="s">
        <v>105</v>
      </c>
      <c r="P16" s="191" t="s">
        <v>26</v>
      </c>
      <c r="Q16" s="192" t="s">
        <v>10</v>
      </c>
    </row>
    <row r="17" spans="2:18" x14ac:dyDescent="0.35">
      <c r="B17" s="10"/>
      <c r="C17" s="10"/>
      <c r="D17" s="192" t="s">
        <v>59</v>
      </c>
      <c r="E17" s="192"/>
      <c r="F17" s="192"/>
      <c r="G17" s="192"/>
      <c r="H17" s="27">
        <v>-20.00497</v>
      </c>
      <c r="I17" s="27">
        <v>-20.004940000000001</v>
      </c>
      <c r="J17" s="27">
        <v>-20.004930000000002</v>
      </c>
      <c r="K17" s="27">
        <v>-20.00489</v>
      </c>
      <c r="L17" s="27">
        <v>-20.00488</v>
      </c>
      <c r="M17" s="10" t="s">
        <v>11</v>
      </c>
      <c r="O17" s="191"/>
      <c r="P17" s="191"/>
      <c r="Q17" s="192"/>
    </row>
    <row r="18" spans="2:18" x14ac:dyDescent="0.35">
      <c r="D18" s="12"/>
      <c r="E18" s="12"/>
      <c r="F18" s="12"/>
      <c r="G18" s="12"/>
      <c r="H18" s="30">
        <f>-0.5*(H16+H17)</f>
        <v>5.1000000000023249E-4</v>
      </c>
      <c r="I18" s="30">
        <f t="shared" ref="I18:L18" si="4">-0.5*(I16+I17)</f>
        <v>5.0000000000061107E-4</v>
      </c>
      <c r="J18" s="30">
        <f t="shared" si="4"/>
        <v>5.0000000000061107E-4</v>
      </c>
      <c r="K18" s="30">
        <f t="shared" si="4"/>
        <v>4.8999999999921329E-4</v>
      </c>
      <c r="L18" s="30">
        <f t="shared" si="4"/>
        <v>5.0500000000042178E-4</v>
      </c>
      <c r="M18" s="10" t="s">
        <v>11</v>
      </c>
      <c r="O18" s="27">
        <f>AVERAGE(H18:L18)</f>
        <v>5.0100000000021796E-4</v>
      </c>
      <c r="P18" s="27">
        <f>_xlfn.STDEV.S(H18:L18)</f>
        <v>7.4161984874735934E-6</v>
      </c>
      <c r="Q18" s="10" t="s">
        <v>11</v>
      </c>
    </row>
    <row r="20" spans="2:18" x14ac:dyDescent="0.35">
      <c r="B20" s="191" t="s">
        <v>7</v>
      </c>
      <c r="C20" s="191"/>
      <c r="D20" s="191" t="s">
        <v>8</v>
      </c>
      <c r="E20" s="191"/>
      <c r="F20" s="191"/>
      <c r="G20" s="191"/>
      <c r="H20" s="192" t="s">
        <v>9</v>
      </c>
      <c r="I20" s="192"/>
      <c r="J20" s="192"/>
      <c r="K20" s="192"/>
      <c r="L20" s="192"/>
      <c r="M20" s="192"/>
      <c r="O20" s="191" t="s">
        <v>9</v>
      </c>
      <c r="P20" s="191" t="s">
        <v>26</v>
      </c>
      <c r="Q20" s="192" t="s">
        <v>27</v>
      </c>
      <c r="R20" s="192" t="s">
        <v>10</v>
      </c>
    </row>
    <row r="21" spans="2:18" x14ac:dyDescent="0.35">
      <c r="B21" s="191"/>
      <c r="C21" s="191"/>
      <c r="D21" s="191"/>
      <c r="E21" s="191"/>
      <c r="F21" s="191"/>
      <c r="G21" s="191"/>
      <c r="H21" s="18">
        <v>1</v>
      </c>
      <c r="I21" s="18">
        <v>2</v>
      </c>
      <c r="J21" s="18">
        <v>3</v>
      </c>
      <c r="K21" s="18">
        <v>4</v>
      </c>
      <c r="L21" s="18">
        <v>5</v>
      </c>
      <c r="M21" s="10"/>
      <c r="O21" s="191"/>
      <c r="P21" s="191"/>
      <c r="Q21" s="192"/>
      <c r="R21" s="192"/>
    </row>
    <row r="22" spans="2:18" x14ac:dyDescent="0.35">
      <c r="B22" s="40">
        <v>20</v>
      </c>
      <c r="C22" s="41" t="s">
        <v>11</v>
      </c>
      <c r="D22" s="24"/>
      <c r="E22" s="40">
        <v>0</v>
      </c>
      <c r="F22" s="10" t="s">
        <v>11</v>
      </c>
      <c r="G22" s="24"/>
      <c r="H22" s="10">
        <v>0</v>
      </c>
      <c r="I22" s="10">
        <v>0</v>
      </c>
      <c r="J22" s="10">
        <v>0</v>
      </c>
      <c r="K22" s="10">
        <v>0</v>
      </c>
      <c r="L22" s="10">
        <v>0</v>
      </c>
      <c r="M22" s="10" t="s">
        <v>11</v>
      </c>
      <c r="O22" s="27">
        <f>AVERAGE(H22:L22)</f>
        <v>0</v>
      </c>
      <c r="P22" s="27">
        <f>STDEV(H22:L22)</f>
        <v>0</v>
      </c>
      <c r="Q22" s="27">
        <v>1.0000000000000001E-5</v>
      </c>
      <c r="R22" s="10" t="str">
        <f>M22</f>
        <v>mV</v>
      </c>
    </row>
    <row r="23" spans="2:18" x14ac:dyDescent="0.35">
      <c r="B23" s="24"/>
      <c r="C23" s="24"/>
      <c r="D23" s="24"/>
      <c r="E23" s="40">
        <v>10</v>
      </c>
      <c r="F23" s="10" t="s">
        <v>11</v>
      </c>
      <c r="G23" s="24"/>
      <c r="H23" s="10">
        <v>10</v>
      </c>
      <c r="I23" s="10">
        <v>10</v>
      </c>
      <c r="J23" s="10">
        <v>10</v>
      </c>
      <c r="K23" s="10">
        <v>10</v>
      </c>
      <c r="L23" s="10">
        <v>10</v>
      </c>
      <c r="M23" s="10" t="s">
        <v>11</v>
      </c>
      <c r="O23" s="27">
        <f t="shared" ref="O23:O70" si="5">AVERAGE(H23:L23)</f>
        <v>10</v>
      </c>
      <c r="P23" s="27">
        <f t="shared" ref="P23:P70" si="6">STDEV(H23:L23)</f>
        <v>0</v>
      </c>
      <c r="Q23" s="27">
        <v>1.0000000000000001E-5</v>
      </c>
      <c r="R23" s="10" t="str">
        <f t="shared" ref="R23:R70" si="7">M23</f>
        <v>mV</v>
      </c>
    </row>
    <row r="24" spans="2:18" x14ac:dyDescent="0.35">
      <c r="B24" s="24"/>
      <c r="C24" s="24"/>
      <c r="D24" s="24"/>
      <c r="E24" s="40">
        <v>19</v>
      </c>
      <c r="F24" s="10" t="s">
        <v>11</v>
      </c>
      <c r="G24" s="24"/>
      <c r="H24" s="27">
        <v>19</v>
      </c>
      <c r="I24" s="10">
        <v>19</v>
      </c>
      <c r="J24" s="10">
        <v>19</v>
      </c>
      <c r="K24" s="10">
        <v>19</v>
      </c>
      <c r="L24" s="10">
        <v>19</v>
      </c>
      <c r="M24" s="10" t="s">
        <v>11</v>
      </c>
      <c r="O24" s="27">
        <f t="shared" si="5"/>
        <v>19</v>
      </c>
      <c r="P24" s="27">
        <f t="shared" si="6"/>
        <v>0</v>
      </c>
      <c r="Q24" s="27">
        <v>1.0000000000000001E-5</v>
      </c>
      <c r="R24" s="10" t="str">
        <f t="shared" si="7"/>
        <v>mV</v>
      </c>
    </row>
    <row r="25" spans="2:18" x14ac:dyDescent="0.35">
      <c r="B25" s="24"/>
      <c r="C25" s="24"/>
      <c r="D25" s="24"/>
      <c r="E25" s="40">
        <v>-10</v>
      </c>
      <c r="F25" s="10" t="s">
        <v>11</v>
      </c>
      <c r="G25" s="24"/>
      <c r="H25" s="27">
        <v>-10</v>
      </c>
      <c r="I25" s="10">
        <v>-10</v>
      </c>
      <c r="J25" s="10">
        <v>-10</v>
      </c>
      <c r="K25" s="10">
        <v>-10</v>
      </c>
      <c r="L25" s="10">
        <v>-10</v>
      </c>
      <c r="M25" s="10" t="s">
        <v>11</v>
      </c>
      <c r="O25" s="27">
        <f t="shared" si="5"/>
        <v>-10</v>
      </c>
      <c r="P25" s="27">
        <f t="shared" si="6"/>
        <v>0</v>
      </c>
      <c r="Q25" s="27">
        <v>1.0000000000000001E-5</v>
      </c>
      <c r="R25" s="10" t="str">
        <f t="shared" si="7"/>
        <v>mV</v>
      </c>
    </row>
    <row r="26" spans="2:18" x14ac:dyDescent="0.35">
      <c r="B26" s="24"/>
      <c r="C26" s="24"/>
      <c r="D26" s="24"/>
      <c r="E26" s="40">
        <v>-19</v>
      </c>
      <c r="F26" s="10" t="s">
        <v>11</v>
      </c>
      <c r="G26" s="24"/>
      <c r="H26" s="27">
        <v>-19</v>
      </c>
      <c r="I26" s="27">
        <v>-19</v>
      </c>
      <c r="J26" s="27">
        <v>-19</v>
      </c>
      <c r="K26" s="27">
        <v>-19</v>
      </c>
      <c r="L26" s="27">
        <v>-19</v>
      </c>
      <c r="M26" s="10" t="s">
        <v>11</v>
      </c>
      <c r="O26" s="27">
        <f t="shared" si="5"/>
        <v>-19</v>
      </c>
      <c r="P26" s="27">
        <f t="shared" si="6"/>
        <v>0</v>
      </c>
      <c r="Q26" s="27">
        <v>1.0000000000000001E-5</v>
      </c>
      <c r="R26" s="10" t="str">
        <f t="shared" si="7"/>
        <v>mV</v>
      </c>
    </row>
    <row r="27" spans="2:18" x14ac:dyDescent="0.35">
      <c r="B27" s="10">
        <v>200</v>
      </c>
      <c r="C27" s="10" t="s">
        <v>11</v>
      </c>
      <c r="D27" s="10"/>
      <c r="E27" s="10">
        <v>20</v>
      </c>
      <c r="F27" s="10" t="s">
        <v>11</v>
      </c>
      <c r="G27" s="10"/>
      <c r="H27" s="10">
        <v>20</v>
      </c>
      <c r="I27" s="10">
        <v>20</v>
      </c>
      <c r="J27" s="10">
        <v>20</v>
      </c>
      <c r="K27" s="10">
        <v>20</v>
      </c>
      <c r="L27" s="10">
        <v>20</v>
      </c>
      <c r="M27" s="10" t="s">
        <v>11</v>
      </c>
      <c r="O27" s="27">
        <f t="shared" si="5"/>
        <v>20</v>
      </c>
      <c r="P27" s="27">
        <f t="shared" si="6"/>
        <v>0</v>
      </c>
      <c r="Q27" s="27">
        <v>1.0000000000000001E-5</v>
      </c>
      <c r="R27" s="10" t="str">
        <f t="shared" si="7"/>
        <v>mV</v>
      </c>
    </row>
    <row r="28" spans="2:18" x14ac:dyDescent="0.35">
      <c r="B28" s="10"/>
      <c r="C28" s="10"/>
      <c r="D28" s="10"/>
      <c r="E28" s="10">
        <v>100</v>
      </c>
      <c r="F28" s="10" t="s">
        <v>11</v>
      </c>
      <c r="G28" s="10"/>
      <c r="H28" s="27">
        <v>100</v>
      </c>
      <c r="I28" s="27">
        <v>100</v>
      </c>
      <c r="J28" s="27">
        <v>100</v>
      </c>
      <c r="K28" s="27">
        <v>100</v>
      </c>
      <c r="L28" s="27">
        <v>100</v>
      </c>
      <c r="M28" s="10" t="s">
        <v>11</v>
      </c>
      <c r="O28" s="27">
        <f t="shared" si="5"/>
        <v>100</v>
      </c>
      <c r="P28" s="27">
        <f t="shared" si="6"/>
        <v>0</v>
      </c>
      <c r="Q28" s="27">
        <v>1.0000000000000001E-5</v>
      </c>
      <c r="R28" s="10" t="str">
        <f t="shared" si="7"/>
        <v>mV</v>
      </c>
    </row>
    <row r="29" spans="2:18" x14ac:dyDescent="0.35">
      <c r="B29" s="10"/>
      <c r="C29" s="10"/>
      <c r="D29" s="10"/>
      <c r="E29" s="10">
        <v>190</v>
      </c>
      <c r="F29" s="10" t="s">
        <v>11</v>
      </c>
      <c r="G29" s="10"/>
      <c r="H29" s="27">
        <v>190</v>
      </c>
      <c r="I29" s="10">
        <v>190</v>
      </c>
      <c r="J29" s="10">
        <v>190</v>
      </c>
      <c r="K29" s="10">
        <v>190</v>
      </c>
      <c r="L29" s="10">
        <v>190</v>
      </c>
      <c r="M29" s="10" t="s">
        <v>11</v>
      </c>
      <c r="O29" s="27">
        <f t="shared" si="5"/>
        <v>190</v>
      </c>
      <c r="P29" s="27">
        <f t="shared" si="6"/>
        <v>0</v>
      </c>
      <c r="Q29" s="27">
        <v>1.0000000000000001E-5</v>
      </c>
      <c r="R29" s="10" t="str">
        <f t="shared" si="7"/>
        <v>mV</v>
      </c>
    </row>
    <row r="30" spans="2:18" x14ac:dyDescent="0.35">
      <c r="B30" s="10"/>
      <c r="C30" s="10"/>
      <c r="D30" s="10"/>
      <c r="E30" s="10">
        <v>-20</v>
      </c>
      <c r="F30" s="10" t="s">
        <v>11</v>
      </c>
      <c r="G30" s="10"/>
      <c r="H30" s="27">
        <v>-20</v>
      </c>
      <c r="I30" s="27">
        <v>-20</v>
      </c>
      <c r="J30" s="27">
        <v>-20</v>
      </c>
      <c r="K30" s="27">
        <v>-20</v>
      </c>
      <c r="L30" s="27">
        <v>-20</v>
      </c>
      <c r="M30" s="10" t="s">
        <v>11</v>
      </c>
      <c r="O30" s="27">
        <f t="shared" si="5"/>
        <v>-20</v>
      </c>
      <c r="P30" s="27">
        <f t="shared" si="6"/>
        <v>0</v>
      </c>
      <c r="Q30" s="27">
        <v>1.0000000000000001E-5</v>
      </c>
      <c r="R30" s="10" t="str">
        <f t="shared" si="7"/>
        <v>mV</v>
      </c>
    </row>
    <row r="31" spans="2:18" x14ac:dyDescent="0.35">
      <c r="B31" s="10"/>
      <c r="C31" s="10"/>
      <c r="D31" s="10"/>
      <c r="E31" s="10">
        <v>-100</v>
      </c>
      <c r="F31" s="10" t="s">
        <v>11</v>
      </c>
      <c r="G31" s="10"/>
      <c r="H31" s="27">
        <v>-100</v>
      </c>
      <c r="I31" s="10">
        <v>-100</v>
      </c>
      <c r="J31" s="10">
        <v>-100</v>
      </c>
      <c r="K31" s="10">
        <v>-100</v>
      </c>
      <c r="L31" s="10">
        <v>-100</v>
      </c>
      <c r="M31" s="10" t="s">
        <v>11</v>
      </c>
      <c r="O31" s="27">
        <f t="shared" si="5"/>
        <v>-100</v>
      </c>
      <c r="P31" s="27">
        <f t="shared" si="6"/>
        <v>0</v>
      </c>
      <c r="Q31" s="27">
        <v>1.0000000000000001E-5</v>
      </c>
      <c r="R31" s="10" t="str">
        <f t="shared" si="7"/>
        <v>mV</v>
      </c>
    </row>
    <row r="32" spans="2:18" x14ac:dyDescent="0.35">
      <c r="B32" s="10"/>
      <c r="C32" s="10"/>
      <c r="D32" s="10"/>
      <c r="E32" s="10">
        <v>-190</v>
      </c>
      <c r="F32" s="10" t="s">
        <v>11</v>
      </c>
      <c r="G32" s="10"/>
      <c r="H32" s="27">
        <v>-190</v>
      </c>
      <c r="I32" s="27">
        <v>-190</v>
      </c>
      <c r="J32" s="27">
        <v>-190</v>
      </c>
      <c r="K32" s="27">
        <v>-190</v>
      </c>
      <c r="L32" s="27">
        <v>-190</v>
      </c>
      <c r="M32" s="10" t="s">
        <v>11</v>
      </c>
      <c r="O32" s="27">
        <f t="shared" si="5"/>
        <v>-190</v>
      </c>
      <c r="P32" s="27">
        <f t="shared" si="6"/>
        <v>0</v>
      </c>
      <c r="Q32" s="27">
        <v>1.0000000000000001E-5</v>
      </c>
      <c r="R32" s="10" t="str">
        <f t="shared" si="7"/>
        <v>mV</v>
      </c>
    </row>
    <row r="33" spans="2:18" x14ac:dyDescent="0.35">
      <c r="B33" s="10">
        <v>2</v>
      </c>
      <c r="C33" s="10" t="s">
        <v>12</v>
      </c>
      <c r="D33" s="10"/>
      <c r="E33" s="10">
        <v>0.2</v>
      </c>
      <c r="F33" s="10" t="s">
        <v>12</v>
      </c>
      <c r="G33" s="10"/>
      <c r="H33" s="28">
        <v>0.2</v>
      </c>
      <c r="I33" s="10">
        <v>0.2</v>
      </c>
      <c r="J33" s="10">
        <v>0.2</v>
      </c>
      <c r="K33" s="10">
        <v>0.2</v>
      </c>
      <c r="L33" s="66">
        <v>0.2</v>
      </c>
      <c r="M33" s="10" t="s">
        <v>12</v>
      </c>
      <c r="O33" s="27">
        <f t="shared" si="5"/>
        <v>0.2</v>
      </c>
      <c r="P33" s="27">
        <f t="shared" si="6"/>
        <v>0</v>
      </c>
      <c r="Q33" s="28">
        <v>9.9999999999999995E-8</v>
      </c>
      <c r="R33" s="10" t="str">
        <f t="shared" si="7"/>
        <v>V</v>
      </c>
    </row>
    <row r="34" spans="2:18" x14ac:dyDescent="0.35">
      <c r="B34" s="10"/>
      <c r="C34" s="10"/>
      <c r="D34" s="10"/>
      <c r="E34" s="10">
        <v>1</v>
      </c>
      <c r="F34" s="10" t="s">
        <v>12</v>
      </c>
      <c r="G34" s="10"/>
      <c r="H34" s="28">
        <v>1</v>
      </c>
      <c r="I34" s="28">
        <v>1</v>
      </c>
      <c r="J34" s="28">
        <v>1</v>
      </c>
      <c r="K34" s="28">
        <v>1</v>
      </c>
      <c r="L34" s="28">
        <v>1</v>
      </c>
      <c r="M34" s="10" t="s">
        <v>12</v>
      </c>
      <c r="O34" s="27">
        <f t="shared" si="5"/>
        <v>1</v>
      </c>
      <c r="P34" s="27">
        <f t="shared" si="6"/>
        <v>0</v>
      </c>
      <c r="Q34" s="28">
        <v>9.9999999999999995E-8</v>
      </c>
      <c r="R34" s="10" t="str">
        <f t="shared" si="7"/>
        <v>V</v>
      </c>
    </row>
    <row r="35" spans="2:18" x14ac:dyDescent="0.35">
      <c r="B35" s="10"/>
      <c r="C35" s="10"/>
      <c r="D35" s="10"/>
      <c r="E35" s="10">
        <v>1.9</v>
      </c>
      <c r="F35" s="10" t="s">
        <v>12</v>
      </c>
      <c r="G35" s="10"/>
      <c r="H35" s="28">
        <v>1.9</v>
      </c>
      <c r="I35" s="10">
        <v>1.9</v>
      </c>
      <c r="J35" s="28">
        <v>1.9</v>
      </c>
      <c r="K35" s="10">
        <v>1.9</v>
      </c>
      <c r="L35" s="10">
        <v>1.9</v>
      </c>
      <c r="M35" s="10" t="s">
        <v>12</v>
      </c>
      <c r="O35" s="27">
        <f t="shared" si="5"/>
        <v>1.9</v>
      </c>
      <c r="P35" s="27">
        <f t="shared" si="6"/>
        <v>0</v>
      </c>
      <c r="Q35" s="28">
        <v>9.9999999999999995E-8</v>
      </c>
      <c r="R35" s="10" t="str">
        <f t="shared" si="7"/>
        <v>V</v>
      </c>
    </row>
    <row r="36" spans="2:18" x14ac:dyDescent="0.35">
      <c r="B36" s="10"/>
      <c r="C36" s="10"/>
      <c r="D36" s="10"/>
      <c r="E36" s="42">
        <v>-0.2</v>
      </c>
      <c r="F36" s="10" t="s">
        <v>12</v>
      </c>
      <c r="G36" s="10"/>
      <c r="H36" s="28">
        <v>-0.2</v>
      </c>
      <c r="I36" s="10">
        <v>-0.2</v>
      </c>
      <c r="J36" s="10">
        <v>-0.2</v>
      </c>
      <c r="K36" s="10">
        <v>-0.2</v>
      </c>
      <c r="L36" s="10">
        <v>-0.2</v>
      </c>
      <c r="M36" s="10" t="s">
        <v>12</v>
      </c>
      <c r="O36" s="27">
        <f t="shared" si="5"/>
        <v>-0.2</v>
      </c>
      <c r="P36" s="27">
        <f t="shared" si="6"/>
        <v>0</v>
      </c>
      <c r="Q36" s="28">
        <v>9.9999999999999995E-8</v>
      </c>
      <c r="R36" s="10" t="str">
        <f t="shared" si="7"/>
        <v>V</v>
      </c>
    </row>
    <row r="37" spans="2:18" x14ac:dyDescent="0.35">
      <c r="B37" s="10"/>
      <c r="C37" s="10"/>
      <c r="D37" s="10"/>
      <c r="E37" s="10">
        <v>-1</v>
      </c>
      <c r="F37" s="10" t="s">
        <v>12</v>
      </c>
      <c r="G37" s="10"/>
      <c r="H37" s="28">
        <v>-1</v>
      </c>
      <c r="I37" s="28">
        <v>-1</v>
      </c>
      <c r="J37" s="28">
        <v>-1</v>
      </c>
      <c r="K37" s="28">
        <v>-1</v>
      </c>
      <c r="L37" s="28">
        <v>-1</v>
      </c>
      <c r="M37" s="10" t="s">
        <v>12</v>
      </c>
      <c r="O37" s="27">
        <f t="shared" si="5"/>
        <v>-1</v>
      </c>
      <c r="P37" s="27">
        <f t="shared" si="6"/>
        <v>0</v>
      </c>
      <c r="Q37" s="28">
        <v>9.9999999999999995E-8</v>
      </c>
      <c r="R37" s="10" t="str">
        <f t="shared" si="7"/>
        <v>V</v>
      </c>
    </row>
    <row r="38" spans="2:18" x14ac:dyDescent="0.35">
      <c r="B38" s="10"/>
      <c r="C38" s="10"/>
      <c r="D38" s="10"/>
      <c r="E38" s="10">
        <v>-1.9</v>
      </c>
      <c r="F38" s="10" t="s">
        <v>12</v>
      </c>
      <c r="G38" s="10"/>
      <c r="H38" s="28">
        <v>-1.9</v>
      </c>
      <c r="I38" s="28">
        <v>-1.9</v>
      </c>
      <c r="J38" s="28">
        <v>-1.9</v>
      </c>
      <c r="K38" s="28">
        <v>-1.9</v>
      </c>
      <c r="L38" s="28">
        <v>-1.9</v>
      </c>
      <c r="M38" s="10" t="s">
        <v>12</v>
      </c>
      <c r="O38" s="27">
        <f t="shared" si="5"/>
        <v>-1.9</v>
      </c>
      <c r="P38" s="27">
        <f t="shared" si="6"/>
        <v>0</v>
      </c>
      <c r="Q38" s="28">
        <v>9.9999999999999995E-8</v>
      </c>
      <c r="R38" s="10" t="str">
        <f t="shared" si="7"/>
        <v>V</v>
      </c>
    </row>
    <row r="39" spans="2:18" x14ac:dyDescent="0.35">
      <c r="B39" s="10">
        <v>20</v>
      </c>
      <c r="C39" s="10" t="s">
        <v>12</v>
      </c>
      <c r="D39" s="10"/>
      <c r="E39" s="10">
        <v>2</v>
      </c>
      <c r="F39" s="10" t="s">
        <v>12</v>
      </c>
      <c r="G39" s="10"/>
      <c r="H39" s="17">
        <v>2</v>
      </c>
      <c r="I39" s="17">
        <v>2</v>
      </c>
      <c r="J39" s="17">
        <v>2</v>
      </c>
      <c r="K39" s="17">
        <v>2</v>
      </c>
      <c r="L39" s="17">
        <v>2</v>
      </c>
      <c r="M39" s="10" t="s">
        <v>12</v>
      </c>
      <c r="O39" s="27">
        <f t="shared" si="5"/>
        <v>2</v>
      </c>
      <c r="P39" s="27">
        <f t="shared" si="6"/>
        <v>0</v>
      </c>
      <c r="Q39" s="17">
        <v>9.9999999999999995E-7</v>
      </c>
      <c r="R39" s="10" t="str">
        <f t="shared" si="7"/>
        <v>V</v>
      </c>
    </row>
    <row r="40" spans="2:18" x14ac:dyDescent="0.35">
      <c r="B40" s="10"/>
      <c r="C40" s="10"/>
      <c r="D40" s="10"/>
      <c r="E40" s="10">
        <v>4</v>
      </c>
      <c r="F40" s="10" t="s">
        <v>12</v>
      </c>
      <c r="G40" s="10"/>
      <c r="H40" s="17">
        <v>4</v>
      </c>
      <c r="I40" s="17">
        <v>4</v>
      </c>
      <c r="J40" s="17">
        <v>4</v>
      </c>
      <c r="K40" s="17">
        <v>4</v>
      </c>
      <c r="L40" s="17">
        <v>4</v>
      </c>
      <c r="M40" s="10" t="s">
        <v>12</v>
      </c>
      <c r="O40" s="27">
        <f t="shared" si="5"/>
        <v>4</v>
      </c>
      <c r="P40" s="27">
        <f t="shared" si="6"/>
        <v>0</v>
      </c>
      <c r="Q40" s="17">
        <v>9.9999999999999995E-7</v>
      </c>
      <c r="R40" s="10" t="str">
        <f t="shared" si="7"/>
        <v>V</v>
      </c>
    </row>
    <row r="41" spans="2:18" x14ac:dyDescent="0.35">
      <c r="B41" s="10"/>
      <c r="C41" s="10"/>
      <c r="D41" s="10"/>
      <c r="E41" s="10">
        <v>6</v>
      </c>
      <c r="F41" s="10" t="s">
        <v>12</v>
      </c>
      <c r="G41" s="10"/>
      <c r="H41" s="17">
        <v>6</v>
      </c>
      <c r="I41" s="17">
        <v>6</v>
      </c>
      <c r="J41" s="17">
        <v>6</v>
      </c>
      <c r="K41" s="17">
        <v>6</v>
      </c>
      <c r="L41" s="17">
        <v>6</v>
      </c>
      <c r="M41" s="10" t="s">
        <v>12</v>
      </c>
      <c r="O41" s="27">
        <f t="shared" si="5"/>
        <v>6</v>
      </c>
      <c r="P41" s="27">
        <f t="shared" si="6"/>
        <v>0</v>
      </c>
      <c r="Q41" s="17">
        <v>9.9999999999999995E-7</v>
      </c>
      <c r="R41" s="10" t="str">
        <f t="shared" si="7"/>
        <v>V</v>
      </c>
    </row>
    <row r="42" spans="2:18" x14ac:dyDescent="0.35">
      <c r="B42" s="10"/>
      <c r="C42" s="10"/>
      <c r="D42" s="10"/>
      <c r="E42" s="10">
        <v>8</v>
      </c>
      <c r="F42" s="10" t="s">
        <v>12</v>
      </c>
      <c r="G42" s="10"/>
      <c r="H42" s="17">
        <v>8</v>
      </c>
      <c r="I42" s="17">
        <v>8</v>
      </c>
      <c r="J42" s="17">
        <v>8</v>
      </c>
      <c r="K42" s="17">
        <v>8</v>
      </c>
      <c r="L42" s="17">
        <v>8</v>
      </c>
      <c r="M42" s="10" t="s">
        <v>12</v>
      </c>
      <c r="O42" s="27">
        <f t="shared" si="5"/>
        <v>8</v>
      </c>
      <c r="P42" s="27">
        <f t="shared" si="6"/>
        <v>0</v>
      </c>
      <c r="Q42" s="17">
        <v>9.9999999999999995E-7</v>
      </c>
      <c r="R42" s="10" t="str">
        <f t="shared" si="7"/>
        <v>V</v>
      </c>
    </row>
    <row r="43" spans="2:18" x14ac:dyDescent="0.35">
      <c r="B43" s="10"/>
      <c r="C43" s="10"/>
      <c r="D43" s="10"/>
      <c r="E43" s="10">
        <v>10</v>
      </c>
      <c r="F43" s="10" t="s">
        <v>12</v>
      </c>
      <c r="G43" s="10"/>
      <c r="H43" s="17">
        <v>10</v>
      </c>
      <c r="I43" s="17">
        <v>10</v>
      </c>
      <c r="J43" s="17">
        <v>10</v>
      </c>
      <c r="K43" s="17">
        <v>10</v>
      </c>
      <c r="L43" s="17">
        <v>10</v>
      </c>
      <c r="M43" s="10" t="s">
        <v>12</v>
      </c>
      <c r="O43" s="27">
        <f t="shared" si="5"/>
        <v>10</v>
      </c>
      <c r="P43" s="27">
        <f t="shared" si="6"/>
        <v>0</v>
      </c>
      <c r="Q43" s="17">
        <v>9.9999999999999995E-7</v>
      </c>
      <c r="R43" s="10" t="str">
        <f t="shared" si="7"/>
        <v>V</v>
      </c>
    </row>
    <row r="44" spans="2:18" x14ac:dyDescent="0.35">
      <c r="B44" s="10"/>
      <c r="C44" s="10"/>
      <c r="D44" s="10"/>
      <c r="E44" s="10">
        <v>12</v>
      </c>
      <c r="F44" s="10" t="s">
        <v>12</v>
      </c>
      <c r="G44" s="10"/>
      <c r="H44" s="17">
        <v>12</v>
      </c>
      <c r="I44" s="17">
        <v>12</v>
      </c>
      <c r="J44" s="17">
        <v>12</v>
      </c>
      <c r="K44" s="17">
        <v>12</v>
      </c>
      <c r="L44" s="17">
        <v>12</v>
      </c>
      <c r="M44" s="10" t="s">
        <v>12</v>
      </c>
      <c r="O44" s="27">
        <f t="shared" si="5"/>
        <v>12</v>
      </c>
      <c r="P44" s="27">
        <f t="shared" si="6"/>
        <v>0</v>
      </c>
      <c r="Q44" s="17">
        <v>9.9999999999999995E-7</v>
      </c>
      <c r="R44" s="10" t="str">
        <f t="shared" si="7"/>
        <v>V</v>
      </c>
    </row>
    <row r="45" spans="2:18" x14ac:dyDescent="0.35">
      <c r="B45" s="10"/>
      <c r="C45" s="10"/>
      <c r="D45" s="10"/>
      <c r="E45" s="10">
        <v>14</v>
      </c>
      <c r="F45" s="10" t="s">
        <v>12</v>
      </c>
      <c r="G45" s="10"/>
      <c r="H45" s="17">
        <v>14</v>
      </c>
      <c r="I45" s="17">
        <v>14</v>
      </c>
      <c r="J45" s="17">
        <v>14</v>
      </c>
      <c r="K45" s="17">
        <v>14</v>
      </c>
      <c r="L45" s="17">
        <v>14</v>
      </c>
      <c r="M45" s="10" t="s">
        <v>12</v>
      </c>
      <c r="O45" s="27">
        <f t="shared" si="5"/>
        <v>14</v>
      </c>
      <c r="P45" s="27">
        <f t="shared" si="6"/>
        <v>0</v>
      </c>
      <c r="Q45" s="17">
        <v>9.9999999999999995E-7</v>
      </c>
      <c r="R45" s="10" t="str">
        <f t="shared" si="7"/>
        <v>V</v>
      </c>
    </row>
    <row r="46" spans="2:18" x14ac:dyDescent="0.35">
      <c r="B46" s="10"/>
      <c r="C46" s="10"/>
      <c r="D46" s="10"/>
      <c r="E46" s="10">
        <v>16</v>
      </c>
      <c r="F46" s="10" t="s">
        <v>12</v>
      </c>
      <c r="G46" s="10"/>
      <c r="H46" s="10">
        <v>16</v>
      </c>
      <c r="I46" s="17">
        <v>16</v>
      </c>
      <c r="J46" s="10">
        <v>16</v>
      </c>
      <c r="K46" s="10">
        <v>16</v>
      </c>
      <c r="L46" s="10">
        <v>16</v>
      </c>
      <c r="M46" s="10" t="s">
        <v>12</v>
      </c>
      <c r="O46" s="27">
        <f t="shared" si="5"/>
        <v>16</v>
      </c>
      <c r="P46" s="27">
        <f t="shared" si="6"/>
        <v>0</v>
      </c>
      <c r="Q46" s="17">
        <v>9.9999999999999995E-7</v>
      </c>
      <c r="R46" s="10" t="str">
        <f t="shared" si="7"/>
        <v>V</v>
      </c>
    </row>
    <row r="47" spans="2:18" x14ac:dyDescent="0.35">
      <c r="B47" s="10"/>
      <c r="C47" s="10"/>
      <c r="D47" s="10"/>
      <c r="E47" s="10">
        <v>18</v>
      </c>
      <c r="F47" s="10" t="s">
        <v>12</v>
      </c>
      <c r="G47" s="10"/>
      <c r="H47" s="17">
        <v>18</v>
      </c>
      <c r="I47" s="17">
        <v>18</v>
      </c>
      <c r="J47" s="17">
        <v>18</v>
      </c>
      <c r="K47" s="17">
        <v>18</v>
      </c>
      <c r="L47" s="17">
        <v>18</v>
      </c>
      <c r="M47" s="10" t="s">
        <v>12</v>
      </c>
      <c r="O47" s="27">
        <f t="shared" si="5"/>
        <v>18</v>
      </c>
      <c r="P47" s="27">
        <f t="shared" si="6"/>
        <v>0</v>
      </c>
      <c r="Q47" s="17">
        <v>9.9999999999999995E-7</v>
      </c>
      <c r="R47" s="10" t="str">
        <f t="shared" si="7"/>
        <v>V</v>
      </c>
    </row>
    <row r="48" spans="2:18" x14ac:dyDescent="0.35">
      <c r="B48" s="10"/>
      <c r="C48" s="10"/>
      <c r="D48" s="10"/>
      <c r="E48" s="10">
        <v>19</v>
      </c>
      <c r="F48" s="10" t="s">
        <v>12</v>
      </c>
      <c r="G48" s="10"/>
      <c r="H48" s="17">
        <v>19</v>
      </c>
      <c r="I48" s="17">
        <v>19</v>
      </c>
      <c r="J48" s="17">
        <v>19</v>
      </c>
      <c r="K48" s="17">
        <v>19</v>
      </c>
      <c r="L48" s="17">
        <v>19</v>
      </c>
      <c r="M48" s="10" t="s">
        <v>12</v>
      </c>
      <c r="O48" s="27">
        <f t="shared" si="5"/>
        <v>19</v>
      </c>
      <c r="P48" s="27">
        <f t="shared" si="6"/>
        <v>0</v>
      </c>
      <c r="Q48" s="17">
        <v>9.9999999999999995E-7</v>
      </c>
      <c r="R48" s="10" t="str">
        <f t="shared" si="7"/>
        <v>V</v>
      </c>
    </row>
    <row r="49" spans="2:18" x14ac:dyDescent="0.35">
      <c r="B49" s="10"/>
      <c r="C49" s="10"/>
      <c r="D49" s="10"/>
      <c r="E49" s="10">
        <v>-2</v>
      </c>
      <c r="F49" s="10" t="s">
        <v>12</v>
      </c>
      <c r="G49" s="10"/>
      <c r="H49" s="17">
        <v>-2</v>
      </c>
      <c r="I49" s="17">
        <v>-2</v>
      </c>
      <c r="J49" s="17">
        <v>-2</v>
      </c>
      <c r="K49" s="17">
        <v>-2</v>
      </c>
      <c r="L49" s="17">
        <v>-2</v>
      </c>
      <c r="M49" s="10" t="s">
        <v>12</v>
      </c>
      <c r="O49" s="27">
        <f t="shared" si="5"/>
        <v>-2</v>
      </c>
      <c r="P49" s="27">
        <f t="shared" si="6"/>
        <v>0</v>
      </c>
      <c r="Q49" s="17">
        <v>9.9999999999999995E-7</v>
      </c>
      <c r="R49" s="10" t="str">
        <f t="shared" si="7"/>
        <v>V</v>
      </c>
    </row>
    <row r="50" spans="2:18" x14ac:dyDescent="0.35">
      <c r="B50" s="10"/>
      <c r="C50" s="10"/>
      <c r="D50" s="10"/>
      <c r="E50" s="10">
        <v>-4</v>
      </c>
      <c r="F50" s="10" t="s">
        <v>12</v>
      </c>
      <c r="G50" s="10"/>
      <c r="H50" s="10">
        <v>-4</v>
      </c>
      <c r="I50" s="10">
        <v>-4</v>
      </c>
      <c r="J50" s="10">
        <v>-4</v>
      </c>
      <c r="K50" s="10">
        <v>-4</v>
      </c>
      <c r="L50" s="10">
        <v>-4</v>
      </c>
      <c r="M50" s="10" t="s">
        <v>12</v>
      </c>
      <c r="O50" s="27">
        <f t="shared" si="5"/>
        <v>-4</v>
      </c>
      <c r="P50" s="27">
        <f t="shared" si="6"/>
        <v>0</v>
      </c>
      <c r="Q50" s="17">
        <v>9.9999999999999995E-7</v>
      </c>
      <c r="R50" s="10" t="str">
        <f t="shared" si="7"/>
        <v>V</v>
      </c>
    </row>
    <row r="51" spans="2:18" x14ac:dyDescent="0.35">
      <c r="B51" s="10"/>
      <c r="C51" s="10"/>
      <c r="D51" s="10"/>
      <c r="E51" s="10">
        <v>-6</v>
      </c>
      <c r="F51" s="10" t="s">
        <v>12</v>
      </c>
      <c r="G51" s="10"/>
      <c r="H51" s="10">
        <v>-6</v>
      </c>
      <c r="I51" s="10">
        <v>-6</v>
      </c>
      <c r="J51" s="10">
        <v>-6</v>
      </c>
      <c r="K51" s="10">
        <v>-6</v>
      </c>
      <c r="L51" s="17">
        <v>-6</v>
      </c>
      <c r="M51" s="10" t="s">
        <v>12</v>
      </c>
      <c r="O51" s="27">
        <f t="shared" si="5"/>
        <v>-6</v>
      </c>
      <c r="P51" s="27">
        <f t="shared" si="6"/>
        <v>0</v>
      </c>
      <c r="Q51" s="17">
        <v>9.9999999999999995E-7</v>
      </c>
      <c r="R51" s="10" t="str">
        <f t="shared" si="7"/>
        <v>V</v>
      </c>
    </row>
    <row r="52" spans="2:18" x14ac:dyDescent="0.35">
      <c r="B52" s="10"/>
      <c r="C52" s="10"/>
      <c r="D52" s="10"/>
      <c r="E52" s="10">
        <v>-8</v>
      </c>
      <c r="F52" s="10" t="s">
        <v>12</v>
      </c>
      <c r="G52" s="10"/>
      <c r="H52" s="10">
        <v>-8</v>
      </c>
      <c r="I52" s="10">
        <v>-8</v>
      </c>
      <c r="J52" s="10">
        <v>-8</v>
      </c>
      <c r="K52" s="10">
        <v>-8</v>
      </c>
      <c r="L52" s="10">
        <v>-8</v>
      </c>
      <c r="M52" s="10" t="s">
        <v>12</v>
      </c>
      <c r="O52" s="27">
        <f t="shared" si="5"/>
        <v>-8</v>
      </c>
      <c r="P52" s="27">
        <f t="shared" si="6"/>
        <v>0</v>
      </c>
      <c r="Q52" s="17">
        <v>9.9999999999999995E-7</v>
      </c>
      <c r="R52" s="10" t="str">
        <f t="shared" si="7"/>
        <v>V</v>
      </c>
    </row>
    <row r="53" spans="2:18" x14ac:dyDescent="0.35">
      <c r="B53" s="10"/>
      <c r="C53" s="10"/>
      <c r="D53" s="10"/>
      <c r="E53" s="10">
        <v>-10</v>
      </c>
      <c r="F53" s="10" t="s">
        <v>12</v>
      </c>
      <c r="G53" s="10"/>
      <c r="H53" s="10">
        <v>-10</v>
      </c>
      <c r="I53" s="10">
        <v>-10</v>
      </c>
      <c r="J53" s="10">
        <v>-10</v>
      </c>
      <c r="K53" s="10">
        <v>-10</v>
      </c>
      <c r="L53" s="10">
        <v>-10</v>
      </c>
      <c r="M53" s="10" t="s">
        <v>12</v>
      </c>
      <c r="O53" s="27">
        <f t="shared" si="5"/>
        <v>-10</v>
      </c>
      <c r="P53" s="27">
        <f t="shared" si="6"/>
        <v>0</v>
      </c>
      <c r="Q53" s="17">
        <v>9.9999999999999995E-7</v>
      </c>
      <c r="R53" s="10" t="str">
        <f t="shared" si="7"/>
        <v>V</v>
      </c>
    </row>
    <row r="54" spans="2:18" x14ac:dyDescent="0.35">
      <c r="B54" s="10"/>
      <c r="C54" s="10"/>
      <c r="D54" s="10"/>
      <c r="E54" s="10">
        <v>-12</v>
      </c>
      <c r="F54" s="10" t="s">
        <v>12</v>
      </c>
      <c r="G54" s="10"/>
      <c r="H54" s="17">
        <v>-12</v>
      </c>
      <c r="I54" s="17">
        <v>-12</v>
      </c>
      <c r="J54" s="17">
        <v>-12</v>
      </c>
      <c r="K54" s="17">
        <v>-12</v>
      </c>
      <c r="L54" s="17">
        <v>-12</v>
      </c>
      <c r="M54" s="10" t="s">
        <v>12</v>
      </c>
      <c r="O54" s="27">
        <f t="shared" si="5"/>
        <v>-12</v>
      </c>
      <c r="P54" s="27">
        <f t="shared" si="6"/>
        <v>0</v>
      </c>
      <c r="Q54" s="17">
        <v>9.9999999999999995E-7</v>
      </c>
      <c r="R54" s="10" t="str">
        <f t="shared" si="7"/>
        <v>V</v>
      </c>
    </row>
    <row r="55" spans="2:18" x14ac:dyDescent="0.35">
      <c r="B55" s="10"/>
      <c r="C55" s="10"/>
      <c r="D55" s="10"/>
      <c r="E55" s="10">
        <v>-14</v>
      </c>
      <c r="F55" s="10" t="s">
        <v>12</v>
      </c>
      <c r="G55" s="10"/>
      <c r="H55" s="10">
        <v>-14</v>
      </c>
      <c r="I55" s="10">
        <v>-14</v>
      </c>
      <c r="J55" s="10">
        <v>-14</v>
      </c>
      <c r="K55" s="10">
        <v>-14</v>
      </c>
      <c r="L55" s="10">
        <v>-14</v>
      </c>
      <c r="M55" s="10" t="s">
        <v>12</v>
      </c>
      <c r="O55" s="27">
        <f t="shared" si="5"/>
        <v>-14</v>
      </c>
      <c r="P55" s="27">
        <f t="shared" si="6"/>
        <v>0</v>
      </c>
      <c r="Q55" s="17">
        <v>9.9999999999999995E-7</v>
      </c>
      <c r="R55" s="10" t="str">
        <f t="shared" si="7"/>
        <v>V</v>
      </c>
    </row>
    <row r="56" spans="2:18" x14ac:dyDescent="0.35">
      <c r="B56" s="10"/>
      <c r="C56" s="10"/>
      <c r="D56" s="10"/>
      <c r="E56" s="10">
        <v>-16</v>
      </c>
      <c r="F56" s="10" t="s">
        <v>12</v>
      </c>
      <c r="G56" s="10"/>
      <c r="H56" s="10">
        <v>-16</v>
      </c>
      <c r="I56" s="10">
        <v>-16</v>
      </c>
      <c r="J56" s="10">
        <v>-16</v>
      </c>
      <c r="K56" s="10">
        <v>-16</v>
      </c>
      <c r="L56" s="10">
        <v>-16</v>
      </c>
      <c r="M56" s="10" t="s">
        <v>12</v>
      </c>
      <c r="O56" s="27">
        <f t="shared" si="5"/>
        <v>-16</v>
      </c>
      <c r="P56" s="27">
        <f t="shared" si="6"/>
        <v>0</v>
      </c>
      <c r="Q56" s="17">
        <v>9.9999999999999995E-7</v>
      </c>
      <c r="R56" s="10" t="str">
        <f t="shared" si="7"/>
        <v>V</v>
      </c>
    </row>
    <row r="57" spans="2:18" x14ac:dyDescent="0.35">
      <c r="B57" s="10"/>
      <c r="C57" s="10"/>
      <c r="D57" s="10"/>
      <c r="E57" s="10">
        <v>-18</v>
      </c>
      <c r="F57" s="10" t="s">
        <v>12</v>
      </c>
      <c r="G57" s="10"/>
      <c r="H57" s="17">
        <v>-18</v>
      </c>
      <c r="I57" s="17">
        <v>-18</v>
      </c>
      <c r="J57" s="17">
        <v>-18</v>
      </c>
      <c r="K57" s="17">
        <v>-18</v>
      </c>
      <c r="L57" s="17">
        <v>-18</v>
      </c>
      <c r="M57" s="10" t="s">
        <v>12</v>
      </c>
      <c r="O57" s="27">
        <f t="shared" si="5"/>
        <v>-18</v>
      </c>
      <c r="P57" s="27">
        <f t="shared" si="6"/>
        <v>0</v>
      </c>
      <c r="Q57" s="17">
        <v>9.9999999999999995E-7</v>
      </c>
      <c r="R57" s="10" t="str">
        <f t="shared" si="7"/>
        <v>V</v>
      </c>
    </row>
    <row r="58" spans="2:18" x14ac:dyDescent="0.35">
      <c r="B58" s="10"/>
      <c r="C58" s="10"/>
      <c r="D58" s="10"/>
      <c r="E58" s="10">
        <v>-19</v>
      </c>
      <c r="F58" s="10" t="s">
        <v>12</v>
      </c>
      <c r="G58" s="10"/>
      <c r="H58" s="10">
        <v>-19</v>
      </c>
      <c r="I58" s="10">
        <v>-19</v>
      </c>
      <c r="J58" s="10">
        <v>-19</v>
      </c>
      <c r="K58" s="10">
        <v>-19</v>
      </c>
      <c r="L58" s="10">
        <v>-19</v>
      </c>
      <c r="M58" s="10" t="s">
        <v>12</v>
      </c>
      <c r="O58" s="27">
        <f t="shared" si="5"/>
        <v>-19</v>
      </c>
      <c r="P58" s="27">
        <f t="shared" si="6"/>
        <v>0</v>
      </c>
      <c r="Q58" s="17">
        <v>9.9999999999999995E-7</v>
      </c>
      <c r="R58" s="10" t="str">
        <f t="shared" si="7"/>
        <v>V</v>
      </c>
    </row>
    <row r="59" spans="2:18" x14ac:dyDescent="0.35">
      <c r="B59" s="10">
        <v>240</v>
      </c>
      <c r="C59" s="10" t="s">
        <v>12</v>
      </c>
      <c r="D59" s="10"/>
      <c r="E59" s="10">
        <v>20</v>
      </c>
      <c r="F59" s="10" t="s">
        <v>12</v>
      </c>
      <c r="G59" s="10"/>
      <c r="H59" s="27">
        <v>20</v>
      </c>
      <c r="I59" s="27">
        <v>20</v>
      </c>
      <c r="J59" s="27">
        <v>20</v>
      </c>
      <c r="K59" s="27">
        <v>20</v>
      </c>
      <c r="L59" s="27">
        <v>20</v>
      </c>
      <c r="M59" s="10" t="s">
        <v>12</v>
      </c>
      <c r="O59" s="27">
        <f t="shared" si="5"/>
        <v>20</v>
      </c>
      <c r="P59" s="27">
        <f t="shared" si="6"/>
        <v>0</v>
      </c>
      <c r="Q59" s="27">
        <v>1.0000000000000001E-5</v>
      </c>
      <c r="R59" s="10" t="str">
        <f t="shared" si="7"/>
        <v>V</v>
      </c>
    </row>
    <row r="60" spans="2:18" x14ac:dyDescent="0.35">
      <c r="B60" s="10"/>
      <c r="C60" s="10"/>
      <c r="D60" s="10"/>
      <c r="E60" s="10">
        <v>100</v>
      </c>
      <c r="F60" s="10" t="s">
        <v>12</v>
      </c>
      <c r="G60" s="10"/>
      <c r="H60" s="27">
        <v>100</v>
      </c>
      <c r="I60" s="27">
        <v>100</v>
      </c>
      <c r="J60" s="27">
        <v>100</v>
      </c>
      <c r="K60" s="27">
        <v>100</v>
      </c>
      <c r="L60" s="27">
        <v>100</v>
      </c>
      <c r="M60" s="10" t="s">
        <v>12</v>
      </c>
      <c r="O60" s="27">
        <f t="shared" si="5"/>
        <v>100</v>
      </c>
      <c r="P60" s="27">
        <f t="shared" si="6"/>
        <v>0</v>
      </c>
      <c r="Q60" s="27">
        <v>1.0000000000000001E-5</v>
      </c>
      <c r="R60" s="10" t="str">
        <f t="shared" si="7"/>
        <v>V</v>
      </c>
    </row>
    <row r="61" spans="2:18" x14ac:dyDescent="0.35">
      <c r="B61" s="10"/>
      <c r="C61" s="10"/>
      <c r="D61" s="10"/>
      <c r="E61" s="10">
        <v>190</v>
      </c>
      <c r="F61" s="10" t="s">
        <v>12</v>
      </c>
      <c r="G61" s="10"/>
      <c r="H61" s="10">
        <v>190</v>
      </c>
      <c r="I61" s="10">
        <v>190</v>
      </c>
      <c r="J61" s="10">
        <v>190</v>
      </c>
      <c r="K61" s="10">
        <v>190</v>
      </c>
      <c r="L61" s="10">
        <v>190</v>
      </c>
      <c r="M61" s="10" t="s">
        <v>12</v>
      </c>
      <c r="O61" s="27">
        <f t="shared" si="5"/>
        <v>190</v>
      </c>
      <c r="P61" s="27">
        <f t="shared" si="6"/>
        <v>0</v>
      </c>
      <c r="Q61" s="27">
        <v>1.0000000000000001E-5</v>
      </c>
      <c r="R61" s="10" t="str">
        <f t="shared" si="7"/>
        <v>V</v>
      </c>
    </row>
    <row r="62" spans="2:18" x14ac:dyDescent="0.35">
      <c r="B62" s="10"/>
      <c r="C62" s="10"/>
      <c r="D62" s="10"/>
      <c r="E62" s="10">
        <v>240</v>
      </c>
      <c r="F62" s="10" t="s">
        <v>12</v>
      </c>
      <c r="G62" s="10"/>
      <c r="H62" s="26">
        <v>240</v>
      </c>
      <c r="I62" s="26">
        <v>240</v>
      </c>
      <c r="J62" s="26">
        <v>240</v>
      </c>
      <c r="K62" s="26">
        <v>240</v>
      </c>
      <c r="L62" s="26">
        <v>240</v>
      </c>
      <c r="M62" s="10" t="s">
        <v>12</v>
      </c>
      <c r="O62" s="27">
        <f t="shared" si="5"/>
        <v>240</v>
      </c>
      <c r="P62" s="27">
        <f t="shared" si="6"/>
        <v>0</v>
      </c>
      <c r="Q62" s="26">
        <v>1E-4</v>
      </c>
      <c r="R62" s="10" t="str">
        <f t="shared" si="7"/>
        <v>V</v>
      </c>
    </row>
    <row r="63" spans="2:18" x14ac:dyDescent="0.35">
      <c r="B63" s="10"/>
      <c r="C63" s="10"/>
      <c r="D63" s="10"/>
      <c r="E63" s="10">
        <v>-20</v>
      </c>
      <c r="F63" s="10" t="s">
        <v>12</v>
      </c>
      <c r="G63" s="10"/>
      <c r="H63" s="27">
        <v>-20</v>
      </c>
      <c r="I63" s="27">
        <v>-20</v>
      </c>
      <c r="J63" s="27">
        <v>-20</v>
      </c>
      <c r="K63" s="27">
        <v>-20</v>
      </c>
      <c r="L63" s="27">
        <v>-20</v>
      </c>
      <c r="M63" s="10" t="s">
        <v>12</v>
      </c>
      <c r="O63" s="27">
        <f t="shared" si="5"/>
        <v>-20</v>
      </c>
      <c r="P63" s="27">
        <f t="shared" si="6"/>
        <v>0</v>
      </c>
      <c r="Q63" s="27">
        <v>1.0000000000000001E-5</v>
      </c>
      <c r="R63" s="10" t="str">
        <f t="shared" si="7"/>
        <v>V</v>
      </c>
    </row>
    <row r="64" spans="2:18" x14ac:dyDescent="0.35">
      <c r="B64" s="10"/>
      <c r="C64" s="10"/>
      <c r="D64" s="10"/>
      <c r="E64" s="10">
        <v>-100</v>
      </c>
      <c r="F64" s="10" t="s">
        <v>12</v>
      </c>
      <c r="G64" s="10"/>
      <c r="H64" s="10">
        <v>-100</v>
      </c>
      <c r="I64" s="10">
        <v>-100</v>
      </c>
      <c r="J64" s="10">
        <v>-100</v>
      </c>
      <c r="K64" s="10">
        <v>-100</v>
      </c>
      <c r="L64" s="10">
        <v>-100</v>
      </c>
      <c r="M64" s="10" t="s">
        <v>12</v>
      </c>
      <c r="O64" s="27">
        <f t="shared" si="5"/>
        <v>-100</v>
      </c>
      <c r="P64" s="27">
        <f t="shared" si="6"/>
        <v>0</v>
      </c>
      <c r="Q64" s="27">
        <v>1.0000000000000001E-5</v>
      </c>
      <c r="R64" s="10" t="str">
        <f t="shared" si="7"/>
        <v>V</v>
      </c>
    </row>
    <row r="65" spans="2:18" x14ac:dyDescent="0.35">
      <c r="B65" s="10"/>
      <c r="C65" s="10"/>
      <c r="D65" s="10"/>
      <c r="E65" s="10">
        <v>-190</v>
      </c>
      <c r="F65" s="10" t="s">
        <v>12</v>
      </c>
      <c r="G65" s="10"/>
      <c r="H65" s="10">
        <v>-190</v>
      </c>
      <c r="I65" s="27">
        <v>-190</v>
      </c>
      <c r="J65" s="10">
        <v>-190</v>
      </c>
      <c r="K65" s="10">
        <v>-190</v>
      </c>
      <c r="L65" s="10">
        <v>-190</v>
      </c>
      <c r="M65" s="10" t="s">
        <v>12</v>
      </c>
      <c r="O65" s="27">
        <f t="shared" si="5"/>
        <v>-190</v>
      </c>
      <c r="P65" s="27">
        <f t="shared" si="6"/>
        <v>0</v>
      </c>
      <c r="Q65" s="27">
        <v>1.0000000000000001E-5</v>
      </c>
      <c r="R65" s="10" t="str">
        <f t="shared" si="7"/>
        <v>V</v>
      </c>
    </row>
    <row r="66" spans="2:18" x14ac:dyDescent="0.35">
      <c r="B66" s="10"/>
      <c r="C66" s="10"/>
      <c r="D66" s="10"/>
      <c r="E66" s="10">
        <v>-240</v>
      </c>
      <c r="F66" s="10" t="s">
        <v>12</v>
      </c>
      <c r="G66" s="10"/>
      <c r="H66" s="10">
        <v>-240</v>
      </c>
      <c r="I66" s="10">
        <v>-240</v>
      </c>
      <c r="J66" s="26">
        <v>-240</v>
      </c>
      <c r="K66" s="10">
        <v>-240</v>
      </c>
      <c r="L66" s="26">
        <v>-240</v>
      </c>
      <c r="M66" s="10" t="s">
        <v>12</v>
      </c>
      <c r="O66" s="27">
        <f t="shared" si="5"/>
        <v>-240</v>
      </c>
      <c r="P66" s="27">
        <f t="shared" si="6"/>
        <v>0</v>
      </c>
      <c r="Q66" s="26">
        <v>1E-4</v>
      </c>
      <c r="R66" s="10" t="str">
        <f t="shared" si="7"/>
        <v>V</v>
      </c>
    </row>
    <row r="67" spans="2:18" x14ac:dyDescent="0.35">
      <c r="B67" s="10">
        <v>1000</v>
      </c>
      <c r="C67" s="10" t="s">
        <v>12</v>
      </c>
      <c r="D67" s="10"/>
      <c r="E67" s="10">
        <v>250</v>
      </c>
      <c r="F67" s="10" t="s">
        <v>12</v>
      </c>
      <c r="G67" s="10"/>
      <c r="H67" s="10">
        <v>250</v>
      </c>
      <c r="I67" s="10">
        <v>250</v>
      </c>
      <c r="J67" s="10">
        <v>250</v>
      </c>
      <c r="K67" s="10">
        <v>250</v>
      </c>
      <c r="L67" s="10">
        <v>250</v>
      </c>
      <c r="M67" s="10" t="s">
        <v>12</v>
      </c>
      <c r="O67" s="27">
        <f t="shared" si="5"/>
        <v>250</v>
      </c>
      <c r="P67" s="27">
        <f t="shared" si="6"/>
        <v>0</v>
      </c>
      <c r="Q67" s="26">
        <v>1E-4</v>
      </c>
      <c r="R67" s="10" t="str">
        <f t="shared" si="7"/>
        <v>V</v>
      </c>
    </row>
    <row r="68" spans="2:18" x14ac:dyDescent="0.35">
      <c r="B68" s="10"/>
      <c r="C68" s="10"/>
      <c r="D68" s="10"/>
      <c r="E68" s="10">
        <v>1000</v>
      </c>
      <c r="F68" s="10" t="s">
        <v>12</v>
      </c>
      <c r="G68" s="10"/>
      <c r="H68" s="10">
        <v>1000</v>
      </c>
      <c r="I68" s="10">
        <v>1000</v>
      </c>
      <c r="J68" s="10">
        <v>1000</v>
      </c>
      <c r="K68" s="10">
        <v>1000</v>
      </c>
      <c r="L68" s="10">
        <v>1000</v>
      </c>
      <c r="M68" s="10" t="s">
        <v>12</v>
      </c>
      <c r="O68" s="27">
        <f t="shared" si="5"/>
        <v>1000</v>
      </c>
      <c r="P68" s="27">
        <f t="shared" si="6"/>
        <v>0</v>
      </c>
      <c r="Q68" s="26">
        <v>1E-4</v>
      </c>
      <c r="R68" s="10" t="str">
        <f t="shared" si="7"/>
        <v>V</v>
      </c>
    </row>
    <row r="69" spans="2:18" x14ac:dyDescent="0.35">
      <c r="B69" s="10"/>
      <c r="C69" s="10"/>
      <c r="D69" s="10"/>
      <c r="E69" s="10">
        <v>-250</v>
      </c>
      <c r="F69" s="10" t="s">
        <v>12</v>
      </c>
      <c r="G69" s="10"/>
      <c r="H69" s="10">
        <v>-250</v>
      </c>
      <c r="I69" s="10">
        <v>-250</v>
      </c>
      <c r="J69" s="10">
        <v>-250</v>
      </c>
      <c r="K69" s="10">
        <v>-250</v>
      </c>
      <c r="L69" s="10">
        <v>-250</v>
      </c>
      <c r="M69" s="10" t="s">
        <v>12</v>
      </c>
      <c r="O69" s="27">
        <f t="shared" si="5"/>
        <v>-250</v>
      </c>
      <c r="P69" s="27">
        <f t="shared" si="6"/>
        <v>0</v>
      </c>
      <c r="Q69" s="26">
        <v>1E-4</v>
      </c>
      <c r="R69" s="10" t="str">
        <f t="shared" si="7"/>
        <v>V</v>
      </c>
    </row>
    <row r="70" spans="2:18" x14ac:dyDescent="0.35">
      <c r="B70" s="10"/>
      <c r="C70" s="10"/>
      <c r="D70" s="10"/>
      <c r="E70" s="10">
        <v>-1000</v>
      </c>
      <c r="F70" s="10" t="s">
        <v>12</v>
      </c>
      <c r="G70" s="10"/>
      <c r="H70" s="10">
        <v>-1000</v>
      </c>
      <c r="I70" s="10">
        <v>-1000</v>
      </c>
      <c r="J70" s="10">
        <v>-1000</v>
      </c>
      <c r="K70" s="10">
        <v>-1000</v>
      </c>
      <c r="L70" s="10">
        <v>-1000</v>
      </c>
      <c r="M70" s="10" t="s">
        <v>12</v>
      </c>
      <c r="O70" s="27">
        <f t="shared" si="5"/>
        <v>-1000</v>
      </c>
      <c r="P70" s="27">
        <f t="shared" si="6"/>
        <v>0</v>
      </c>
      <c r="Q70" s="26">
        <v>1E-4</v>
      </c>
      <c r="R70" s="10" t="str">
        <f t="shared" si="7"/>
        <v>V</v>
      </c>
    </row>
    <row r="73" spans="2:18" x14ac:dyDescent="0.35">
      <c r="B73" s="203" t="s">
        <v>61</v>
      </c>
      <c r="C73" s="203"/>
      <c r="D73" s="203"/>
      <c r="E73" s="203"/>
      <c r="F73" s="203"/>
      <c r="G73" s="203"/>
      <c r="H73" s="203"/>
      <c r="I73" s="203"/>
      <c r="J73" s="203"/>
      <c r="K73" s="203"/>
      <c r="L73" s="203"/>
    </row>
    <row r="75" spans="2:18" x14ac:dyDescent="0.35">
      <c r="B75" s="13" t="s">
        <v>0</v>
      </c>
      <c r="E75" s="13" t="s">
        <v>64</v>
      </c>
      <c r="J75" s="13" t="s">
        <v>63</v>
      </c>
      <c r="K75" s="13" t="s">
        <v>64</v>
      </c>
    </row>
    <row r="76" spans="2:18" x14ac:dyDescent="0.35">
      <c r="B76" s="13" t="s">
        <v>1</v>
      </c>
      <c r="E76" s="13" t="s">
        <v>64</v>
      </c>
    </row>
    <row r="77" spans="2:18" x14ac:dyDescent="0.35">
      <c r="B77" s="13" t="s">
        <v>56</v>
      </c>
      <c r="E77" s="13" t="s">
        <v>64</v>
      </c>
    </row>
    <row r="78" spans="2:18" x14ac:dyDescent="0.35">
      <c r="B78" s="13" t="s">
        <v>57</v>
      </c>
      <c r="E78" s="13" t="s">
        <v>64</v>
      </c>
      <c r="J78" s="13" t="s">
        <v>3</v>
      </c>
      <c r="K78" s="13" t="s">
        <v>64</v>
      </c>
    </row>
    <row r="79" spans="2:18" x14ac:dyDescent="0.35">
      <c r="J79" s="13" t="s">
        <v>5</v>
      </c>
      <c r="K79" s="13" t="s">
        <v>64</v>
      </c>
    </row>
    <row r="80" spans="2:18" x14ac:dyDescent="0.35">
      <c r="B80" s="13" t="s">
        <v>2</v>
      </c>
    </row>
    <row r="82" spans="2:18" x14ac:dyDescent="0.35">
      <c r="B82" s="38" t="s">
        <v>13</v>
      </c>
    </row>
    <row r="84" spans="2:18" x14ac:dyDescent="0.35">
      <c r="B84" s="191" t="s">
        <v>7</v>
      </c>
      <c r="C84" s="191"/>
      <c r="D84" s="191" t="s">
        <v>8</v>
      </c>
      <c r="E84" s="191"/>
      <c r="F84" s="191"/>
      <c r="G84" s="191"/>
      <c r="H84" s="192" t="s">
        <v>9</v>
      </c>
      <c r="I84" s="192"/>
      <c r="J84" s="192"/>
      <c r="K84" s="192"/>
      <c r="L84" s="192"/>
      <c r="M84" s="192"/>
      <c r="O84" s="191" t="s">
        <v>9</v>
      </c>
      <c r="P84" s="191" t="s">
        <v>26</v>
      </c>
      <c r="Q84" s="192" t="s">
        <v>27</v>
      </c>
      <c r="R84" s="192" t="s">
        <v>10</v>
      </c>
    </row>
    <row r="85" spans="2:18" x14ac:dyDescent="0.35">
      <c r="B85" s="191"/>
      <c r="C85" s="191"/>
      <c r="D85" s="191"/>
      <c r="E85" s="191"/>
      <c r="F85" s="191"/>
      <c r="G85" s="191"/>
      <c r="H85" s="18">
        <v>1</v>
      </c>
      <c r="I85" s="18">
        <v>2</v>
      </c>
      <c r="J85" s="18">
        <v>3</v>
      </c>
      <c r="K85" s="18">
        <v>4</v>
      </c>
      <c r="L85" s="18">
        <v>5</v>
      </c>
      <c r="M85" s="10"/>
      <c r="O85" s="191"/>
      <c r="P85" s="191"/>
      <c r="Q85" s="192"/>
      <c r="R85" s="192"/>
    </row>
    <row r="86" spans="2:18" x14ac:dyDescent="0.35">
      <c r="B86" s="10">
        <v>200</v>
      </c>
      <c r="C86" s="10" t="s">
        <v>14</v>
      </c>
      <c r="D86" s="10"/>
      <c r="E86" s="10">
        <v>0</v>
      </c>
      <c r="F86" s="10" t="s">
        <v>14</v>
      </c>
      <c r="G86" s="10"/>
      <c r="H86" s="10">
        <v>0</v>
      </c>
      <c r="I86" s="10">
        <v>0</v>
      </c>
      <c r="J86" s="10">
        <v>0</v>
      </c>
      <c r="K86" s="10">
        <v>0</v>
      </c>
      <c r="L86" s="10">
        <v>0</v>
      </c>
      <c r="M86" s="10" t="s">
        <v>14</v>
      </c>
      <c r="O86" s="27">
        <f>AVERAGE(H86:L86)</f>
        <v>0</v>
      </c>
      <c r="P86" s="27">
        <f>STDEV(H86:L86)</f>
        <v>0</v>
      </c>
      <c r="Q86" s="27">
        <v>1.0000000000000001E-5</v>
      </c>
      <c r="R86" s="10" t="str">
        <f>M86</f>
        <v>µA</v>
      </c>
    </row>
    <row r="87" spans="2:18" x14ac:dyDescent="0.35">
      <c r="B87" s="10"/>
      <c r="C87" s="10"/>
      <c r="D87" s="10"/>
      <c r="E87" s="10">
        <v>10</v>
      </c>
      <c r="F87" s="10" t="s">
        <v>14</v>
      </c>
      <c r="G87" s="10"/>
      <c r="H87" s="10">
        <v>10</v>
      </c>
      <c r="I87" s="27">
        <v>10</v>
      </c>
      <c r="J87" s="10">
        <v>10</v>
      </c>
      <c r="K87" s="27">
        <v>10</v>
      </c>
      <c r="L87" s="10">
        <v>10</v>
      </c>
      <c r="M87" s="10" t="s">
        <v>14</v>
      </c>
      <c r="O87" s="27">
        <f t="shared" ref="O87:O136" si="8">AVERAGE(H87:L87)</f>
        <v>10</v>
      </c>
      <c r="P87" s="27">
        <f t="shared" ref="P87:P136" si="9">STDEV(H87:L87)</f>
        <v>0</v>
      </c>
      <c r="Q87" s="27">
        <v>1.0000000000000001E-5</v>
      </c>
      <c r="R87" s="10" t="str">
        <f t="shared" ref="R87:R136" si="10">M87</f>
        <v>µA</v>
      </c>
    </row>
    <row r="88" spans="2:18" x14ac:dyDescent="0.35">
      <c r="B88" s="10"/>
      <c r="C88" s="10"/>
      <c r="D88" s="10"/>
      <c r="E88" s="10">
        <v>100</v>
      </c>
      <c r="F88" s="10" t="s">
        <v>14</v>
      </c>
      <c r="G88" s="10"/>
      <c r="H88" s="27">
        <v>100</v>
      </c>
      <c r="I88" s="27">
        <v>100</v>
      </c>
      <c r="J88" s="27">
        <v>100</v>
      </c>
      <c r="K88" s="27">
        <v>100</v>
      </c>
      <c r="L88" s="27">
        <v>100</v>
      </c>
      <c r="M88" s="10" t="s">
        <v>14</v>
      </c>
      <c r="O88" s="27">
        <f t="shared" si="8"/>
        <v>100</v>
      </c>
      <c r="P88" s="27">
        <f t="shared" si="9"/>
        <v>0</v>
      </c>
      <c r="Q88" s="27">
        <v>1.0000000000000001E-5</v>
      </c>
      <c r="R88" s="10" t="str">
        <f t="shared" si="10"/>
        <v>µA</v>
      </c>
    </row>
    <row r="89" spans="2:18" x14ac:dyDescent="0.35">
      <c r="B89" s="10"/>
      <c r="C89" s="10"/>
      <c r="D89" s="10"/>
      <c r="E89" s="10">
        <v>190</v>
      </c>
      <c r="F89" s="10" t="s">
        <v>14</v>
      </c>
      <c r="G89" s="10"/>
      <c r="H89" s="27">
        <v>190</v>
      </c>
      <c r="I89" s="27">
        <v>190</v>
      </c>
      <c r="J89" s="27">
        <v>190</v>
      </c>
      <c r="K89" s="27">
        <v>190</v>
      </c>
      <c r="L89" s="27">
        <v>190</v>
      </c>
      <c r="M89" s="10" t="s">
        <v>14</v>
      </c>
      <c r="O89" s="27">
        <f t="shared" si="8"/>
        <v>190</v>
      </c>
      <c r="P89" s="27">
        <f t="shared" si="9"/>
        <v>0</v>
      </c>
      <c r="Q89" s="27">
        <v>1.0000000000000001E-5</v>
      </c>
      <c r="R89" s="10" t="str">
        <f t="shared" si="10"/>
        <v>µA</v>
      </c>
    </row>
    <row r="90" spans="2:18" x14ac:dyDescent="0.35">
      <c r="B90" s="10"/>
      <c r="C90" s="10"/>
      <c r="D90" s="10"/>
      <c r="E90" s="10">
        <v>-10</v>
      </c>
      <c r="F90" s="10" t="s">
        <v>14</v>
      </c>
      <c r="G90" s="10"/>
      <c r="H90" s="10">
        <v>-10</v>
      </c>
      <c r="I90" s="10">
        <v>-10</v>
      </c>
      <c r="J90" s="10">
        <v>-10</v>
      </c>
      <c r="K90" s="10">
        <v>-10</v>
      </c>
      <c r="L90" s="10">
        <v>-10</v>
      </c>
      <c r="M90" s="10" t="s">
        <v>14</v>
      </c>
      <c r="O90" s="27">
        <f t="shared" si="8"/>
        <v>-10</v>
      </c>
      <c r="P90" s="27">
        <f t="shared" si="9"/>
        <v>0</v>
      </c>
      <c r="Q90" s="27">
        <v>1.0000000000000001E-5</v>
      </c>
      <c r="R90" s="10" t="str">
        <f t="shared" si="10"/>
        <v>µA</v>
      </c>
    </row>
    <row r="91" spans="2:18" x14ac:dyDescent="0.35">
      <c r="B91" s="10"/>
      <c r="C91" s="10"/>
      <c r="D91" s="10"/>
      <c r="E91" s="10">
        <v>-100</v>
      </c>
      <c r="F91" s="10" t="s">
        <v>14</v>
      </c>
      <c r="G91" s="10"/>
      <c r="H91" s="27">
        <v>-100</v>
      </c>
      <c r="I91" s="27">
        <v>-100</v>
      </c>
      <c r="J91" s="27">
        <v>-100</v>
      </c>
      <c r="K91" s="27">
        <v>-100</v>
      </c>
      <c r="L91" s="27">
        <v>-100</v>
      </c>
      <c r="M91" s="10" t="s">
        <v>14</v>
      </c>
      <c r="O91" s="27">
        <f t="shared" si="8"/>
        <v>-100</v>
      </c>
      <c r="P91" s="27">
        <f t="shared" si="9"/>
        <v>0</v>
      </c>
      <c r="Q91" s="27">
        <v>1.0000000000000001E-5</v>
      </c>
      <c r="R91" s="10" t="str">
        <f t="shared" si="10"/>
        <v>µA</v>
      </c>
    </row>
    <row r="92" spans="2:18" x14ac:dyDescent="0.35">
      <c r="B92" s="10"/>
      <c r="C92" s="10"/>
      <c r="D92" s="10"/>
      <c r="E92" s="10">
        <v>-190</v>
      </c>
      <c r="F92" s="10" t="s">
        <v>14</v>
      </c>
      <c r="G92" s="10"/>
      <c r="H92" s="27">
        <v>-190</v>
      </c>
      <c r="I92" s="27">
        <v>-190</v>
      </c>
      <c r="J92" s="27">
        <v>-190</v>
      </c>
      <c r="K92" s="27">
        <v>-190</v>
      </c>
      <c r="L92" s="27">
        <v>-190</v>
      </c>
      <c r="M92" s="10" t="s">
        <v>14</v>
      </c>
      <c r="O92" s="27">
        <f t="shared" si="8"/>
        <v>-190</v>
      </c>
      <c r="P92" s="27">
        <f t="shared" si="9"/>
        <v>0</v>
      </c>
      <c r="Q92" s="27">
        <v>1.0000000000000001E-5</v>
      </c>
      <c r="R92" s="10" t="str">
        <f t="shared" si="10"/>
        <v>µA</v>
      </c>
    </row>
    <row r="93" spans="2:18" x14ac:dyDescent="0.35">
      <c r="B93" s="10">
        <v>2</v>
      </c>
      <c r="C93" s="10" t="s">
        <v>15</v>
      </c>
      <c r="D93" s="10"/>
      <c r="E93" s="10">
        <v>0.2</v>
      </c>
      <c r="F93" s="10" t="s">
        <v>15</v>
      </c>
      <c r="G93" s="10"/>
      <c r="H93" s="28">
        <v>0.2</v>
      </c>
      <c r="I93" s="28">
        <v>0.2</v>
      </c>
      <c r="J93" s="28">
        <v>0.2</v>
      </c>
      <c r="K93" s="28">
        <v>0.2</v>
      </c>
      <c r="L93" s="28">
        <v>0.2</v>
      </c>
      <c r="M93" s="10" t="s">
        <v>15</v>
      </c>
      <c r="O93" s="27">
        <f t="shared" si="8"/>
        <v>0.2</v>
      </c>
      <c r="P93" s="27">
        <f t="shared" si="9"/>
        <v>0</v>
      </c>
      <c r="Q93" s="28">
        <v>9.9999999999999995E-8</v>
      </c>
      <c r="R93" s="10" t="str">
        <f t="shared" si="10"/>
        <v>mA</v>
      </c>
    </row>
    <row r="94" spans="2:18" x14ac:dyDescent="0.35">
      <c r="B94" s="10"/>
      <c r="C94" s="10"/>
      <c r="D94" s="10"/>
      <c r="E94" s="10">
        <v>1</v>
      </c>
      <c r="F94" s="10" t="s">
        <v>15</v>
      </c>
      <c r="G94" s="10"/>
      <c r="H94" s="28">
        <v>1</v>
      </c>
      <c r="I94" s="28">
        <v>1</v>
      </c>
      <c r="J94" s="28">
        <v>1</v>
      </c>
      <c r="K94" s="28">
        <v>1</v>
      </c>
      <c r="L94" s="28">
        <v>1</v>
      </c>
      <c r="M94" s="10" t="s">
        <v>15</v>
      </c>
      <c r="O94" s="27">
        <f t="shared" si="8"/>
        <v>1</v>
      </c>
      <c r="P94" s="27">
        <f t="shared" si="9"/>
        <v>0</v>
      </c>
      <c r="Q94" s="28">
        <v>9.9999999999999995E-8</v>
      </c>
      <c r="R94" s="10" t="str">
        <f t="shared" si="10"/>
        <v>mA</v>
      </c>
    </row>
    <row r="95" spans="2:18" x14ac:dyDescent="0.35">
      <c r="B95" s="10"/>
      <c r="C95" s="10"/>
      <c r="D95" s="10"/>
      <c r="E95" s="10">
        <v>1.9</v>
      </c>
      <c r="F95" s="10" t="s">
        <v>15</v>
      </c>
      <c r="G95" s="10"/>
      <c r="H95" s="10">
        <v>1.9</v>
      </c>
      <c r="I95" s="10">
        <v>1.9</v>
      </c>
      <c r="J95" s="10">
        <v>1.9</v>
      </c>
      <c r="K95" s="10">
        <v>1.9</v>
      </c>
      <c r="L95" s="10">
        <v>1.9</v>
      </c>
      <c r="M95" s="10" t="s">
        <v>15</v>
      </c>
      <c r="O95" s="27">
        <f t="shared" si="8"/>
        <v>1.9</v>
      </c>
      <c r="P95" s="27">
        <f t="shared" si="9"/>
        <v>0</v>
      </c>
      <c r="Q95" s="28">
        <v>9.9999999999999995E-8</v>
      </c>
      <c r="R95" s="10" t="str">
        <f t="shared" si="10"/>
        <v>mA</v>
      </c>
    </row>
    <row r="96" spans="2:18" x14ac:dyDescent="0.35">
      <c r="B96" s="10"/>
      <c r="C96" s="10"/>
      <c r="D96" s="10"/>
      <c r="E96" s="42">
        <v>-0.2</v>
      </c>
      <c r="F96" s="10" t="s">
        <v>15</v>
      </c>
      <c r="G96" s="10"/>
      <c r="H96" s="28">
        <v>-0.2</v>
      </c>
      <c r="I96" s="28">
        <v>-0.2</v>
      </c>
      <c r="J96" s="28">
        <v>-0.2</v>
      </c>
      <c r="K96" s="28">
        <v>-0.2</v>
      </c>
      <c r="L96" s="28">
        <v>-0.2</v>
      </c>
      <c r="M96" s="10" t="s">
        <v>15</v>
      </c>
      <c r="O96" s="27">
        <f t="shared" si="8"/>
        <v>-0.2</v>
      </c>
      <c r="P96" s="27">
        <f t="shared" si="9"/>
        <v>0</v>
      </c>
      <c r="Q96" s="28">
        <v>9.9999999999999995E-8</v>
      </c>
      <c r="R96" s="10" t="str">
        <f t="shared" si="10"/>
        <v>mA</v>
      </c>
    </row>
    <row r="97" spans="2:18" x14ac:dyDescent="0.35">
      <c r="B97" s="10"/>
      <c r="C97" s="10"/>
      <c r="D97" s="10"/>
      <c r="E97" s="10">
        <v>-1</v>
      </c>
      <c r="F97" s="10" t="s">
        <v>15</v>
      </c>
      <c r="G97" s="10"/>
      <c r="H97" s="28">
        <v>-1</v>
      </c>
      <c r="I97" s="28">
        <v>-1</v>
      </c>
      <c r="J97" s="28">
        <v>-1</v>
      </c>
      <c r="K97" s="28">
        <v>-1</v>
      </c>
      <c r="L97" s="28">
        <v>-1</v>
      </c>
      <c r="M97" s="10" t="s">
        <v>15</v>
      </c>
      <c r="O97" s="27">
        <f t="shared" si="8"/>
        <v>-1</v>
      </c>
      <c r="P97" s="27">
        <f t="shared" si="9"/>
        <v>0</v>
      </c>
      <c r="Q97" s="28">
        <v>9.9999999999999995E-8</v>
      </c>
      <c r="R97" s="10" t="str">
        <f t="shared" si="10"/>
        <v>mA</v>
      </c>
    </row>
    <row r="98" spans="2:18" x14ac:dyDescent="0.35">
      <c r="B98" s="10"/>
      <c r="C98" s="10"/>
      <c r="D98" s="10"/>
      <c r="E98" s="10">
        <v>-1.9</v>
      </c>
      <c r="F98" s="10" t="s">
        <v>15</v>
      </c>
      <c r="G98" s="10"/>
      <c r="H98" s="28">
        <v>-1.9</v>
      </c>
      <c r="I98" s="28">
        <v>-1.9</v>
      </c>
      <c r="J98" s="28">
        <v>-1.9</v>
      </c>
      <c r="K98" s="28">
        <v>-1.9</v>
      </c>
      <c r="L98" s="28">
        <v>-1.9</v>
      </c>
      <c r="M98" s="10" t="s">
        <v>15</v>
      </c>
      <c r="O98" s="27">
        <f t="shared" si="8"/>
        <v>-1.9</v>
      </c>
      <c r="P98" s="27">
        <f t="shared" si="9"/>
        <v>0</v>
      </c>
      <c r="Q98" s="28">
        <v>9.9999999999999995E-8</v>
      </c>
      <c r="R98" s="10" t="str">
        <f t="shared" si="10"/>
        <v>mA</v>
      </c>
    </row>
    <row r="99" spans="2:18" x14ac:dyDescent="0.35">
      <c r="B99" s="10">
        <v>20</v>
      </c>
      <c r="C99" s="10" t="s">
        <v>15</v>
      </c>
      <c r="D99" s="10"/>
      <c r="E99" s="10">
        <v>2</v>
      </c>
      <c r="F99" s="10" t="s">
        <v>15</v>
      </c>
      <c r="G99" s="10"/>
      <c r="H99" s="17">
        <v>2</v>
      </c>
      <c r="I99" s="17">
        <v>2</v>
      </c>
      <c r="J99" s="17">
        <v>2</v>
      </c>
      <c r="K99" s="17">
        <v>2</v>
      </c>
      <c r="L99" s="17">
        <v>2</v>
      </c>
      <c r="M99" s="10" t="s">
        <v>15</v>
      </c>
      <c r="O99" s="27">
        <f t="shared" si="8"/>
        <v>2</v>
      </c>
      <c r="P99" s="27">
        <f t="shared" si="9"/>
        <v>0</v>
      </c>
      <c r="Q99" s="17">
        <v>9.9999999999999995E-7</v>
      </c>
      <c r="R99" s="10" t="str">
        <f t="shared" si="10"/>
        <v>mA</v>
      </c>
    </row>
    <row r="100" spans="2:18" x14ac:dyDescent="0.35">
      <c r="B100" s="10"/>
      <c r="C100" s="10"/>
      <c r="D100" s="10"/>
      <c r="E100" s="10">
        <v>10</v>
      </c>
      <c r="F100" s="10" t="s">
        <v>15</v>
      </c>
      <c r="G100" s="10"/>
      <c r="H100" s="17">
        <v>10</v>
      </c>
      <c r="I100" s="17">
        <v>10</v>
      </c>
      <c r="J100" s="17">
        <v>10</v>
      </c>
      <c r="K100" s="17">
        <v>10</v>
      </c>
      <c r="L100" s="17">
        <v>10</v>
      </c>
      <c r="M100" s="10" t="s">
        <v>15</v>
      </c>
      <c r="O100" s="27">
        <f t="shared" si="8"/>
        <v>10</v>
      </c>
      <c r="P100" s="27">
        <f t="shared" si="9"/>
        <v>0</v>
      </c>
      <c r="Q100" s="17">
        <v>9.9999999999999995E-7</v>
      </c>
      <c r="R100" s="10" t="str">
        <f t="shared" si="10"/>
        <v>mA</v>
      </c>
    </row>
    <row r="101" spans="2:18" x14ac:dyDescent="0.35">
      <c r="B101" s="10"/>
      <c r="C101" s="10"/>
      <c r="D101" s="10"/>
      <c r="E101" s="10">
        <v>19</v>
      </c>
      <c r="F101" s="10" t="s">
        <v>15</v>
      </c>
      <c r="G101" s="10"/>
      <c r="H101" s="17">
        <v>19</v>
      </c>
      <c r="I101" s="17">
        <v>19</v>
      </c>
      <c r="J101" s="17">
        <v>19</v>
      </c>
      <c r="K101" s="17">
        <v>19</v>
      </c>
      <c r="L101" s="17">
        <v>19</v>
      </c>
      <c r="M101" s="10" t="s">
        <v>15</v>
      </c>
      <c r="O101" s="27">
        <f t="shared" si="8"/>
        <v>19</v>
      </c>
      <c r="P101" s="27">
        <f t="shared" si="9"/>
        <v>0</v>
      </c>
      <c r="Q101" s="17">
        <v>9.9999999999999995E-7</v>
      </c>
      <c r="R101" s="10" t="str">
        <f t="shared" si="10"/>
        <v>mA</v>
      </c>
    </row>
    <row r="102" spans="2:18" x14ac:dyDescent="0.35">
      <c r="B102" s="10"/>
      <c r="C102" s="10"/>
      <c r="D102" s="10"/>
      <c r="E102" s="10">
        <v>-2</v>
      </c>
      <c r="F102" s="10" t="s">
        <v>15</v>
      </c>
      <c r="G102" s="10"/>
      <c r="H102" s="17">
        <v>-2</v>
      </c>
      <c r="I102" s="17">
        <v>-2</v>
      </c>
      <c r="J102" s="17">
        <v>-2</v>
      </c>
      <c r="K102" s="17">
        <v>-2</v>
      </c>
      <c r="L102" s="17">
        <v>-2</v>
      </c>
      <c r="M102" s="10" t="s">
        <v>15</v>
      </c>
      <c r="O102" s="27">
        <f t="shared" si="8"/>
        <v>-2</v>
      </c>
      <c r="P102" s="27">
        <f t="shared" si="9"/>
        <v>0</v>
      </c>
      <c r="Q102" s="17">
        <v>9.9999999999999995E-7</v>
      </c>
      <c r="R102" s="10" t="str">
        <f t="shared" si="10"/>
        <v>mA</v>
      </c>
    </row>
    <row r="103" spans="2:18" x14ac:dyDescent="0.35">
      <c r="B103" s="10"/>
      <c r="C103" s="10"/>
      <c r="D103" s="10"/>
      <c r="E103" s="10">
        <v>-10</v>
      </c>
      <c r="F103" s="10" t="s">
        <v>15</v>
      </c>
      <c r="G103" s="10"/>
      <c r="H103" s="17">
        <v>-10</v>
      </c>
      <c r="I103" s="17">
        <v>-10</v>
      </c>
      <c r="J103" s="17">
        <v>-10</v>
      </c>
      <c r="K103" s="17">
        <v>-10</v>
      </c>
      <c r="L103" s="17">
        <v>-10</v>
      </c>
      <c r="M103" s="10" t="s">
        <v>15</v>
      </c>
      <c r="O103" s="27">
        <f t="shared" si="8"/>
        <v>-10</v>
      </c>
      <c r="P103" s="27">
        <f t="shared" si="9"/>
        <v>0</v>
      </c>
      <c r="Q103" s="17">
        <v>9.9999999999999995E-7</v>
      </c>
      <c r="R103" s="10" t="str">
        <f t="shared" si="10"/>
        <v>mA</v>
      </c>
    </row>
    <row r="104" spans="2:18" x14ac:dyDescent="0.35">
      <c r="B104" s="10"/>
      <c r="C104" s="10"/>
      <c r="D104" s="10"/>
      <c r="E104" s="10">
        <v>-19</v>
      </c>
      <c r="F104" s="10" t="s">
        <v>15</v>
      </c>
      <c r="G104" s="10"/>
      <c r="H104" s="17">
        <v>-19</v>
      </c>
      <c r="I104" s="17">
        <v>-19</v>
      </c>
      <c r="J104" s="17">
        <v>-19</v>
      </c>
      <c r="K104" s="17">
        <v>-19</v>
      </c>
      <c r="L104" s="17">
        <v>-19</v>
      </c>
      <c r="M104" s="10" t="s">
        <v>15</v>
      </c>
      <c r="O104" s="27">
        <f t="shared" si="8"/>
        <v>-19</v>
      </c>
      <c r="P104" s="27">
        <f t="shared" si="9"/>
        <v>0</v>
      </c>
      <c r="Q104" s="17">
        <v>9.9999999999999995E-7</v>
      </c>
      <c r="R104" s="10" t="str">
        <f t="shared" si="10"/>
        <v>mA</v>
      </c>
    </row>
    <row r="105" spans="2:18" x14ac:dyDescent="0.35">
      <c r="B105" s="10">
        <v>200</v>
      </c>
      <c r="C105" s="10" t="s">
        <v>15</v>
      </c>
      <c r="D105" s="10"/>
      <c r="E105" s="10">
        <v>20</v>
      </c>
      <c r="F105" s="10" t="s">
        <v>15</v>
      </c>
      <c r="G105" s="10"/>
      <c r="H105" s="27">
        <v>20</v>
      </c>
      <c r="I105" s="27">
        <v>20</v>
      </c>
      <c r="J105" s="27">
        <v>20</v>
      </c>
      <c r="K105" s="27">
        <v>20</v>
      </c>
      <c r="L105" s="27">
        <v>20</v>
      </c>
      <c r="M105" s="10" t="s">
        <v>15</v>
      </c>
      <c r="O105" s="27">
        <f t="shared" si="8"/>
        <v>20</v>
      </c>
      <c r="P105" s="27">
        <f t="shared" si="9"/>
        <v>0</v>
      </c>
      <c r="Q105" s="27">
        <v>1.0000000000000001E-5</v>
      </c>
      <c r="R105" s="10" t="str">
        <f t="shared" si="10"/>
        <v>mA</v>
      </c>
    </row>
    <row r="106" spans="2:18" x14ac:dyDescent="0.35">
      <c r="B106" s="10"/>
      <c r="C106" s="10"/>
      <c r="D106" s="10"/>
      <c r="E106" s="10">
        <v>40</v>
      </c>
      <c r="F106" s="10" t="s">
        <v>15</v>
      </c>
      <c r="G106" s="10"/>
      <c r="H106" s="27">
        <v>40</v>
      </c>
      <c r="I106" s="27">
        <v>40</v>
      </c>
      <c r="J106" s="27">
        <v>40</v>
      </c>
      <c r="K106" s="27">
        <v>40</v>
      </c>
      <c r="L106" s="27">
        <v>40</v>
      </c>
      <c r="M106" s="10" t="s">
        <v>15</v>
      </c>
      <c r="O106" s="27">
        <f t="shared" si="8"/>
        <v>40</v>
      </c>
      <c r="P106" s="27">
        <f t="shared" si="9"/>
        <v>0</v>
      </c>
      <c r="Q106" s="27">
        <v>1.0000000000000001E-5</v>
      </c>
      <c r="R106" s="10" t="str">
        <f t="shared" si="10"/>
        <v>mA</v>
      </c>
    </row>
    <row r="107" spans="2:18" x14ac:dyDescent="0.35">
      <c r="B107" s="10"/>
      <c r="C107" s="10"/>
      <c r="D107" s="10"/>
      <c r="E107" s="10">
        <v>60</v>
      </c>
      <c r="F107" s="10" t="s">
        <v>15</v>
      </c>
      <c r="G107" s="10"/>
      <c r="H107" s="27">
        <v>60</v>
      </c>
      <c r="I107" s="27">
        <v>60</v>
      </c>
      <c r="J107" s="27">
        <v>60</v>
      </c>
      <c r="K107" s="27">
        <v>60</v>
      </c>
      <c r="L107" s="27">
        <v>60</v>
      </c>
      <c r="M107" s="10" t="s">
        <v>15</v>
      </c>
      <c r="O107" s="27">
        <f t="shared" si="8"/>
        <v>60</v>
      </c>
      <c r="P107" s="27">
        <f t="shared" si="9"/>
        <v>0</v>
      </c>
      <c r="Q107" s="27">
        <v>1.0000000000000001E-5</v>
      </c>
      <c r="R107" s="10" t="str">
        <f t="shared" si="10"/>
        <v>mA</v>
      </c>
    </row>
    <row r="108" spans="2:18" x14ac:dyDescent="0.35">
      <c r="B108" s="10"/>
      <c r="C108" s="10"/>
      <c r="D108" s="10"/>
      <c r="E108" s="10">
        <v>80</v>
      </c>
      <c r="F108" s="10" t="s">
        <v>15</v>
      </c>
      <c r="G108" s="10"/>
      <c r="H108" s="27">
        <v>80</v>
      </c>
      <c r="I108" s="27">
        <v>80</v>
      </c>
      <c r="J108" s="27">
        <v>80</v>
      </c>
      <c r="K108" s="27">
        <v>80</v>
      </c>
      <c r="L108" s="27">
        <v>80</v>
      </c>
      <c r="M108" s="10" t="s">
        <v>15</v>
      </c>
      <c r="O108" s="27">
        <f t="shared" si="8"/>
        <v>80</v>
      </c>
      <c r="P108" s="27">
        <f t="shared" si="9"/>
        <v>0</v>
      </c>
      <c r="Q108" s="27">
        <v>1.0000000000000001E-5</v>
      </c>
      <c r="R108" s="10" t="str">
        <f t="shared" si="10"/>
        <v>mA</v>
      </c>
    </row>
    <row r="109" spans="2:18" x14ac:dyDescent="0.35">
      <c r="B109" s="10"/>
      <c r="C109" s="10"/>
      <c r="D109" s="10"/>
      <c r="E109" s="10">
        <v>100</v>
      </c>
      <c r="F109" s="10" t="s">
        <v>15</v>
      </c>
      <c r="G109" s="10"/>
      <c r="H109" s="27">
        <v>100</v>
      </c>
      <c r="I109" s="27">
        <v>100</v>
      </c>
      <c r="J109" s="27">
        <v>100</v>
      </c>
      <c r="K109" s="27">
        <v>100</v>
      </c>
      <c r="L109" s="27">
        <v>100</v>
      </c>
      <c r="M109" s="10" t="s">
        <v>15</v>
      </c>
      <c r="O109" s="27">
        <f t="shared" si="8"/>
        <v>100</v>
      </c>
      <c r="P109" s="27">
        <f t="shared" si="9"/>
        <v>0</v>
      </c>
      <c r="Q109" s="27">
        <v>1.0000000000000001E-5</v>
      </c>
      <c r="R109" s="10" t="str">
        <f t="shared" si="10"/>
        <v>mA</v>
      </c>
    </row>
    <row r="110" spans="2:18" x14ac:dyDescent="0.35">
      <c r="B110" s="10"/>
      <c r="C110" s="10"/>
      <c r="D110" s="10"/>
      <c r="E110" s="10">
        <v>120</v>
      </c>
      <c r="F110" s="10" t="s">
        <v>15</v>
      </c>
      <c r="G110" s="10"/>
      <c r="H110" s="27">
        <v>120</v>
      </c>
      <c r="I110" s="27">
        <v>120</v>
      </c>
      <c r="J110" s="27">
        <v>120</v>
      </c>
      <c r="K110" s="27">
        <v>120</v>
      </c>
      <c r="L110" s="27">
        <v>120</v>
      </c>
      <c r="M110" s="10" t="s">
        <v>15</v>
      </c>
      <c r="O110" s="27">
        <f t="shared" si="8"/>
        <v>120</v>
      </c>
      <c r="P110" s="27">
        <f t="shared" si="9"/>
        <v>0</v>
      </c>
      <c r="Q110" s="27">
        <v>1.0000000000000001E-5</v>
      </c>
      <c r="R110" s="10" t="str">
        <f t="shared" si="10"/>
        <v>mA</v>
      </c>
    </row>
    <row r="111" spans="2:18" x14ac:dyDescent="0.35">
      <c r="B111" s="10"/>
      <c r="C111" s="10"/>
      <c r="D111" s="10"/>
      <c r="E111" s="10">
        <v>140</v>
      </c>
      <c r="F111" s="10" t="s">
        <v>15</v>
      </c>
      <c r="G111" s="10"/>
      <c r="H111" s="27">
        <v>140</v>
      </c>
      <c r="I111" s="27">
        <v>140</v>
      </c>
      <c r="J111" s="27">
        <v>140</v>
      </c>
      <c r="K111" s="27">
        <v>140</v>
      </c>
      <c r="L111" s="27">
        <v>140</v>
      </c>
      <c r="M111" s="10" t="s">
        <v>15</v>
      </c>
      <c r="O111" s="27">
        <f t="shared" si="8"/>
        <v>140</v>
      </c>
      <c r="P111" s="27">
        <f t="shared" si="9"/>
        <v>0</v>
      </c>
      <c r="Q111" s="27">
        <v>1.0000000000000001E-5</v>
      </c>
      <c r="R111" s="10" t="str">
        <f t="shared" si="10"/>
        <v>mA</v>
      </c>
    </row>
    <row r="112" spans="2:18" x14ac:dyDescent="0.35">
      <c r="B112" s="10"/>
      <c r="C112" s="10"/>
      <c r="D112" s="10"/>
      <c r="E112" s="10">
        <v>160</v>
      </c>
      <c r="F112" s="10" t="s">
        <v>15</v>
      </c>
      <c r="G112" s="10"/>
      <c r="H112" s="27">
        <v>160</v>
      </c>
      <c r="I112" s="27">
        <v>160</v>
      </c>
      <c r="J112" s="27">
        <v>160</v>
      </c>
      <c r="K112" s="27">
        <v>160</v>
      </c>
      <c r="L112" s="27">
        <v>160</v>
      </c>
      <c r="M112" s="10" t="s">
        <v>15</v>
      </c>
      <c r="O112" s="27">
        <f t="shared" si="8"/>
        <v>160</v>
      </c>
      <c r="P112" s="27">
        <f t="shared" si="9"/>
        <v>0</v>
      </c>
      <c r="Q112" s="27">
        <v>1.0000000000000001E-5</v>
      </c>
      <c r="R112" s="10" t="str">
        <f t="shared" si="10"/>
        <v>mA</v>
      </c>
    </row>
    <row r="113" spans="2:18" x14ac:dyDescent="0.35">
      <c r="B113" s="10"/>
      <c r="C113" s="10"/>
      <c r="D113" s="10"/>
      <c r="E113" s="10">
        <v>180</v>
      </c>
      <c r="F113" s="10" t="s">
        <v>15</v>
      </c>
      <c r="G113" s="10"/>
      <c r="H113" s="27">
        <v>180</v>
      </c>
      <c r="I113" s="27">
        <v>180</v>
      </c>
      <c r="J113" s="27">
        <v>180</v>
      </c>
      <c r="K113" s="27">
        <v>180</v>
      </c>
      <c r="L113" s="27">
        <v>180</v>
      </c>
      <c r="M113" s="10" t="s">
        <v>15</v>
      </c>
      <c r="O113" s="27">
        <f t="shared" si="8"/>
        <v>180</v>
      </c>
      <c r="P113" s="27">
        <f t="shared" si="9"/>
        <v>0</v>
      </c>
      <c r="Q113" s="27">
        <v>1.0000000000000001E-5</v>
      </c>
      <c r="R113" s="10" t="str">
        <f t="shared" si="10"/>
        <v>mA</v>
      </c>
    </row>
    <row r="114" spans="2:18" x14ac:dyDescent="0.35">
      <c r="B114" s="10"/>
      <c r="C114" s="10"/>
      <c r="D114" s="10"/>
      <c r="E114" s="10">
        <v>190</v>
      </c>
      <c r="F114" s="10" t="s">
        <v>15</v>
      </c>
      <c r="G114" s="10"/>
      <c r="H114" s="27">
        <v>190</v>
      </c>
      <c r="I114" s="27">
        <v>190</v>
      </c>
      <c r="J114" s="27">
        <v>190</v>
      </c>
      <c r="K114" s="27">
        <v>190</v>
      </c>
      <c r="L114" s="27">
        <v>190</v>
      </c>
      <c r="M114" s="10" t="s">
        <v>15</v>
      </c>
      <c r="O114" s="27">
        <f t="shared" si="8"/>
        <v>190</v>
      </c>
      <c r="P114" s="27">
        <f t="shared" si="9"/>
        <v>0</v>
      </c>
      <c r="Q114" s="27">
        <v>1.0000000000000001E-5</v>
      </c>
      <c r="R114" s="10" t="str">
        <f t="shared" si="10"/>
        <v>mA</v>
      </c>
    </row>
    <row r="115" spans="2:18" x14ac:dyDescent="0.35">
      <c r="B115" s="10"/>
      <c r="C115" s="10"/>
      <c r="D115" s="10"/>
      <c r="E115" s="10">
        <v>-20</v>
      </c>
      <c r="F115" s="10" t="s">
        <v>15</v>
      </c>
      <c r="G115" s="10"/>
      <c r="H115" s="27">
        <v>-20</v>
      </c>
      <c r="I115" s="27">
        <v>-20</v>
      </c>
      <c r="J115" s="27">
        <v>-20</v>
      </c>
      <c r="K115" s="27">
        <v>-20</v>
      </c>
      <c r="L115" s="27">
        <v>-20</v>
      </c>
      <c r="M115" s="10" t="s">
        <v>15</v>
      </c>
      <c r="O115" s="27">
        <f t="shared" si="8"/>
        <v>-20</v>
      </c>
      <c r="P115" s="27">
        <f t="shared" si="9"/>
        <v>0</v>
      </c>
      <c r="Q115" s="27">
        <v>1.0000000000000001E-5</v>
      </c>
      <c r="R115" s="10" t="str">
        <f t="shared" si="10"/>
        <v>mA</v>
      </c>
    </row>
    <row r="116" spans="2:18" x14ac:dyDescent="0.35">
      <c r="B116" s="10"/>
      <c r="C116" s="10"/>
      <c r="D116" s="10"/>
      <c r="E116" s="10">
        <v>-40</v>
      </c>
      <c r="F116" s="10" t="s">
        <v>15</v>
      </c>
      <c r="G116" s="10"/>
      <c r="H116" s="27">
        <v>-40</v>
      </c>
      <c r="I116" s="27">
        <v>-40</v>
      </c>
      <c r="J116" s="27">
        <v>-40</v>
      </c>
      <c r="K116" s="27">
        <v>-40</v>
      </c>
      <c r="L116" s="27">
        <v>-40</v>
      </c>
      <c r="M116" s="10" t="s">
        <v>15</v>
      </c>
      <c r="O116" s="27">
        <f t="shared" si="8"/>
        <v>-40</v>
      </c>
      <c r="P116" s="27">
        <f t="shared" si="9"/>
        <v>0</v>
      </c>
      <c r="Q116" s="27">
        <v>1.0000000000000001E-5</v>
      </c>
      <c r="R116" s="10" t="str">
        <f t="shared" si="10"/>
        <v>mA</v>
      </c>
    </row>
    <row r="117" spans="2:18" x14ac:dyDescent="0.35">
      <c r="B117" s="10"/>
      <c r="C117" s="10"/>
      <c r="D117" s="10"/>
      <c r="E117" s="10">
        <v>-60</v>
      </c>
      <c r="F117" s="10" t="s">
        <v>15</v>
      </c>
      <c r="G117" s="10"/>
      <c r="H117" s="27">
        <v>-60</v>
      </c>
      <c r="I117" s="27">
        <v>-60</v>
      </c>
      <c r="J117" s="27">
        <v>-60</v>
      </c>
      <c r="K117" s="27">
        <v>-60</v>
      </c>
      <c r="L117" s="27">
        <v>-60</v>
      </c>
      <c r="M117" s="10" t="s">
        <v>15</v>
      </c>
      <c r="O117" s="27">
        <f t="shared" si="8"/>
        <v>-60</v>
      </c>
      <c r="P117" s="27">
        <f t="shared" si="9"/>
        <v>0</v>
      </c>
      <c r="Q117" s="27">
        <v>1.0000000000000001E-5</v>
      </c>
      <c r="R117" s="10" t="str">
        <f t="shared" si="10"/>
        <v>mA</v>
      </c>
    </row>
    <row r="118" spans="2:18" x14ac:dyDescent="0.35">
      <c r="B118" s="10"/>
      <c r="C118" s="10"/>
      <c r="D118" s="10"/>
      <c r="E118" s="10">
        <v>-80</v>
      </c>
      <c r="F118" s="10" t="s">
        <v>15</v>
      </c>
      <c r="G118" s="10"/>
      <c r="H118" s="27">
        <v>-80</v>
      </c>
      <c r="I118" s="27">
        <v>-80</v>
      </c>
      <c r="J118" s="27">
        <v>-80</v>
      </c>
      <c r="K118" s="27">
        <v>-80</v>
      </c>
      <c r="L118" s="27">
        <v>-80</v>
      </c>
      <c r="M118" s="10" t="s">
        <v>15</v>
      </c>
      <c r="O118" s="27">
        <f t="shared" si="8"/>
        <v>-80</v>
      </c>
      <c r="P118" s="27">
        <f t="shared" si="9"/>
        <v>0</v>
      </c>
      <c r="Q118" s="27">
        <v>1.0000000000000001E-5</v>
      </c>
      <c r="R118" s="10" t="str">
        <f t="shared" si="10"/>
        <v>mA</v>
      </c>
    </row>
    <row r="119" spans="2:18" x14ac:dyDescent="0.35">
      <c r="B119" s="10"/>
      <c r="C119" s="10"/>
      <c r="D119" s="10"/>
      <c r="E119" s="10">
        <v>-100</v>
      </c>
      <c r="F119" s="10" t="s">
        <v>15</v>
      </c>
      <c r="G119" s="10"/>
      <c r="H119" s="27">
        <v>-100</v>
      </c>
      <c r="I119" s="27">
        <v>-100</v>
      </c>
      <c r="J119" s="27">
        <v>-100</v>
      </c>
      <c r="K119" s="27">
        <v>-100</v>
      </c>
      <c r="L119" s="27">
        <v>-100</v>
      </c>
      <c r="M119" s="10" t="s">
        <v>15</v>
      </c>
      <c r="O119" s="27">
        <f t="shared" si="8"/>
        <v>-100</v>
      </c>
      <c r="P119" s="27">
        <f t="shared" si="9"/>
        <v>0</v>
      </c>
      <c r="Q119" s="27">
        <v>1.0000000000000001E-5</v>
      </c>
      <c r="R119" s="10" t="str">
        <f t="shared" si="10"/>
        <v>mA</v>
      </c>
    </row>
    <row r="120" spans="2:18" x14ac:dyDescent="0.35">
      <c r="B120" s="10"/>
      <c r="C120" s="10"/>
      <c r="D120" s="10"/>
      <c r="E120" s="10">
        <v>-120</v>
      </c>
      <c r="F120" s="10" t="s">
        <v>15</v>
      </c>
      <c r="G120" s="10"/>
      <c r="H120" s="27">
        <v>-120</v>
      </c>
      <c r="I120" s="27">
        <v>-120</v>
      </c>
      <c r="J120" s="27">
        <v>-120</v>
      </c>
      <c r="K120" s="27">
        <v>-120</v>
      </c>
      <c r="L120" s="27">
        <v>-120</v>
      </c>
      <c r="M120" s="10" t="s">
        <v>15</v>
      </c>
      <c r="O120" s="27">
        <f t="shared" si="8"/>
        <v>-120</v>
      </c>
      <c r="P120" s="27">
        <f t="shared" si="9"/>
        <v>0</v>
      </c>
      <c r="Q120" s="27">
        <v>1.0000000000000001E-5</v>
      </c>
      <c r="R120" s="10" t="str">
        <f t="shared" si="10"/>
        <v>mA</v>
      </c>
    </row>
    <row r="121" spans="2:18" x14ac:dyDescent="0.35">
      <c r="B121" s="10"/>
      <c r="C121" s="10"/>
      <c r="D121" s="10"/>
      <c r="E121" s="10">
        <v>-140</v>
      </c>
      <c r="F121" s="10" t="s">
        <v>15</v>
      </c>
      <c r="G121" s="10"/>
      <c r="H121" s="27">
        <v>-140</v>
      </c>
      <c r="I121" s="27">
        <v>-140</v>
      </c>
      <c r="J121" s="27">
        <v>-140</v>
      </c>
      <c r="K121" s="27">
        <v>-140</v>
      </c>
      <c r="L121" s="27">
        <v>-140</v>
      </c>
      <c r="M121" s="10" t="s">
        <v>15</v>
      </c>
      <c r="O121" s="27">
        <f t="shared" si="8"/>
        <v>-140</v>
      </c>
      <c r="P121" s="27">
        <f t="shared" si="9"/>
        <v>0</v>
      </c>
      <c r="Q121" s="27">
        <v>1.0000000000000001E-5</v>
      </c>
      <c r="R121" s="10" t="str">
        <f t="shared" si="10"/>
        <v>mA</v>
      </c>
    </row>
    <row r="122" spans="2:18" x14ac:dyDescent="0.35">
      <c r="B122" s="10"/>
      <c r="C122" s="10"/>
      <c r="D122" s="10"/>
      <c r="E122" s="10">
        <v>-160</v>
      </c>
      <c r="F122" s="10" t="s">
        <v>15</v>
      </c>
      <c r="G122" s="10"/>
      <c r="H122" s="27">
        <v>-160</v>
      </c>
      <c r="I122" s="27">
        <v>-160</v>
      </c>
      <c r="J122" s="27">
        <v>-160</v>
      </c>
      <c r="K122" s="27">
        <v>-160</v>
      </c>
      <c r="L122" s="27">
        <v>-160</v>
      </c>
      <c r="M122" s="10" t="s">
        <v>15</v>
      </c>
      <c r="O122" s="27">
        <f t="shared" si="8"/>
        <v>-160</v>
      </c>
      <c r="P122" s="27">
        <f t="shared" si="9"/>
        <v>0</v>
      </c>
      <c r="Q122" s="27">
        <v>1.0000000000000001E-5</v>
      </c>
      <c r="R122" s="10" t="str">
        <f t="shared" si="10"/>
        <v>mA</v>
      </c>
    </row>
    <row r="123" spans="2:18" x14ac:dyDescent="0.35">
      <c r="B123" s="10"/>
      <c r="C123" s="10"/>
      <c r="D123" s="10"/>
      <c r="E123" s="10">
        <v>-180</v>
      </c>
      <c r="F123" s="10" t="s">
        <v>15</v>
      </c>
      <c r="G123" s="10"/>
      <c r="H123" s="27">
        <v>-180</v>
      </c>
      <c r="I123" s="27">
        <v>-180</v>
      </c>
      <c r="J123" s="27">
        <v>-180</v>
      </c>
      <c r="K123" s="27">
        <v>-180</v>
      </c>
      <c r="L123" s="27">
        <v>-180</v>
      </c>
      <c r="M123" s="10" t="s">
        <v>15</v>
      </c>
      <c r="O123" s="27">
        <f t="shared" si="8"/>
        <v>-180</v>
      </c>
      <c r="P123" s="27">
        <f t="shared" si="9"/>
        <v>0</v>
      </c>
      <c r="Q123" s="27">
        <v>1.0000000000000001E-5</v>
      </c>
      <c r="R123" s="10" t="str">
        <f t="shared" si="10"/>
        <v>mA</v>
      </c>
    </row>
    <row r="124" spans="2:18" x14ac:dyDescent="0.35">
      <c r="B124" s="10"/>
      <c r="C124" s="10"/>
      <c r="D124" s="10"/>
      <c r="E124" s="10">
        <v>-190</v>
      </c>
      <c r="F124" s="10" t="s">
        <v>15</v>
      </c>
      <c r="G124" s="10"/>
      <c r="H124" s="27">
        <v>-190</v>
      </c>
      <c r="I124" s="27">
        <v>-190</v>
      </c>
      <c r="J124" s="27">
        <v>-190</v>
      </c>
      <c r="K124" s="27">
        <v>-190</v>
      </c>
      <c r="L124" s="27">
        <v>-190</v>
      </c>
      <c r="M124" s="10" t="s">
        <v>15</v>
      </c>
      <c r="O124" s="27">
        <f t="shared" si="8"/>
        <v>-190</v>
      </c>
      <c r="P124" s="27">
        <f t="shared" si="9"/>
        <v>0</v>
      </c>
      <c r="Q124" s="27">
        <v>1.0000000000000001E-5</v>
      </c>
      <c r="R124" s="10" t="str">
        <f t="shared" si="10"/>
        <v>mA</v>
      </c>
    </row>
    <row r="125" spans="2:18" x14ac:dyDescent="0.35">
      <c r="B125" s="10">
        <v>2</v>
      </c>
      <c r="C125" s="10" t="s">
        <v>16</v>
      </c>
      <c r="D125" s="10"/>
      <c r="E125" s="10">
        <v>0.2</v>
      </c>
      <c r="F125" s="10" t="s">
        <v>16</v>
      </c>
      <c r="G125" s="10"/>
      <c r="H125" s="28">
        <v>0.2</v>
      </c>
      <c r="I125" s="28">
        <v>0.2</v>
      </c>
      <c r="J125" s="28">
        <v>0.2</v>
      </c>
      <c r="K125" s="28">
        <v>0.2</v>
      </c>
      <c r="L125" s="28">
        <v>0.2</v>
      </c>
      <c r="M125" s="10" t="s">
        <v>16</v>
      </c>
      <c r="O125" s="27">
        <f t="shared" si="8"/>
        <v>0.2</v>
      </c>
      <c r="P125" s="27">
        <f t="shared" si="9"/>
        <v>0</v>
      </c>
      <c r="Q125" s="28">
        <v>9.9999999999999995E-8</v>
      </c>
      <c r="R125" s="10" t="str">
        <f t="shared" si="10"/>
        <v>A</v>
      </c>
    </row>
    <row r="126" spans="2:18" x14ac:dyDescent="0.35">
      <c r="B126" s="10"/>
      <c r="C126" s="10"/>
      <c r="D126" s="10"/>
      <c r="E126" s="10">
        <v>1</v>
      </c>
      <c r="F126" s="10" t="s">
        <v>16</v>
      </c>
      <c r="G126" s="10"/>
      <c r="H126" s="28">
        <v>1</v>
      </c>
      <c r="I126" s="28">
        <v>1</v>
      </c>
      <c r="J126" s="28">
        <v>1</v>
      </c>
      <c r="K126" s="28">
        <v>1</v>
      </c>
      <c r="L126" s="28">
        <v>1</v>
      </c>
      <c r="M126" s="10" t="s">
        <v>16</v>
      </c>
      <c r="O126" s="27">
        <f t="shared" si="8"/>
        <v>1</v>
      </c>
      <c r="P126" s="27">
        <f t="shared" si="9"/>
        <v>0</v>
      </c>
      <c r="Q126" s="28">
        <v>9.9999999999999995E-8</v>
      </c>
      <c r="R126" s="10" t="str">
        <f t="shared" si="10"/>
        <v>A</v>
      </c>
    </row>
    <row r="127" spans="2:18" x14ac:dyDescent="0.35">
      <c r="B127" s="10"/>
      <c r="C127" s="10"/>
      <c r="D127" s="10"/>
      <c r="E127" s="10">
        <v>1.9</v>
      </c>
      <c r="F127" s="10" t="s">
        <v>16</v>
      </c>
      <c r="G127" s="10"/>
      <c r="H127" s="28">
        <v>1.9</v>
      </c>
      <c r="I127" s="28">
        <v>1.9</v>
      </c>
      <c r="J127" s="28">
        <v>1.9</v>
      </c>
      <c r="K127" s="28">
        <v>1.9</v>
      </c>
      <c r="L127" s="28">
        <v>1.9</v>
      </c>
      <c r="M127" s="10" t="s">
        <v>16</v>
      </c>
      <c r="O127" s="27">
        <f t="shared" si="8"/>
        <v>1.9</v>
      </c>
      <c r="P127" s="27">
        <f t="shared" si="9"/>
        <v>0</v>
      </c>
      <c r="Q127" s="28">
        <v>9.9999999999999995E-8</v>
      </c>
      <c r="R127" s="10" t="str">
        <f t="shared" si="10"/>
        <v>A</v>
      </c>
    </row>
    <row r="128" spans="2:18" x14ac:dyDescent="0.35">
      <c r="B128" s="10"/>
      <c r="C128" s="10"/>
      <c r="D128" s="10"/>
      <c r="E128" s="10">
        <v>-0.2</v>
      </c>
      <c r="F128" s="10" t="s">
        <v>16</v>
      </c>
      <c r="G128" s="10"/>
      <c r="H128" s="28">
        <v>-0.2</v>
      </c>
      <c r="I128" s="28">
        <v>-0.2</v>
      </c>
      <c r="J128" s="28">
        <v>-0.2</v>
      </c>
      <c r="K128" s="28">
        <v>-0.2</v>
      </c>
      <c r="L128" s="28">
        <v>-0.2</v>
      </c>
      <c r="M128" s="10" t="s">
        <v>16</v>
      </c>
      <c r="O128" s="27">
        <f t="shared" si="8"/>
        <v>-0.2</v>
      </c>
      <c r="P128" s="27">
        <f t="shared" si="9"/>
        <v>0</v>
      </c>
      <c r="Q128" s="28">
        <v>9.9999999999999995E-8</v>
      </c>
      <c r="R128" s="10" t="str">
        <f t="shared" si="10"/>
        <v>A</v>
      </c>
    </row>
    <row r="129" spans="2:18" x14ac:dyDescent="0.35">
      <c r="B129" s="10"/>
      <c r="C129" s="10"/>
      <c r="D129" s="10"/>
      <c r="E129" s="10">
        <v>-1</v>
      </c>
      <c r="F129" s="10" t="s">
        <v>16</v>
      </c>
      <c r="G129" s="10"/>
      <c r="H129" s="28">
        <v>-1</v>
      </c>
      <c r="I129" s="28">
        <v>-1</v>
      </c>
      <c r="J129" s="28">
        <v>-1</v>
      </c>
      <c r="K129" s="28">
        <v>-1</v>
      </c>
      <c r="L129" s="28">
        <v>-1</v>
      </c>
      <c r="M129" s="10" t="s">
        <v>16</v>
      </c>
      <c r="O129" s="27">
        <f t="shared" si="8"/>
        <v>-1</v>
      </c>
      <c r="P129" s="27">
        <f t="shared" si="9"/>
        <v>0</v>
      </c>
      <c r="Q129" s="28">
        <v>9.9999999999999995E-8</v>
      </c>
      <c r="R129" s="10" t="str">
        <f t="shared" si="10"/>
        <v>A</v>
      </c>
    </row>
    <row r="130" spans="2:18" x14ac:dyDescent="0.35">
      <c r="B130" s="10"/>
      <c r="C130" s="10"/>
      <c r="D130" s="10"/>
      <c r="E130" s="10">
        <v>-1.9</v>
      </c>
      <c r="F130" s="10" t="s">
        <v>16</v>
      </c>
      <c r="G130" s="10"/>
      <c r="H130" s="28">
        <v>-1.9</v>
      </c>
      <c r="I130" s="28">
        <v>-1.9</v>
      </c>
      <c r="J130" s="28">
        <v>-1.9</v>
      </c>
      <c r="K130" s="28">
        <v>-1.9</v>
      </c>
      <c r="L130" s="28">
        <v>-1.9</v>
      </c>
      <c r="M130" s="10" t="s">
        <v>16</v>
      </c>
      <c r="O130" s="27">
        <f t="shared" si="8"/>
        <v>-1.9</v>
      </c>
      <c r="P130" s="27">
        <f t="shared" si="9"/>
        <v>0</v>
      </c>
      <c r="Q130" s="28">
        <v>9.9999999999999995E-8</v>
      </c>
      <c r="R130" s="10" t="str">
        <f t="shared" si="10"/>
        <v>A</v>
      </c>
    </row>
    <row r="131" spans="2:18" x14ac:dyDescent="0.35">
      <c r="B131" s="10">
        <v>30</v>
      </c>
      <c r="C131" s="10" t="s">
        <v>16</v>
      </c>
      <c r="D131" s="10"/>
      <c r="E131" s="10">
        <v>2</v>
      </c>
      <c r="F131" s="10" t="s">
        <v>16</v>
      </c>
      <c r="G131" s="10"/>
      <c r="H131" s="17">
        <v>2</v>
      </c>
      <c r="I131" s="17">
        <v>2</v>
      </c>
      <c r="J131" s="17">
        <v>2</v>
      </c>
      <c r="K131" s="17">
        <v>2</v>
      </c>
      <c r="L131" s="17">
        <v>2</v>
      </c>
      <c r="M131" s="10" t="s">
        <v>16</v>
      </c>
      <c r="O131" s="27">
        <f t="shared" si="8"/>
        <v>2</v>
      </c>
      <c r="P131" s="27">
        <f t="shared" si="9"/>
        <v>0</v>
      </c>
      <c r="Q131" s="17">
        <v>9.9999999999999995E-7</v>
      </c>
      <c r="R131" s="10" t="str">
        <f t="shared" si="10"/>
        <v>A</v>
      </c>
    </row>
    <row r="132" spans="2:18" x14ac:dyDescent="0.35">
      <c r="B132" s="10"/>
      <c r="C132" s="10"/>
      <c r="D132" s="10"/>
      <c r="E132" s="10">
        <v>10</v>
      </c>
      <c r="F132" s="10" t="s">
        <v>16</v>
      </c>
      <c r="G132" s="10"/>
      <c r="H132" s="17">
        <v>10</v>
      </c>
      <c r="I132" s="17">
        <v>10</v>
      </c>
      <c r="J132" s="17">
        <v>10</v>
      </c>
      <c r="K132" s="17">
        <v>10</v>
      </c>
      <c r="L132" s="17">
        <v>10</v>
      </c>
      <c r="M132" s="10" t="s">
        <v>16</v>
      </c>
      <c r="O132" s="27">
        <f t="shared" si="8"/>
        <v>10</v>
      </c>
      <c r="P132" s="27">
        <f t="shared" si="9"/>
        <v>0</v>
      </c>
      <c r="Q132" s="17">
        <v>9.9999999999999995E-7</v>
      </c>
      <c r="R132" s="10" t="str">
        <f t="shared" si="10"/>
        <v>A</v>
      </c>
    </row>
    <row r="133" spans="2:18" x14ac:dyDescent="0.35">
      <c r="B133" s="10"/>
      <c r="C133" s="10"/>
      <c r="D133" s="10"/>
      <c r="E133" s="10">
        <v>19</v>
      </c>
      <c r="F133" s="10" t="s">
        <v>16</v>
      </c>
      <c r="G133" s="10"/>
      <c r="H133" s="17">
        <v>19</v>
      </c>
      <c r="I133" s="17">
        <v>19</v>
      </c>
      <c r="J133" s="17">
        <v>19</v>
      </c>
      <c r="K133" s="17">
        <v>19</v>
      </c>
      <c r="L133" s="17">
        <v>19</v>
      </c>
      <c r="M133" s="10" t="s">
        <v>16</v>
      </c>
      <c r="O133" s="27">
        <f t="shared" si="8"/>
        <v>19</v>
      </c>
      <c r="P133" s="27">
        <f t="shared" si="9"/>
        <v>0</v>
      </c>
      <c r="Q133" s="17">
        <v>9.9999999999999995E-7</v>
      </c>
      <c r="R133" s="10" t="str">
        <f t="shared" si="10"/>
        <v>A</v>
      </c>
    </row>
    <row r="134" spans="2:18" x14ac:dyDescent="0.35">
      <c r="B134" s="10"/>
      <c r="C134" s="10"/>
      <c r="D134" s="10"/>
      <c r="E134" s="10">
        <v>-2</v>
      </c>
      <c r="F134" s="10" t="s">
        <v>16</v>
      </c>
      <c r="G134" s="10"/>
      <c r="H134" s="17">
        <v>-2</v>
      </c>
      <c r="I134" s="17">
        <v>-2</v>
      </c>
      <c r="J134" s="17">
        <v>-2</v>
      </c>
      <c r="K134" s="17">
        <v>-2</v>
      </c>
      <c r="L134" s="17">
        <v>-2</v>
      </c>
      <c r="M134" s="10" t="s">
        <v>16</v>
      </c>
      <c r="O134" s="27">
        <f t="shared" si="8"/>
        <v>-2</v>
      </c>
      <c r="P134" s="27">
        <f t="shared" si="9"/>
        <v>0</v>
      </c>
      <c r="Q134" s="17">
        <v>9.9999999999999995E-7</v>
      </c>
      <c r="R134" s="10" t="str">
        <f t="shared" si="10"/>
        <v>A</v>
      </c>
    </row>
    <row r="135" spans="2:18" x14ac:dyDescent="0.35">
      <c r="B135" s="10"/>
      <c r="C135" s="10"/>
      <c r="D135" s="10"/>
      <c r="E135" s="10">
        <v>-10</v>
      </c>
      <c r="F135" s="10" t="s">
        <v>16</v>
      </c>
      <c r="G135" s="10"/>
      <c r="H135" s="17">
        <v>-10</v>
      </c>
      <c r="I135" s="17">
        <v>-10</v>
      </c>
      <c r="J135" s="17">
        <v>-10</v>
      </c>
      <c r="K135" s="17">
        <v>-10</v>
      </c>
      <c r="L135" s="17">
        <v>-10</v>
      </c>
      <c r="M135" s="10" t="s">
        <v>16</v>
      </c>
      <c r="O135" s="27">
        <f t="shared" si="8"/>
        <v>-10</v>
      </c>
      <c r="P135" s="27">
        <f t="shared" si="9"/>
        <v>0</v>
      </c>
      <c r="Q135" s="17">
        <v>9.9999999999999995E-7</v>
      </c>
      <c r="R135" s="10" t="str">
        <f t="shared" si="10"/>
        <v>A</v>
      </c>
    </row>
    <row r="136" spans="2:18" x14ac:dyDescent="0.35">
      <c r="B136" s="10"/>
      <c r="C136" s="10"/>
      <c r="D136" s="10"/>
      <c r="E136" s="10">
        <v>-19</v>
      </c>
      <c r="F136" s="10" t="s">
        <v>16</v>
      </c>
      <c r="G136" s="10"/>
      <c r="H136" s="17">
        <v>-19</v>
      </c>
      <c r="I136" s="17">
        <v>-19</v>
      </c>
      <c r="J136" s="17">
        <v>-19</v>
      </c>
      <c r="K136" s="17">
        <v>-19</v>
      </c>
      <c r="L136" s="17">
        <v>-19</v>
      </c>
      <c r="M136" s="10" t="s">
        <v>16</v>
      </c>
      <c r="O136" s="27">
        <f t="shared" si="8"/>
        <v>-19</v>
      </c>
      <c r="P136" s="27">
        <f t="shared" si="9"/>
        <v>0</v>
      </c>
      <c r="Q136" s="17">
        <v>9.9999999999999995E-7</v>
      </c>
      <c r="R136" s="10" t="str">
        <f t="shared" si="10"/>
        <v>A</v>
      </c>
    </row>
    <row r="139" spans="2:18" x14ac:dyDescent="0.35">
      <c r="B139" s="203" t="s">
        <v>61</v>
      </c>
      <c r="C139" s="203"/>
      <c r="D139" s="203"/>
      <c r="E139" s="203"/>
      <c r="F139" s="203"/>
      <c r="G139" s="203"/>
      <c r="H139" s="203"/>
      <c r="I139" s="203"/>
      <c r="J139" s="203"/>
      <c r="K139" s="203"/>
      <c r="L139" s="203"/>
    </row>
    <row r="141" spans="2:18" x14ac:dyDescent="0.35">
      <c r="B141" s="13" t="s">
        <v>0</v>
      </c>
      <c r="E141" s="13" t="s">
        <v>64</v>
      </c>
      <c r="J141" s="13" t="s">
        <v>63</v>
      </c>
      <c r="K141" s="13" t="s">
        <v>64</v>
      </c>
    </row>
    <row r="142" spans="2:18" x14ac:dyDescent="0.35">
      <c r="B142" s="13" t="s">
        <v>1</v>
      </c>
      <c r="E142" s="13" t="s">
        <v>64</v>
      </c>
    </row>
    <row r="143" spans="2:18" x14ac:dyDescent="0.35">
      <c r="B143" s="13" t="s">
        <v>56</v>
      </c>
      <c r="E143" s="13" t="s">
        <v>64</v>
      </c>
    </row>
    <row r="144" spans="2:18" x14ac:dyDescent="0.35">
      <c r="B144" s="13" t="s">
        <v>57</v>
      </c>
      <c r="E144" s="13" t="s">
        <v>64</v>
      </c>
      <c r="J144" s="13" t="s">
        <v>3</v>
      </c>
      <c r="K144" s="13" t="s">
        <v>64</v>
      </c>
    </row>
    <row r="145" spans="2:18" x14ac:dyDescent="0.35">
      <c r="J145" s="13" t="s">
        <v>5</v>
      </c>
      <c r="K145" s="13" t="s">
        <v>64</v>
      </c>
    </row>
    <row r="146" spans="2:18" x14ac:dyDescent="0.35">
      <c r="B146" s="13" t="s">
        <v>2</v>
      </c>
    </row>
    <row r="148" spans="2:18" x14ac:dyDescent="0.35">
      <c r="B148" s="38" t="s">
        <v>17</v>
      </c>
    </row>
    <row r="150" spans="2:18" x14ac:dyDescent="0.35">
      <c r="B150" s="191" t="s">
        <v>7</v>
      </c>
      <c r="C150" s="191"/>
      <c r="D150" s="191" t="s">
        <v>8</v>
      </c>
      <c r="E150" s="191"/>
      <c r="F150" s="191"/>
      <c r="G150" s="191"/>
      <c r="H150" s="192" t="s">
        <v>9</v>
      </c>
      <c r="I150" s="192"/>
      <c r="J150" s="192"/>
      <c r="K150" s="192"/>
      <c r="L150" s="192"/>
      <c r="M150" s="192"/>
      <c r="O150" s="191" t="s">
        <v>9</v>
      </c>
      <c r="P150" s="191" t="s">
        <v>26</v>
      </c>
      <c r="Q150" s="192" t="s">
        <v>27</v>
      </c>
      <c r="R150" s="192" t="s">
        <v>10</v>
      </c>
    </row>
    <row r="151" spans="2:18" x14ac:dyDescent="0.35">
      <c r="B151" s="191"/>
      <c r="C151" s="191"/>
      <c r="D151" s="191"/>
      <c r="E151" s="191"/>
      <c r="F151" s="191"/>
      <c r="G151" s="191"/>
      <c r="H151" s="18">
        <v>1</v>
      </c>
      <c r="I151" s="18">
        <v>2</v>
      </c>
      <c r="J151" s="18">
        <v>3</v>
      </c>
      <c r="K151" s="18">
        <v>4</v>
      </c>
      <c r="L151" s="18">
        <v>5</v>
      </c>
      <c r="M151" s="10"/>
      <c r="O151" s="191"/>
      <c r="P151" s="191"/>
      <c r="Q151" s="192"/>
      <c r="R151" s="192"/>
    </row>
    <row r="152" spans="2:18" x14ac:dyDescent="0.35">
      <c r="B152" s="10">
        <v>20</v>
      </c>
      <c r="C152" s="10" t="s">
        <v>11</v>
      </c>
      <c r="D152" s="10">
        <v>10</v>
      </c>
      <c r="E152" s="10" t="s">
        <v>11</v>
      </c>
      <c r="F152" s="10">
        <v>45</v>
      </c>
      <c r="G152" s="10" t="s">
        <v>18</v>
      </c>
      <c r="H152" s="43">
        <v>10</v>
      </c>
      <c r="I152" s="43">
        <v>10</v>
      </c>
      <c r="J152" s="43">
        <v>10</v>
      </c>
      <c r="K152" s="43">
        <v>10</v>
      </c>
      <c r="L152" s="43">
        <v>10</v>
      </c>
      <c r="M152" s="10" t="s">
        <v>11</v>
      </c>
      <c r="O152" s="26">
        <f>AVERAGE(H152:L152)</f>
        <v>10</v>
      </c>
      <c r="P152" s="26">
        <f>STDEV(H152:L152)</f>
        <v>0</v>
      </c>
      <c r="Q152" s="26">
        <v>1E-4</v>
      </c>
      <c r="R152" s="10" t="str">
        <f>M152</f>
        <v>mV</v>
      </c>
    </row>
    <row r="153" spans="2:18" x14ac:dyDescent="0.35">
      <c r="B153" s="10"/>
      <c r="C153" s="10"/>
      <c r="D153" s="10">
        <v>10</v>
      </c>
      <c r="E153" s="10" t="s">
        <v>11</v>
      </c>
      <c r="F153" s="10">
        <v>400</v>
      </c>
      <c r="G153" s="10" t="s">
        <v>18</v>
      </c>
      <c r="H153" s="43">
        <v>10</v>
      </c>
      <c r="I153" s="43">
        <v>10</v>
      </c>
      <c r="J153" s="43">
        <v>10</v>
      </c>
      <c r="K153" s="43">
        <v>10</v>
      </c>
      <c r="L153" s="43">
        <v>10</v>
      </c>
      <c r="M153" s="10" t="s">
        <v>11</v>
      </c>
      <c r="O153" s="26">
        <f t="shared" ref="O153:O216" si="11">AVERAGE(H153:L153)</f>
        <v>10</v>
      </c>
      <c r="P153" s="26">
        <f t="shared" ref="P153:P216" si="12">STDEV(H153:L153)</f>
        <v>0</v>
      </c>
      <c r="Q153" s="26">
        <v>1E-4</v>
      </c>
      <c r="R153" s="10" t="str">
        <f t="shared" ref="R153:R216" si="13">M153</f>
        <v>mV</v>
      </c>
    </row>
    <row r="154" spans="2:18" x14ac:dyDescent="0.35">
      <c r="B154" s="10"/>
      <c r="C154" s="10"/>
      <c r="D154" s="10">
        <v>10</v>
      </c>
      <c r="E154" s="10" t="s">
        <v>11</v>
      </c>
      <c r="F154" s="10">
        <v>1</v>
      </c>
      <c r="G154" s="10" t="s">
        <v>19</v>
      </c>
      <c r="H154" s="29">
        <v>10</v>
      </c>
      <c r="I154" s="29">
        <v>10</v>
      </c>
      <c r="J154" s="29">
        <v>10</v>
      </c>
      <c r="K154" s="29">
        <v>10</v>
      </c>
      <c r="L154" s="29">
        <v>10</v>
      </c>
      <c r="M154" s="10" t="s">
        <v>11</v>
      </c>
      <c r="O154" s="26">
        <f t="shared" si="11"/>
        <v>10</v>
      </c>
      <c r="P154" s="26">
        <f t="shared" si="12"/>
        <v>0</v>
      </c>
      <c r="Q154" s="26">
        <v>1E-4</v>
      </c>
      <c r="R154" s="10" t="str">
        <f t="shared" si="13"/>
        <v>mV</v>
      </c>
    </row>
    <row r="155" spans="2:18" x14ac:dyDescent="0.35">
      <c r="B155" s="10"/>
      <c r="C155" s="10"/>
      <c r="D155" s="10">
        <v>10</v>
      </c>
      <c r="E155" s="10" t="s">
        <v>11</v>
      </c>
      <c r="F155" s="10">
        <v>10</v>
      </c>
      <c r="G155" s="10" t="s">
        <v>19</v>
      </c>
      <c r="H155" s="29">
        <v>10</v>
      </c>
      <c r="I155" s="29">
        <v>10</v>
      </c>
      <c r="J155" s="29">
        <v>10</v>
      </c>
      <c r="K155" s="29">
        <v>10</v>
      </c>
      <c r="L155" s="29">
        <v>10</v>
      </c>
      <c r="M155" s="10" t="s">
        <v>11</v>
      </c>
      <c r="O155" s="26">
        <f t="shared" si="11"/>
        <v>10</v>
      </c>
      <c r="P155" s="26">
        <f t="shared" si="12"/>
        <v>0</v>
      </c>
      <c r="Q155" s="26">
        <v>1E-4</v>
      </c>
      <c r="R155" s="10" t="str">
        <f t="shared" si="13"/>
        <v>mV</v>
      </c>
    </row>
    <row r="156" spans="2:18" x14ac:dyDescent="0.35">
      <c r="B156" s="10"/>
      <c r="C156" s="10"/>
      <c r="D156" s="10">
        <v>10</v>
      </c>
      <c r="E156" s="10" t="s">
        <v>11</v>
      </c>
      <c r="F156" s="10">
        <v>50</v>
      </c>
      <c r="G156" s="10" t="s">
        <v>19</v>
      </c>
      <c r="H156" s="29">
        <v>10</v>
      </c>
      <c r="I156" s="29">
        <v>10</v>
      </c>
      <c r="J156" s="29">
        <v>10</v>
      </c>
      <c r="K156" s="29">
        <v>10</v>
      </c>
      <c r="L156" s="29">
        <v>10</v>
      </c>
      <c r="M156" s="10" t="s">
        <v>11</v>
      </c>
      <c r="O156" s="26">
        <f t="shared" si="11"/>
        <v>10</v>
      </c>
      <c r="P156" s="26">
        <f t="shared" si="12"/>
        <v>0</v>
      </c>
      <c r="Q156" s="26">
        <v>1E-4</v>
      </c>
      <c r="R156" s="10" t="str">
        <f t="shared" si="13"/>
        <v>mV</v>
      </c>
    </row>
    <row r="157" spans="2:18" x14ac:dyDescent="0.35">
      <c r="B157" s="10"/>
      <c r="C157" s="10"/>
      <c r="D157" s="10">
        <v>10</v>
      </c>
      <c r="E157" s="10" t="s">
        <v>11</v>
      </c>
      <c r="F157" s="10">
        <v>100</v>
      </c>
      <c r="G157" s="10" t="s">
        <v>19</v>
      </c>
      <c r="H157" s="29">
        <v>10</v>
      </c>
      <c r="I157" s="29">
        <v>10</v>
      </c>
      <c r="J157" s="29">
        <v>10</v>
      </c>
      <c r="K157" s="29">
        <v>10</v>
      </c>
      <c r="L157" s="29">
        <v>10</v>
      </c>
      <c r="M157" s="10" t="s">
        <v>11</v>
      </c>
      <c r="O157" s="26">
        <f t="shared" si="11"/>
        <v>10</v>
      </c>
      <c r="P157" s="26">
        <f t="shared" si="12"/>
        <v>0</v>
      </c>
      <c r="Q157" s="26">
        <v>1E-4</v>
      </c>
      <c r="R157" s="10" t="str">
        <f t="shared" si="13"/>
        <v>mV</v>
      </c>
    </row>
    <row r="158" spans="2:18" x14ac:dyDescent="0.35">
      <c r="B158" s="10"/>
      <c r="C158" s="10"/>
      <c r="D158" s="10">
        <v>19</v>
      </c>
      <c r="E158" s="10" t="s">
        <v>11</v>
      </c>
      <c r="F158" s="10">
        <v>45</v>
      </c>
      <c r="G158" s="10" t="s">
        <v>18</v>
      </c>
      <c r="H158" s="67">
        <v>19</v>
      </c>
      <c r="I158" s="67">
        <v>19</v>
      </c>
      <c r="J158" s="67">
        <v>19</v>
      </c>
      <c r="K158" s="67">
        <v>19</v>
      </c>
      <c r="L158" s="67">
        <v>19</v>
      </c>
      <c r="M158" s="10" t="s">
        <v>11</v>
      </c>
      <c r="O158" s="26">
        <f t="shared" si="11"/>
        <v>19</v>
      </c>
      <c r="P158" s="26">
        <f t="shared" si="12"/>
        <v>0</v>
      </c>
      <c r="Q158" s="26">
        <v>1E-4</v>
      </c>
      <c r="R158" s="10" t="str">
        <f t="shared" si="13"/>
        <v>mV</v>
      </c>
    </row>
    <row r="159" spans="2:18" x14ac:dyDescent="0.35">
      <c r="B159" s="10"/>
      <c r="C159" s="10"/>
      <c r="D159" s="10">
        <v>19</v>
      </c>
      <c r="E159" s="10" t="s">
        <v>11</v>
      </c>
      <c r="F159" s="10">
        <v>400</v>
      </c>
      <c r="G159" s="10" t="s">
        <v>18</v>
      </c>
      <c r="H159" s="29">
        <v>19</v>
      </c>
      <c r="I159" s="29">
        <v>19</v>
      </c>
      <c r="J159" s="29">
        <v>19</v>
      </c>
      <c r="K159" s="29">
        <v>19</v>
      </c>
      <c r="L159" s="29">
        <v>19</v>
      </c>
      <c r="M159" s="10" t="s">
        <v>11</v>
      </c>
      <c r="O159" s="26">
        <f t="shared" si="11"/>
        <v>19</v>
      </c>
      <c r="P159" s="26">
        <f t="shared" si="12"/>
        <v>0</v>
      </c>
      <c r="Q159" s="26">
        <v>1E-4</v>
      </c>
      <c r="R159" s="10" t="str">
        <f t="shared" si="13"/>
        <v>mV</v>
      </c>
    </row>
    <row r="160" spans="2:18" x14ac:dyDescent="0.35">
      <c r="B160" s="10"/>
      <c r="C160" s="10"/>
      <c r="D160" s="10">
        <v>19</v>
      </c>
      <c r="E160" s="10" t="s">
        <v>11</v>
      </c>
      <c r="F160" s="10">
        <v>1</v>
      </c>
      <c r="G160" s="10" t="s">
        <v>19</v>
      </c>
      <c r="H160" s="29">
        <v>19</v>
      </c>
      <c r="I160" s="29">
        <v>19</v>
      </c>
      <c r="J160" s="29">
        <v>19</v>
      </c>
      <c r="K160" s="29">
        <v>19</v>
      </c>
      <c r="L160" s="29">
        <v>19</v>
      </c>
      <c r="M160" s="10" t="s">
        <v>11</v>
      </c>
      <c r="O160" s="26">
        <f t="shared" si="11"/>
        <v>19</v>
      </c>
      <c r="P160" s="26">
        <f t="shared" si="12"/>
        <v>0</v>
      </c>
      <c r="Q160" s="26">
        <v>1E-4</v>
      </c>
      <c r="R160" s="10" t="str">
        <f t="shared" si="13"/>
        <v>mV</v>
      </c>
    </row>
    <row r="161" spans="2:18" x14ac:dyDescent="0.35">
      <c r="B161" s="10"/>
      <c r="C161" s="10"/>
      <c r="D161" s="10">
        <v>19</v>
      </c>
      <c r="E161" s="10" t="s">
        <v>11</v>
      </c>
      <c r="F161" s="10">
        <v>10</v>
      </c>
      <c r="G161" s="10" t="s">
        <v>19</v>
      </c>
      <c r="H161" s="29">
        <v>19</v>
      </c>
      <c r="I161" s="29">
        <v>19</v>
      </c>
      <c r="J161" s="29">
        <v>19</v>
      </c>
      <c r="K161" s="29">
        <v>19</v>
      </c>
      <c r="L161" s="29">
        <v>19</v>
      </c>
      <c r="M161" s="10" t="s">
        <v>11</v>
      </c>
      <c r="O161" s="26">
        <f t="shared" si="11"/>
        <v>19</v>
      </c>
      <c r="P161" s="26">
        <f t="shared" si="12"/>
        <v>0</v>
      </c>
      <c r="Q161" s="26">
        <v>1E-4</v>
      </c>
      <c r="R161" s="10" t="str">
        <f t="shared" si="13"/>
        <v>mV</v>
      </c>
    </row>
    <row r="162" spans="2:18" x14ac:dyDescent="0.35">
      <c r="B162" s="10"/>
      <c r="C162" s="10"/>
      <c r="D162" s="10">
        <v>19</v>
      </c>
      <c r="E162" s="10" t="s">
        <v>11</v>
      </c>
      <c r="F162" s="10">
        <v>50</v>
      </c>
      <c r="G162" s="10" t="s">
        <v>19</v>
      </c>
      <c r="H162" s="29">
        <v>19</v>
      </c>
      <c r="I162" s="29">
        <v>19</v>
      </c>
      <c r="J162" s="29">
        <v>19</v>
      </c>
      <c r="K162" s="29">
        <v>19</v>
      </c>
      <c r="L162" s="29">
        <v>19</v>
      </c>
      <c r="M162" s="10" t="s">
        <v>11</v>
      </c>
      <c r="O162" s="26">
        <f t="shared" si="11"/>
        <v>19</v>
      </c>
      <c r="P162" s="26">
        <f t="shared" si="12"/>
        <v>0</v>
      </c>
      <c r="Q162" s="26">
        <v>1E-4</v>
      </c>
      <c r="R162" s="10" t="str">
        <f t="shared" si="13"/>
        <v>mV</v>
      </c>
    </row>
    <row r="163" spans="2:18" x14ac:dyDescent="0.35">
      <c r="B163" s="10"/>
      <c r="C163" s="10"/>
      <c r="D163" s="10">
        <v>19</v>
      </c>
      <c r="E163" s="10" t="s">
        <v>11</v>
      </c>
      <c r="F163" s="10">
        <v>100</v>
      </c>
      <c r="G163" s="10" t="s">
        <v>19</v>
      </c>
      <c r="H163" s="29">
        <v>19</v>
      </c>
      <c r="I163" s="29">
        <v>19</v>
      </c>
      <c r="J163" s="29">
        <v>19</v>
      </c>
      <c r="K163" s="29">
        <v>19</v>
      </c>
      <c r="L163" s="29">
        <v>19</v>
      </c>
      <c r="M163" s="10" t="s">
        <v>11</v>
      </c>
      <c r="O163" s="26">
        <f t="shared" si="11"/>
        <v>19</v>
      </c>
      <c r="P163" s="26">
        <f t="shared" si="12"/>
        <v>0</v>
      </c>
      <c r="Q163" s="26">
        <v>1E-4</v>
      </c>
      <c r="R163" s="10" t="str">
        <f t="shared" si="13"/>
        <v>mV</v>
      </c>
    </row>
    <row r="164" spans="2:18" x14ac:dyDescent="0.35">
      <c r="B164" s="10">
        <v>200</v>
      </c>
      <c r="C164" s="10" t="s">
        <v>11</v>
      </c>
      <c r="D164" s="10">
        <v>20</v>
      </c>
      <c r="E164" s="10" t="s">
        <v>11</v>
      </c>
      <c r="F164" s="10">
        <v>45</v>
      </c>
      <c r="G164" s="10" t="s">
        <v>18</v>
      </c>
      <c r="H164" s="29">
        <v>20</v>
      </c>
      <c r="I164" s="29">
        <v>20</v>
      </c>
      <c r="J164" s="29">
        <v>20</v>
      </c>
      <c r="K164" s="29">
        <v>20</v>
      </c>
      <c r="L164" s="29">
        <v>20</v>
      </c>
      <c r="M164" s="10" t="s">
        <v>11</v>
      </c>
      <c r="O164" s="26">
        <f t="shared" si="11"/>
        <v>20</v>
      </c>
      <c r="P164" s="26">
        <f t="shared" si="12"/>
        <v>0</v>
      </c>
      <c r="Q164" s="26">
        <v>1E-4</v>
      </c>
      <c r="R164" s="10" t="str">
        <f t="shared" si="13"/>
        <v>mV</v>
      </c>
    </row>
    <row r="165" spans="2:18" x14ac:dyDescent="0.35">
      <c r="B165" s="10"/>
      <c r="C165" s="10"/>
      <c r="D165" s="10">
        <v>100</v>
      </c>
      <c r="E165" s="10" t="s">
        <v>11</v>
      </c>
      <c r="F165" s="10">
        <v>45</v>
      </c>
      <c r="G165" s="10" t="s">
        <v>18</v>
      </c>
      <c r="H165" s="29">
        <v>100</v>
      </c>
      <c r="I165" s="29">
        <v>100</v>
      </c>
      <c r="J165" s="29">
        <v>100</v>
      </c>
      <c r="K165" s="29">
        <v>100</v>
      </c>
      <c r="L165" s="29">
        <v>100</v>
      </c>
      <c r="M165" s="10" t="s">
        <v>11</v>
      </c>
      <c r="O165" s="26">
        <f t="shared" si="11"/>
        <v>100</v>
      </c>
      <c r="P165" s="26">
        <f t="shared" si="12"/>
        <v>0</v>
      </c>
      <c r="Q165" s="26">
        <v>1E-4</v>
      </c>
      <c r="R165" s="10" t="str">
        <f t="shared" si="13"/>
        <v>mV</v>
      </c>
    </row>
    <row r="166" spans="2:18" x14ac:dyDescent="0.35">
      <c r="B166" s="10"/>
      <c r="C166" s="10"/>
      <c r="D166" s="10">
        <v>100</v>
      </c>
      <c r="E166" s="10" t="s">
        <v>11</v>
      </c>
      <c r="F166" s="10">
        <v>400</v>
      </c>
      <c r="G166" s="10" t="s">
        <v>18</v>
      </c>
      <c r="H166" s="29">
        <v>100</v>
      </c>
      <c r="I166" s="29">
        <v>100</v>
      </c>
      <c r="J166" s="29">
        <v>100</v>
      </c>
      <c r="K166" s="29">
        <v>100</v>
      </c>
      <c r="L166" s="29">
        <v>100</v>
      </c>
      <c r="M166" s="10" t="s">
        <v>11</v>
      </c>
      <c r="O166" s="26">
        <f t="shared" si="11"/>
        <v>100</v>
      </c>
      <c r="P166" s="26">
        <f t="shared" si="12"/>
        <v>0</v>
      </c>
      <c r="Q166" s="26">
        <v>1E-4</v>
      </c>
      <c r="R166" s="10" t="str">
        <f t="shared" si="13"/>
        <v>mV</v>
      </c>
    </row>
    <row r="167" spans="2:18" x14ac:dyDescent="0.35">
      <c r="B167" s="10"/>
      <c r="C167" s="10"/>
      <c r="D167" s="10">
        <v>100</v>
      </c>
      <c r="E167" s="10" t="s">
        <v>11</v>
      </c>
      <c r="F167" s="10">
        <v>1</v>
      </c>
      <c r="G167" s="10" t="s">
        <v>19</v>
      </c>
      <c r="H167" s="29">
        <v>100</v>
      </c>
      <c r="I167" s="29">
        <v>100</v>
      </c>
      <c r="J167" s="29">
        <v>100</v>
      </c>
      <c r="K167" s="29">
        <v>100</v>
      </c>
      <c r="L167" s="29">
        <v>100</v>
      </c>
      <c r="M167" s="10" t="s">
        <v>11</v>
      </c>
      <c r="O167" s="26">
        <f t="shared" si="11"/>
        <v>100</v>
      </c>
      <c r="P167" s="26">
        <f t="shared" si="12"/>
        <v>0</v>
      </c>
      <c r="Q167" s="26">
        <v>1E-4</v>
      </c>
      <c r="R167" s="10" t="str">
        <f t="shared" si="13"/>
        <v>mV</v>
      </c>
    </row>
    <row r="168" spans="2:18" x14ac:dyDescent="0.35">
      <c r="B168" s="10"/>
      <c r="C168" s="10"/>
      <c r="D168" s="10">
        <v>100</v>
      </c>
      <c r="E168" s="10" t="s">
        <v>11</v>
      </c>
      <c r="F168" s="10">
        <v>10</v>
      </c>
      <c r="G168" s="10" t="s">
        <v>19</v>
      </c>
      <c r="H168" s="29">
        <v>100</v>
      </c>
      <c r="I168" s="29">
        <v>100</v>
      </c>
      <c r="J168" s="29">
        <v>100</v>
      </c>
      <c r="K168" s="29">
        <v>100</v>
      </c>
      <c r="L168" s="29">
        <v>100</v>
      </c>
      <c r="M168" s="10" t="s">
        <v>11</v>
      </c>
      <c r="O168" s="26">
        <f t="shared" si="11"/>
        <v>100</v>
      </c>
      <c r="P168" s="26">
        <f t="shared" si="12"/>
        <v>0</v>
      </c>
      <c r="Q168" s="26">
        <v>1E-4</v>
      </c>
      <c r="R168" s="10" t="str">
        <f t="shared" si="13"/>
        <v>mV</v>
      </c>
    </row>
    <row r="169" spans="2:18" x14ac:dyDescent="0.35">
      <c r="B169" s="10"/>
      <c r="C169" s="10"/>
      <c r="D169" s="10">
        <v>100</v>
      </c>
      <c r="E169" s="10" t="s">
        <v>11</v>
      </c>
      <c r="F169" s="10">
        <v>50</v>
      </c>
      <c r="G169" s="10" t="s">
        <v>19</v>
      </c>
      <c r="H169" s="29">
        <v>100</v>
      </c>
      <c r="I169" s="29">
        <v>100</v>
      </c>
      <c r="J169" s="29">
        <v>100</v>
      </c>
      <c r="K169" s="29">
        <v>100</v>
      </c>
      <c r="L169" s="29">
        <v>100</v>
      </c>
      <c r="M169" s="10" t="s">
        <v>11</v>
      </c>
      <c r="O169" s="26">
        <f t="shared" si="11"/>
        <v>100</v>
      </c>
      <c r="P169" s="26">
        <f t="shared" si="12"/>
        <v>0</v>
      </c>
      <c r="Q169" s="26">
        <v>1E-4</v>
      </c>
      <c r="R169" s="10" t="str">
        <f t="shared" si="13"/>
        <v>mV</v>
      </c>
    </row>
    <row r="170" spans="2:18" x14ac:dyDescent="0.35">
      <c r="B170" s="10"/>
      <c r="C170" s="10"/>
      <c r="D170" s="10">
        <v>100</v>
      </c>
      <c r="E170" s="10" t="s">
        <v>11</v>
      </c>
      <c r="F170" s="10">
        <v>100</v>
      </c>
      <c r="G170" s="10" t="s">
        <v>19</v>
      </c>
      <c r="H170" s="29">
        <v>100</v>
      </c>
      <c r="I170" s="29">
        <v>100</v>
      </c>
      <c r="J170" s="29">
        <v>100</v>
      </c>
      <c r="K170" s="29">
        <v>100</v>
      </c>
      <c r="L170" s="29">
        <v>100</v>
      </c>
      <c r="M170" s="10" t="s">
        <v>11</v>
      </c>
      <c r="O170" s="26">
        <f t="shared" si="11"/>
        <v>100</v>
      </c>
      <c r="P170" s="26">
        <f t="shared" si="12"/>
        <v>0</v>
      </c>
      <c r="Q170" s="26">
        <v>1E-4</v>
      </c>
      <c r="R170" s="10" t="str">
        <f t="shared" si="13"/>
        <v>mV</v>
      </c>
    </row>
    <row r="171" spans="2:18" x14ac:dyDescent="0.35">
      <c r="B171" s="10"/>
      <c r="C171" s="10"/>
      <c r="D171" s="10">
        <v>190</v>
      </c>
      <c r="E171" s="10" t="s">
        <v>11</v>
      </c>
      <c r="F171" s="10">
        <v>45</v>
      </c>
      <c r="G171" s="10" t="s">
        <v>18</v>
      </c>
      <c r="H171" s="29">
        <v>190</v>
      </c>
      <c r="I171" s="29">
        <v>190</v>
      </c>
      <c r="J171" s="29">
        <v>190</v>
      </c>
      <c r="K171" s="29">
        <v>190</v>
      </c>
      <c r="L171" s="29">
        <v>190</v>
      </c>
      <c r="M171" s="10" t="s">
        <v>11</v>
      </c>
      <c r="O171" s="26">
        <f t="shared" si="11"/>
        <v>190</v>
      </c>
      <c r="P171" s="26">
        <f t="shared" si="12"/>
        <v>0</v>
      </c>
      <c r="Q171" s="26">
        <v>1E-4</v>
      </c>
      <c r="R171" s="10" t="str">
        <f t="shared" si="13"/>
        <v>mV</v>
      </c>
    </row>
    <row r="172" spans="2:18" x14ac:dyDescent="0.35">
      <c r="B172" s="10"/>
      <c r="C172" s="10"/>
      <c r="D172" s="10">
        <v>190</v>
      </c>
      <c r="E172" s="10" t="s">
        <v>11</v>
      </c>
      <c r="F172" s="10">
        <v>400</v>
      </c>
      <c r="G172" s="10" t="s">
        <v>18</v>
      </c>
      <c r="H172" s="29">
        <v>190</v>
      </c>
      <c r="I172" s="29">
        <v>190</v>
      </c>
      <c r="J172" s="29">
        <v>190</v>
      </c>
      <c r="K172" s="29">
        <v>190</v>
      </c>
      <c r="L172" s="29">
        <v>190</v>
      </c>
      <c r="M172" s="10" t="s">
        <v>11</v>
      </c>
      <c r="O172" s="26">
        <f t="shared" si="11"/>
        <v>190</v>
      </c>
      <c r="P172" s="26">
        <f t="shared" si="12"/>
        <v>0</v>
      </c>
      <c r="Q172" s="26">
        <v>1E-4</v>
      </c>
      <c r="R172" s="10" t="str">
        <f t="shared" si="13"/>
        <v>mV</v>
      </c>
    </row>
    <row r="173" spans="2:18" x14ac:dyDescent="0.35">
      <c r="B173" s="10"/>
      <c r="C173" s="10"/>
      <c r="D173" s="10">
        <v>190</v>
      </c>
      <c r="E173" s="10" t="s">
        <v>11</v>
      </c>
      <c r="F173" s="10">
        <v>1</v>
      </c>
      <c r="G173" s="10" t="s">
        <v>19</v>
      </c>
      <c r="H173" s="29">
        <v>190</v>
      </c>
      <c r="I173" s="29">
        <v>190</v>
      </c>
      <c r="J173" s="29">
        <v>190</v>
      </c>
      <c r="K173" s="29">
        <v>190</v>
      </c>
      <c r="L173" s="29">
        <v>190</v>
      </c>
      <c r="M173" s="10" t="s">
        <v>11</v>
      </c>
      <c r="O173" s="26">
        <f t="shared" si="11"/>
        <v>190</v>
      </c>
      <c r="P173" s="26">
        <f t="shared" si="12"/>
        <v>0</v>
      </c>
      <c r="Q173" s="26">
        <v>1E-4</v>
      </c>
      <c r="R173" s="10" t="str">
        <f t="shared" si="13"/>
        <v>mV</v>
      </c>
    </row>
    <row r="174" spans="2:18" x14ac:dyDescent="0.35">
      <c r="B174" s="10"/>
      <c r="C174" s="10"/>
      <c r="D174" s="10">
        <v>190</v>
      </c>
      <c r="E174" s="10" t="s">
        <v>11</v>
      </c>
      <c r="F174" s="10">
        <v>10</v>
      </c>
      <c r="G174" s="10" t="s">
        <v>19</v>
      </c>
      <c r="H174" s="29">
        <v>190</v>
      </c>
      <c r="I174" s="29">
        <v>190</v>
      </c>
      <c r="J174" s="29">
        <v>190</v>
      </c>
      <c r="K174" s="29">
        <v>190</v>
      </c>
      <c r="L174" s="29">
        <v>190</v>
      </c>
      <c r="M174" s="10" t="s">
        <v>11</v>
      </c>
      <c r="O174" s="26">
        <f t="shared" si="11"/>
        <v>190</v>
      </c>
      <c r="P174" s="26">
        <f t="shared" si="12"/>
        <v>0</v>
      </c>
      <c r="Q174" s="26">
        <v>1E-4</v>
      </c>
      <c r="R174" s="10" t="str">
        <f t="shared" si="13"/>
        <v>mV</v>
      </c>
    </row>
    <row r="175" spans="2:18" x14ac:dyDescent="0.35">
      <c r="B175" s="10"/>
      <c r="C175" s="10"/>
      <c r="D175" s="10">
        <v>190</v>
      </c>
      <c r="E175" s="10" t="s">
        <v>11</v>
      </c>
      <c r="F175" s="10">
        <v>50</v>
      </c>
      <c r="G175" s="10" t="s">
        <v>19</v>
      </c>
      <c r="H175" s="29">
        <v>190</v>
      </c>
      <c r="I175" s="29">
        <v>190</v>
      </c>
      <c r="J175" s="29">
        <v>190</v>
      </c>
      <c r="K175" s="29">
        <v>190</v>
      </c>
      <c r="L175" s="29">
        <v>190</v>
      </c>
      <c r="M175" s="10" t="s">
        <v>11</v>
      </c>
      <c r="O175" s="26">
        <f t="shared" si="11"/>
        <v>190</v>
      </c>
      <c r="P175" s="26">
        <f t="shared" si="12"/>
        <v>0</v>
      </c>
      <c r="Q175" s="26">
        <v>1E-4</v>
      </c>
      <c r="R175" s="10" t="str">
        <f t="shared" si="13"/>
        <v>mV</v>
      </c>
    </row>
    <row r="176" spans="2:18" x14ac:dyDescent="0.35">
      <c r="B176" s="10"/>
      <c r="C176" s="10"/>
      <c r="D176" s="10">
        <v>190</v>
      </c>
      <c r="E176" s="10" t="s">
        <v>11</v>
      </c>
      <c r="F176" s="10">
        <v>100</v>
      </c>
      <c r="G176" s="10" t="s">
        <v>19</v>
      </c>
      <c r="H176" s="29">
        <v>190</v>
      </c>
      <c r="I176" s="29">
        <v>190</v>
      </c>
      <c r="J176" s="29">
        <v>190</v>
      </c>
      <c r="K176" s="29">
        <v>190</v>
      </c>
      <c r="L176" s="29">
        <v>190</v>
      </c>
      <c r="M176" s="10" t="s">
        <v>11</v>
      </c>
      <c r="O176" s="26">
        <f t="shared" si="11"/>
        <v>190</v>
      </c>
      <c r="P176" s="26">
        <f t="shared" si="12"/>
        <v>0</v>
      </c>
      <c r="Q176" s="26">
        <v>1E-4</v>
      </c>
      <c r="R176" s="10" t="str">
        <f t="shared" si="13"/>
        <v>mV</v>
      </c>
    </row>
    <row r="177" spans="2:18" x14ac:dyDescent="0.35">
      <c r="B177" s="10">
        <v>2</v>
      </c>
      <c r="C177" s="10" t="s">
        <v>12</v>
      </c>
      <c r="D177" s="10">
        <v>0.2</v>
      </c>
      <c r="E177" s="10" t="s">
        <v>12</v>
      </c>
      <c r="F177" s="10">
        <v>45</v>
      </c>
      <c r="G177" s="10" t="s">
        <v>18</v>
      </c>
      <c r="H177" s="31">
        <v>0.2</v>
      </c>
      <c r="I177" s="31">
        <v>0.2</v>
      </c>
      <c r="J177" s="31">
        <v>0.2</v>
      </c>
      <c r="K177" s="31">
        <v>0.2</v>
      </c>
      <c r="L177" s="31">
        <v>0.2</v>
      </c>
      <c r="M177" s="10" t="s">
        <v>12</v>
      </c>
      <c r="O177" s="26">
        <f t="shared" si="11"/>
        <v>0.2</v>
      </c>
      <c r="P177" s="26">
        <f t="shared" si="12"/>
        <v>0</v>
      </c>
      <c r="Q177" s="17">
        <v>9.9999999999999995E-7</v>
      </c>
      <c r="R177" s="10" t="str">
        <f t="shared" si="13"/>
        <v>V</v>
      </c>
    </row>
    <row r="178" spans="2:18" x14ac:dyDescent="0.35">
      <c r="B178" s="10"/>
      <c r="C178" s="10"/>
      <c r="D178" s="10">
        <v>1</v>
      </c>
      <c r="E178" s="10" t="s">
        <v>12</v>
      </c>
      <c r="F178" s="10">
        <v>45</v>
      </c>
      <c r="G178" s="10" t="s">
        <v>18</v>
      </c>
      <c r="H178" s="31">
        <v>1</v>
      </c>
      <c r="I178" s="31">
        <v>1</v>
      </c>
      <c r="J178" s="31">
        <v>1</v>
      </c>
      <c r="K178" s="31">
        <v>1</v>
      </c>
      <c r="L178" s="31">
        <v>1</v>
      </c>
      <c r="M178" s="10" t="s">
        <v>12</v>
      </c>
      <c r="O178" s="26">
        <f t="shared" si="11"/>
        <v>1</v>
      </c>
      <c r="P178" s="26">
        <f t="shared" si="12"/>
        <v>0</v>
      </c>
      <c r="Q178" s="17">
        <v>9.9999999999999995E-7</v>
      </c>
      <c r="R178" s="10" t="str">
        <f t="shared" si="13"/>
        <v>V</v>
      </c>
    </row>
    <row r="179" spans="2:18" x14ac:dyDescent="0.35">
      <c r="B179" s="10"/>
      <c r="C179" s="10"/>
      <c r="D179" s="10">
        <v>1</v>
      </c>
      <c r="E179" s="10" t="s">
        <v>12</v>
      </c>
      <c r="F179" s="10">
        <v>400</v>
      </c>
      <c r="G179" s="10" t="s">
        <v>18</v>
      </c>
      <c r="H179" s="31">
        <v>1</v>
      </c>
      <c r="I179" s="31">
        <v>1</v>
      </c>
      <c r="J179" s="31">
        <v>1</v>
      </c>
      <c r="K179" s="31">
        <v>1</v>
      </c>
      <c r="L179" s="31">
        <v>1</v>
      </c>
      <c r="M179" s="10" t="s">
        <v>12</v>
      </c>
      <c r="O179" s="26">
        <f t="shared" si="11"/>
        <v>1</v>
      </c>
      <c r="P179" s="26">
        <f t="shared" si="12"/>
        <v>0</v>
      </c>
      <c r="Q179" s="17">
        <v>9.9999999999999995E-7</v>
      </c>
      <c r="R179" s="10" t="str">
        <f t="shared" si="13"/>
        <v>V</v>
      </c>
    </row>
    <row r="180" spans="2:18" x14ac:dyDescent="0.35">
      <c r="B180" s="10"/>
      <c r="C180" s="10"/>
      <c r="D180" s="10">
        <v>1</v>
      </c>
      <c r="E180" s="10" t="s">
        <v>12</v>
      </c>
      <c r="F180" s="10">
        <v>1</v>
      </c>
      <c r="G180" s="10" t="s">
        <v>19</v>
      </c>
      <c r="H180" s="31">
        <v>1</v>
      </c>
      <c r="I180" s="31">
        <v>1</v>
      </c>
      <c r="J180" s="31">
        <v>1</v>
      </c>
      <c r="K180" s="31">
        <v>1</v>
      </c>
      <c r="L180" s="31">
        <v>1</v>
      </c>
      <c r="M180" s="10" t="s">
        <v>12</v>
      </c>
      <c r="O180" s="26">
        <f t="shared" si="11"/>
        <v>1</v>
      </c>
      <c r="P180" s="26">
        <f t="shared" si="12"/>
        <v>0</v>
      </c>
      <c r="Q180" s="17">
        <v>9.9999999999999995E-7</v>
      </c>
      <c r="R180" s="10" t="str">
        <f t="shared" si="13"/>
        <v>V</v>
      </c>
    </row>
    <row r="181" spans="2:18" x14ac:dyDescent="0.35">
      <c r="B181" s="10"/>
      <c r="C181" s="10"/>
      <c r="D181" s="10">
        <v>1</v>
      </c>
      <c r="E181" s="10" t="s">
        <v>12</v>
      </c>
      <c r="F181" s="10">
        <v>10</v>
      </c>
      <c r="G181" s="10" t="s">
        <v>19</v>
      </c>
      <c r="H181" s="68">
        <v>1</v>
      </c>
      <c r="I181" s="68">
        <v>1</v>
      </c>
      <c r="J181" s="68">
        <v>1</v>
      </c>
      <c r="K181" s="68">
        <v>1</v>
      </c>
      <c r="L181" s="68">
        <v>1</v>
      </c>
      <c r="M181" s="10" t="s">
        <v>12</v>
      </c>
      <c r="O181" s="26">
        <f t="shared" si="11"/>
        <v>1</v>
      </c>
      <c r="P181" s="26">
        <f t="shared" si="12"/>
        <v>0</v>
      </c>
      <c r="Q181" s="17">
        <v>9.9999999999999995E-7</v>
      </c>
      <c r="R181" s="10" t="str">
        <f t="shared" si="13"/>
        <v>V</v>
      </c>
    </row>
    <row r="182" spans="2:18" x14ac:dyDescent="0.35">
      <c r="B182" s="10"/>
      <c r="C182" s="10"/>
      <c r="D182" s="10">
        <v>1</v>
      </c>
      <c r="E182" s="10" t="s">
        <v>12</v>
      </c>
      <c r="F182" s="10">
        <v>50</v>
      </c>
      <c r="G182" s="10" t="s">
        <v>19</v>
      </c>
      <c r="H182" s="31">
        <v>1</v>
      </c>
      <c r="I182" s="31">
        <v>1</v>
      </c>
      <c r="J182" s="31">
        <v>1</v>
      </c>
      <c r="K182" s="31">
        <v>1</v>
      </c>
      <c r="L182" s="31">
        <v>1</v>
      </c>
      <c r="M182" s="10" t="s">
        <v>12</v>
      </c>
      <c r="O182" s="26">
        <f t="shared" si="11"/>
        <v>1</v>
      </c>
      <c r="P182" s="26">
        <f t="shared" si="12"/>
        <v>0</v>
      </c>
      <c r="Q182" s="17">
        <v>9.9999999999999995E-7</v>
      </c>
      <c r="R182" s="10" t="str">
        <f t="shared" si="13"/>
        <v>V</v>
      </c>
    </row>
    <row r="183" spans="2:18" x14ac:dyDescent="0.35">
      <c r="B183" s="10"/>
      <c r="C183" s="10"/>
      <c r="D183" s="10">
        <v>1</v>
      </c>
      <c r="E183" s="10" t="s">
        <v>12</v>
      </c>
      <c r="F183" s="10">
        <v>100</v>
      </c>
      <c r="G183" s="10" t="s">
        <v>19</v>
      </c>
      <c r="H183" s="31">
        <v>1</v>
      </c>
      <c r="I183" s="31">
        <v>1</v>
      </c>
      <c r="J183" s="31">
        <v>1</v>
      </c>
      <c r="K183" s="31">
        <v>1</v>
      </c>
      <c r="L183" s="31">
        <v>1</v>
      </c>
      <c r="M183" s="10" t="s">
        <v>12</v>
      </c>
      <c r="O183" s="26">
        <f t="shared" si="11"/>
        <v>1</v>
      </c>
      <c r="P183" s="26">
        <f t="shared" si="12"/>
        <v>0</v>
      </c>
      <c r="Q183" s="17">
        <v>9.9999999999999995E-7</v>
      </c>
      <c r="R183" s="10" t="str">
        <f t="shared" si="13"/>
        <v>V</v>
      </c>
    </row>
    <row r="184" spans="2:18" x14ac:dyDescent="0.35">
      <c r="B184" s="10">
        <v>20</v>
      </c>
      <c r="C184" s="10" t="s">
        <v>12</v>
      </c>
      <c r="D184" s="10">
        <v>2</v>
      </c>
      <c r="E184" s="10" t="s">
        <v>12</v>
      </c>
      <c r="F184" s="10">
        <v>45</v>
      </c>
      <c r="G184" s="10" t="s">
        <v>18</v>
      </c>
      <c r="H184" s="30">
        <v>2</v>
      </c>
      <c r="I184" s="30">
        <v>2</v>
      </c>
      <c r="J184" s="30">
        <v>2</v>
      </c>
      <c r="K184" s="30">
        <v>2</v>
      </c>
      <c r="L184" s="30">
        <v>2</v>
      </c>
      <c r="M184" s="10" t="s">
        <v>12</v>
      </c>
      <c r="O184" s="26">
        <f t="shared" si="11"/>
        <v>2</v>
      </c>
      <c r="P184" s="26">
        <f t="shared" si="12"/>
        <v>0</v>
      </c>
      <c r="Q184" s="27">
        <v>1.0000000000000001E-5</v>
      </c>
      <c r="R184" s="10" t="str">
        <f t="shared" si="13"/>
        <v>V</v>
      </c>
    </row>
    <row r="185" spans="2:18" x14ac:dyDescent="0.35">
      <c r="B185" s="10"/>
      <c r="C185" s="10"/>
      <c r="D185" s="10">
        <v>2</v>
      </c>
      <c r="E185" s="10" t="s">
        <v>12</v>
      </c>
      <c r="F185" s="10">
        <v>400</v>
      </c>
      <c r="G185" s="10" t="s">
        <v>18</v>
      </c>
      <c r="H185" s="30">
        <v>2</v>
      </c>
      <c r="I185" s="30">
        <v>2</v>
      </c>
      <c r="J185" s="30">
        <v>2</v>
      </c>
      <c r="K185" s="30">
        <v>2</v>
      </c>
      <c r="L185" s="30">
        <v>2</v>
      </c>
      <c r="M185" s="10" t="s">
        <v>12</v>
      </c>
      <c r="O185" s="26">
        <f t="shared" si="11"/>
        <v>2</v>
      </c>
      <c r="P185" s="26">
        <f t="shared" si="12"/>
        <v>0</v>
      </c>
      <c r="Q185" s="27">
        <v>1.0000000000000001E-5</v>
      </c>
      <c r="R185" s="10" t="str">
        <f t="shared" si="13"/>
        <v>V</v>
      </c>
    </row>
    <row r="186" spans="2:18" x14ac:dyDescent="0.35">
      <c r="B186" s="10"/>
      <c r="C186" s="10"/>
      <c r="D186" s="10">
        <v>2</v>
      </c>
      <c r="E186" s="10" t="s">
        <v>12</v>
      </c>
      <c r="F186" s="10">
        <v>1</v>
      </c>
      <c r="G186" s="10" t="s">
        <v>19</v>
      </c>
      <c r="H186" s="30">
        <v>2</v>
      </c>
      <c r="I186" s="30">
        <v>2</v>
      </c>
      <c r="J186" s="30">
        <v>2</v>
      </c>
      <c r="K186" s="30">
        <v>2</v>
      </c>
      <c r="L186" s="30">
        <v>2</v>
      </c>
      <c r="M186" s="10" t="s">
        <v>12</v>
      </c>
      <c r="O186" s="26">
        <f t="shared" si="11"/>
        <v>2</v>
      </c>
      <c r="P186" s="26">
        <f t="shared" si="12"/>
        <v>0</v>
      </c>
      <c r="Q186" s="27">
        <v>1.0000000000000001E-5</v>
      </c>
      <c r="R186" s="10" t="str">
        <f t="shared" si="13"/>
        <v>V</v>
      </c>
    </row>
    <row r="187" spans="2:18" x14ac:dyDescent="0.35">
      <c r="B187" s="10"/>
      <c r="C187" s="10"/>
      <c r="D187" s="10">
        <v>2</v>
      </c>
      <c r="E187" s="10" t="s">
        <v>12</v>
      </c>
      <c r="F187" s="10">
        <v>10</v>
      </c>
      <c r="G187" s="10" t="s">
        <v>19</v>
      </c>
      <c r="H187" s="30">
        <v>2</v>
      </c>
      <c r="I187" s="30">
        <v>2</v>
      </c>
      <c r="J187" s="30">
        <v>2</v>
      </c>
      <c r="K187" s="30">
        <v>2</v>
      </c>
      <c r="L187" s="30">
        <v>2</v>
      </c>
      <c r="M187" s="10" t="s">
        <v>12</v>
      </c>
      <c r="O187" s="26">
        <f t="shared" si="11"/>
        <v>2</v>
      </c>
      <c r="P187" s="26">
        <f t="shared" si="12"/>
        <v>0</v>
      </c>
      <c r="Q187" s="27">
        <v>1.0000000000000001E-5</v>
      </c>
      <c r="R187" s="10" t="str">
        <f t="shared" si="13"/>
        <v>V</v>
      </c>
    </row>
    <row r="188" spans="2:18" x14ac:dyDescent="0.35">
      <c r="B188" s="10"/>
      <c r="C188" s="10"/>
      <c r="D188" s="10">
        <v>2</v>
      </c>
      <c r="E188" s="10" t="s">
        <v>12</v>
      </c>
      <c r="F188" s="10">
        <v>50</v>
      </c>
      <c r="G188" s="10" t="s">
        <v>19</v>
      </c>
      <c r="H188" s="30">
        <v>2</v>
      </c>
      <c r="I188" s="30">
        <v>2</v>
      </c>
      <c r="J188" s="30">
        <v>2</v>
      </c>
      <c r="K188" s="30">
        <v>2</v>
      </c>
      <c r="L188" s="30">
        <v>2</v>
      </c>
      <c r="M188" s="10" t="s">
        <v>12</v>
      </c>
      <c r="O188" s="26">
        <f t="shared" si="11"/>
        <v>2</v>
      </c>
      <c r="P188" s="26">
        <f t="shared" si="12"/>
        <v>0</v>
      </c>
      <c r="Q188" s="27">
        <v>1.0000000000000001E-5</v>
      </c>
      <c r="R188" s="10" t="str">
        <f t="shared" si="13"/>
        <v>V</v>
      </c>
    </row>
    <row r="189" spans="2:18" x14ac:dyDescent="0.35">
      <c r="B189" s="10"/>
      <c r="C189" s="10"/>
      <c r="D189" s="10">
        <v>2</v>
      </c>
      <c r="E189" s="10" t="s">
        <v>12</v>
      </c>
      <c r="F189" s="10">
        <v>100</v>
      </c>
      <c r="G189" s="10" t="s">
        <v>19</v>
      </c>
      <c r="H189" s="69">
        <v>2</v>
      </c>
      <c r="I189" s="69">
        <v>2</v>
      </c>
      <c r="J189" s="69">
        <v>2</v>
      </c>
      <c r="K189" s="69">
        <v>2</v>
      </c>
      <c r="L189" s="69">
        <v>2</v>
      </c>
      <c r="M189" s="10" t="s">
        <v>12</v>
      </c>
      <c r="O189" s="26">
        <f t="shared" si="11"/>
        <v>2</v>
      </c>
      <c r="P189" s="26">
        <f t="shared" si="12"/>
        <v>0</v>
      </c>
      <c r="Q189" s="27">
        <v>1.0000000000000001E-5</v>
      </c>
      <c r="R189" s="10" t="str">
        <f t="shared" si="13"/>
        <v>V</v>
      </c>
    </row>
    <row r="190" spans="2:18" x14ac:dyDescent="0.35">
      <c r="B190" s="10"/>
      <c r="C190" s="10"/>
      <c r="D190" s="10">
        <v>5</v>
      </c>
      <c r="E190" s="10" t="s">
        <v>12</v>
      </c>
      <c r="F190" s="10">
        <v>45</v>
      </c>
      <c r="G190" s="10" t="s">
        <v>18</v>
      </c>
      <c r="H190" s="69">
        <v>5</v>
      </c>
      <c r="I190" s="69">
        <v>5</v>
      </c>
      <c r="J190" s="69">
        <v>5</v>
      </c>
      <c r="K190" s="69">
        <v>5</v>
      </c>
      <c r="L190" s="69">
        <v>5</v>
      </c>
      <c r="M190" s="10" t="s">
        <v>12</v>
      </c>
      <c r="O190" s="26">
        <f t="shared" si="11"/>
        <v>5</v>
      </c>
      <c r="P190" s="26">
        <f t="shared" si="12"/>
        <v>0</v>
      </c>
      <c r="Q190" s="27">
        <v>1.0000000000000001E-5</v>
      </c>
      <c r="R190" s="10" t="str">
        <f t="shared" si="13"/>
        <v>V</v>
      </c>
    </row>
    <row r="191" spans="2:18" x14ac:dyDescent="0.35">
      <c r="B191" s="10"/>
      <c r="C191" s="10"/>
      <c r="D191" s="10">
        <v>5</v>
      </c>
      <c r="E191" s="10" t="s">
        <v>12</v>
      </c>
      <c r="F191" s="10">
        <v>400</v>
      </c>
      <c r="G191" s="10" t="s">
        <v>18</v>
      </c>
      <c r="H191" s="70">
        <v>5</v>
      </c>
      <c r="I191" s="70">
        <v>5</v>
      </c>
      <c r="J191" s="70">
        <v>5</v>
      </c>
      <c r="K191" s="69">
        <v>5</v>
      </c>
      <c r="L191" s="69">
        <v>5</v>
      </c>
      <c r="M191" s="10" t="s">
        <v>12</v>
      </c>
      <c r="O191" s="26">
        <f t="shared" si="11"/>
        <v>5</v>
      </c>
      <c r="P191" s="26">
        <f t="shared" si="12"/>
        <v>0</v>
      </c>
      <c r="Q191" s="27">
        <v>1.0000000000000001E-5</v>
      </c>
      <c r="R191" s="10" t="str">
        <f t="shared" si="13"/>
        <v>V</v>
      </c>
    </row>
    <row r="192" spans="2:18" x14ac:dyDescent="0.35">
      <c r="B192" s="10"/>
      <c r="C192" s="10"/>
      <c r="D192" s="10">
        <v>5</v>
      </c>
      <c r="E192" s="10" t="s">
        <v>12</v>
      </c>
      <c r="F192" s="10">
        <v>1</v>
      </c>
      <c r="G192" s="10" t="s">
        <v>19</v>
      </c>
      <c r="H192" s="70">
        <v>5</v>
      </c>
      <c r="I192" s="70">
        <v>5</v>
      </c>
      <c r="J192" s="70">
        <v>5</v>
      </c>
      <c r="K192" s="70">
        <v>5</v>
      </c>
      <c r="L192" s="70">
        <v>5</v>
      </c>
      <c r="M192" s="10" t="s">
        <v>12</v>
      </c>
      <c r="O192" s="26">
        <f t="shared" si="11"/>
        <v>5</v>
      </c>
      <c r="P192" s="26">
        <f t="shared" si="12"/>
        <v>0</v>
      </c>
      <c r="Q192" s="27">
        <v>1.0000000000000001E-5</v>
      </c>
      <c r="R192" s="10" t="str">
        <f t="shared" si="13"/>
        <v>V</v>
      </c>
    </row>
    <row r="193" spans="2:18" x14ac:dyDescent="0.35">
      <c r="B193" s="10"/>
      <c r="C193" s="10"/>
      <c r="D193" s="10">
        <v>5</v>
      </c>
      <c r="E193" s="10" t="s">
        <v>12</v>
      </c>
      <c r="F193" s="10">
        <v>10</v>
      </c>
      <c r="G193" s="10" t="s">
        <v>19</v>
      </c>
      <c r="H193" s="69">
        <v>5</v>
      </c>
      <c r="I193" s="69">
        <v>5</v>
      </c>
      <c r="J193" s="69">
        <v>5</v>
      </c>
      <c r="K193" s="69">
        <v>5</v>
      </c>
      <c r="L193" s="69">
        <v>5</v>
      </c>
      <c r="M193" s="10" t="s">
        <v>12</v>
      </c>
      <c r="O193" s="26">
        <f t="shared" si="11"/>
        <v>5</v>
      </c>
      <c r="P193" s="26">
        <f t="shared" si="12"/>
        <v>0</v>
      </c>
      <c r="Q193" s="27">
        <v>1.0000000000000001E-5</v>
      </c>
      <c r="R193" s="10" t="str">
        <f t="shared" si="13"/>
        <v>V</v>
      </c>
    </row>
    <row r="194" spans="2:18" x14ac:dyDescent="0.35">
      <c r="B194" s="10"/>
      <c r="C194" s="10"/>
      <c r="D194" s="10">
        <v>5</v>
      </c>
      <c r="E194" s="10" t="s">
        <v>12</v>
      </c>
      <c r="F194" s="10">
        <v>50</v>
      </c>
      <c r="G194" s="10" t="s">
        <v>19</v>
      </c>
      <c r="H194" s="70">
        <v>5</v>
      </c>
      <c r="I194" s="70">
        <v>5</v>
      </c>
      <c r="J194" s="70">
        <v>5</v>
      </c>
      <c r="K194" s="70">
        <v>5</v>
      </c>
      <c r="L194" s="70">
        <v>5</v>
      </c>
      <c r="M194" s="10" t="s">
        <v>12</v>
      </c>
      <c r="O194" s="26">
        <f t="shared" si="11"/>
        <v>5</v>
      </c>
      <c r="P194" s="26">
        <f t="shared" si="12"/>
        <v>0</v>
      </c>
      <c r="Q194" s="27">
        <v>1.0000000000000001E-5</v>
      </c>
      <c r="R194" s="10" t="str">
        <f t="shared" si="13"/>
        <v>V</v>
      </c>
    </row>
    <row r="195" spans="2:18" x14ac:dyDescent="0.35">
      <c r="B195" s="10"/>
      <c r="C195" s="10"/>
      <c r="D195" s="10">
        <v>5</v>
      </c>
      <c r="E195" s="10" t="s">
        <v>12</v>
      </c>
      <c r="F195" s="10">
        <v>100</v>
      </c>
      <c r="G195" s="10" t="s">
        <v>19</v>
      </c>
      <c r="H195" s="70">
        <v>5</v>
      </c>
      <c r="I195" s="70">
        <v>5</v>
      </c>
      <c r="J195" s="70">
        <v>5</v>
      </c>
      <c r="K195" s="70">
        <v>5</v>
      </c>
      <c r="L195" s="70">
        <v>5</v>
      </c>
      <c r="M195" s="10" t="s">
        <v>12</v>
      </c>
      <c r="O195" s="26">
        <f t="shared" si="11"/>
        <v>5</v>
      </c>
      <c r="P195" s="26">
        <f t="shared" si="12"/>
        <v>0</v>
      </c>
      <c r="Q195" s="27">
        <v>1.0000000000000001E-5</v>
      </c>
      <c r="R195" s="10" t="str">
        <f t="shared" si="13"/>
        <v>V</v>
      </c>
    </row>
    <row r="196" spans="2:18" x14ac:dyDescent="0.35">
      <c r="B196" s="10"/>
      <c r="C196" s="10"/>
      <c r="D196" s="10">
        <v>10</v>
      </c>
      <c r="E196" s="10" t="s">
        <v>12</v>
      </c>
      <c r="F196" s="10">
        <v>45</v>
      </c>
      <c r="G196" s="10" t="s">
        <v>18</v>
      </c>
      <c r="H196" s="70">
        <v>10</v>
      </c>
      <c r="I196" s="70">
        <v>10</v>
      </c>
      <c r="J196" s="70">
        <v>10</v>
      </c>
      <c r="K196" s="70">
        <v>10</v>
      </c>
      <c r="L196" s="70">
        <v>10</v>
      </c>
      <c r="M196" s="10" t="s">
        <v>12</v>
      </c>
      <c r="O196" s="26">
        <f t="shared" si="11"/>
        <v>10</v>
      </c>
      <c r="P196" s="26">
        <f t="shared" si="12"/>
        <v>0</v>
      </c>
      <c r="Q196" s="27">
        <v>1.0000000000000001E-5</v>
      </c>
      <c r="R196" s="10" t="str">
        <f t="shared" si="13"/>
        <v>V</v>
      </c>
    </row>
    <row r="197" spans="2:18" x14ac:dyDescent="0.35">
      <c r="B197" s="10"/>
      <c r="C197" s="10"/>
      <c r="D197" s="10">
        <v>10</v>
      </c>
      <c r="E197" s="10" t="s">
        <v>12</v>
      </c>
      <c r="F197" s="10">
        <v>400</v>
      </c>
      <c r="G197" s="10" t="s">
        <v>18</v>
      </c>
      <c r="H197" s="70">
        <v>10</v>
      </c>
      <c r="I197" s="70">
        <v>10</v>
      </c>
      <c r="J197" s="70">
        <v>10</v>
      </c>
      <c r="K197" s="70">
        <v>10</v>
      </c>
      <c r="L197" s="70">
        <v>10</v>
      </c>
      <c r="M197" s="10" t="s">
        <v>12</v>
      </c>
      <c r="O197" s="26">
        <f t="shared" si="11"/>
        <v>10</v>
      </c>
      <c r="P197" s="26">
        <f t="shared" si="12"/>
        <v>0</v>
      </c>
      <c r="Q197" s="27">
        <v>1.0000000000000001E-5</v>
      </c>
      <c r="R197" s="10" t="str">
        <f t="shared" si="13"/>
        <v>V</v>
      </c>
    </row>
    <row r="198" spans="2:18" x14ac:dyDescent="0.35">
      <c r="B198" s="10"/>
      <c r="C198" s="10"/>
      <c r="D198" s="10">
        <v>10</v>
      </c>
      <c r="E198" s="10" t="s">
        <v>12</v>
      </c>
      <c r="F198" s="10">
        <v>1</v>
      </c>
      <c r="G198" s="10" t="s">
        <v>19</v>
      </c>
      <c r="H198" s="70">
        <v>10</v>
      </c>
      <c r="I198" s="70">
        <v>10</v>
      </c>
      <c r="J198" s="70">
        <v>10</v>
      </c>
      <c r="K198" s="70">
        <v>10</v>
      </c>
      <c r="L198" s="70">
        <v>10</v>
      </c>
      <c r="M198" s="10" t="s">
        <v>12</v>
      </c>
      <c r="O198" s="26">
        <f t="shared" si="11"/>
        <v>10</v>
      </c>
      <c r="P198" s="26">
        <f t="shared" si="12"/>
        <v>0</v>
      </c>
      <c r="Q198" s="27">
        <v>1.0000000000000001E-5</v>
      </c>
      <c r="R198" s="10" t="str">
        <f t="shared" si="13"/>
        <v>V</v>
      </c>
    </row>
    <row r="199" spans="2:18" x14ac:dyDescent="0.35">
      <c r="B199" s="10"/>
      <c r="C199" s="10"/>
      <c r="D199" s="10">
        <v>10</v>
      </c>
      <c r="E199" s="10" t="s">
        <v>12</v>
      </c>
      <c r="F199" s="10">
        <v>10</v>
      </c>
      <c r="G199" s="10" t="s">
        <v>19</v>
      </c>
      <c r="H199" s="70">
        <v>10</v>
      </c>
      <c r="I199" s="70">
        <v>10</v>
      </c>
      <c r="J199" s="70">
        <v>10</v>
      </c>
      <c r="K199" s="70">
        <v>10</v>
      </c>
      <c r="L199" s="70">
        <v>10</v>
      </c>
      <c r="M199" s="10" t="s">
        <v>12</v>
      </c>
      <c r="O199" s="26">
        <f t="shared" si="11"/>
        <v>10</v>
      </c>
      <c r="P199" s="26">
        <f t="shared" si="12"/>
        <v>0</v>
      </c>
      <c r="Q199" s="27">
        <v>1.0000000000000001E-5</v>
      </c>
      <c r="R199" s="10" t="str">
        <f t="shared" si="13"/>
        <v>V</v>
      </c>
    </row>
    <row r="200" spans="2:18" x14ac:dyDescent="0.35">
      <c r="B200" s="10"/>
      <c r="C200" s="10"/>
      <c r="D200" s="10">
        <v>10</v>
      </c>
      <c r="E200" s="10" t="s">
        <v>12</v>
      </c>
      <c r="F200" s="10">
        <v>50</v>
      </c>
      <c r="G200" s="10" t="s">
        <v>19</v>
      </c>
      <c r="H200" s="70">
        <v>10</v>
      </c>
      <c r="I200" s="70">
        <v>10</v>
      </c>
      <c r="J200" s="70">
        <v>10</v>
      </c>
      <c r="K200" s="70">
        <v>10</v>
      </c>
      <c r="L200" s="70">
        <v>10</v>
      </c>
      <c r="M200" s="10" t="s">
        <v>12</v>
      </c>
      <c r="O200" s="26">
        <f t="shared" si="11"/>
        <v>10</v>
      </c>
      <c r="P200" s="26">
        <f t="shared" si="12"/>
        <v>0</v>
      </c>
      <c r="Q200" s="27">
        <v>1.0000000000000001E-5</v>
      </c>
      <c r="R200" s="10" t="str">
        <f t="shared" si="13"/>
        <v>V</v>
      </c>
    </row>
    <row r="201" spans="2:18" x14ac:dyDescent="0.35">
      <c r="B201" s="10"/>
      <c r="C201" s="10"/>
      <c r="D201" s="10">
        <v>10</v>
      </c>
      <c r="E201" s="10" t="s">
        <v>12</v>
      </c>
      <c r="F201" s="10">
        <v>100</v>
      </c>
      <c r="G201" s="10" t="s">
        <v>19</v>
      </c>
      <c r="H201" s="69">
        <v>10</v>
      </c>
      <c r="I201" s="69">
        <v>10</v>
      </c>
      <c r="J201" s="69">
        <v>10</v>
      </c>
      <c r="K201" s="69">
        <v>10</v>
      </c>
      <c r="L201" s="69">
        <v>10</v>
      </c>
      <c r="M201" s="10" t="s">
        <v>12</v>
      </c>
      <c r="O201" s="26">
        <f t="shared" si="11"/>
        <v>10</v>
      </c>
      <c r="P201" s="26">
        <f t="shared" si="12"/>
        <v>0</v>
      </c>
      <c r="Q201" s="27">
        <v>1.0000000000000001E-5</v>
      </c>
      <c r="R201" s="10" t="str">
        <f t="shared" si="13"/>
        <v>V</v>
      </c>
    </row>
    <row r="202" spans="2:18" x14ac:dyDescent="0.35">
      <c r="B202" s="10"/>
      <c r="C202" s="10"/>
      <c r="D202" s="10">
        <v>15</v>
      </c>
      <c r="E202" s="10" t="s">
        <v>12</v>
      </c>
      <c r="F202" s="10">
        <v>45</v>
      </c>
      <c r="G202" s="10" t="s">
        <v>18</v>
      </c>
      <c r="H202" s="70">
        <v>15</v>
      </c>
      <c r="I202" s="70">
        <v>15</v>
      </c>
      <c r="J202" s="69">
        <v>15</v>
      </c>
      <c r="K202" s="70">
        <v>15</v>
      </c>
      <c r="L202" s="70">
        <v>15</v>
      </c>
      <c r="M202" s="10" t="s">
        <v>12</v>
      </c>
      <c r="O202" s="26">
        <f t="shared" si="11"/>
        <v>15</v>
      </c>
      <c r="P202" s="26">
        <f t="shared" si="12"/>
        <v>0</v>
      </c>
      <c r="Q202" s="27">
        <v>1.0000000000000001E-5</v>
      </c>
      <c r="R202" s="10" t="str">
        <f t="shared" si="13"/>
        <v>V</v>
      </c>
    </row>
    <row r="203" spans="2:18" x14ac:dyDescent="0.35">
      <c r="B203" s="10"/>
      <c r="C203" s="10"/>
      <c r="D203" s="10">
        <v>15</v>
      </c>
      <c r="E203" s="10" t="s">
        <v>12</v>
      </c>
      <c r="F203" s="10">
        <v>400</v>
      </c>
      <c r="G203" s="10" t="s">
        <v>18</v>
      </c>
      <c r="H203" s="70">
        <v>15</v>
      </c>
      <c r="I203" s="70">
        <v>15</v>
      </c>
      <c r="J203" s="70">
        <v>15</v>
      </c>
      <c r="K203" s="70">
        <v>15</v>
      </c>
      <c r="L203" s="70">
        <v>15</v>
      </c>
      <c r="M203" s="10" t="s">
        <v>12</v>
      </c>
      <c r="O203" s="26">
        <f t="shared" si="11"/>
        <v>15</v>
      </c>
      <c r="P203" s="26">
        <f t="shared" si="12"/>
        <v>0</v>
      </c>
      <c r="Q203" s="27">
        <v>1.0000000000000001E-5</v>
      </c>
      <c r="R203" s="10" t="str">
        <f t="shared" si="13"/>
        <v>V</v>
      </c>
    </row>
    <row r="204" spans="2:18" x14ac:dyDescent="0.35">
      <c r="B204" s="10"/>
      <c r="C204" s="10"/>
      <c r="D204" s="10">
        <v>15</v>
      </c>
      <c r="E204" s="10" t="s">
        <v>12</v>
      </c>
      <c r="F204" s="10">
        <v>1</v>
      </c>
      <c r="G204" s="10" t="s">
        <v>19</v>
      </c>
      <c r="H204" s="70">
        <v>15</v>
      </c>
      <c r="I204" s="70">
        <v>15</v>
      </c>
      <c r="J204" s="70">
        <v>15</v>
      </c>
      <c r="K204" s="70">
        <v>15</v>
      </c>
      <c r="L204" s="70">
        <v>15</v>
      </c>
      <c r="M204" s="10" t="s">
        <v>12</v>
      </c>
      <c r="O204" s="26">
        <f t="shared" si="11"/>
        <v>15</v>
      </c>
      <c r="P204" s="26">
        <f t="shared" si="12"/>
        <v>0</v>
      </c>
      <c r="Q204" s="27">
        <v>1.0000000000000001E-5</v>
      </c>
      <c r="R204" s="10" t="str">
        <f t="shared" si="13"/>
        <v>V</v>
      </c>
    </row>
    <row r="205" spans="2:18" x14ac:dyDescent="0.35">
      <c r="B205" s="10"/>
      <c r="C205" s="10"/>
      <c r="D205" s="10">
        <v>15</v>
      </c>
      <c r="E205" s="10" t="s">
        <v>12</v>
      </c>
      <c r="F205" s="10">
        <v>10</v>
      </c>
      <c r="G205" s="10" t="s">
        <v>19</v>
      </c>
      <c r="H205" s="70">
        <v>15</v>
      </c>
      <c r="I205" s="70">
        <v>15</v>
      </c>
      <c r="J205" s="70">
        <v>15</v>
      </c>
      <c r="K205" s="69">
        <v>15</v>
      </c>
      <c r="L205" s="70">
        <v>15</v>
      </c>
      <c r="M205" s="10" t="s">
        <v>12</v>
      </c>
      <c r="O205" s="26">
        <f t="shared" si="11"/>
        <v>15</v>
      </c>
      <c r="P205" s="26">
        <f t="shared" si="12"/>
        <v>0</v>
      </c>
      <c r="Q205" s="27">
        <v>1.0000000000000001E-5</v>
      </c>
      <c r="R205" s="10" t="str">
        <f t="shared" si="13"/>
        <v>V</v>
      </c>
    </row>
    <row r="206" spans="2:18" x14ac:dyDescent="0.35">
      <c r="B206" s="10"/>
      <c r="C206" s="10"/>
      <c r="D206" s="10">
        <v>15</v>
      </c>
      <c r="E206" s="10" t="s">
        <v>12</v>
      </c>
      <c r="F206" s="10">
        <v>50</v>
      </c>
      <c r="G206" s="10" t="s">
        <v>19</v>
      </c>
      <c r="H206" s="70">
        <v>15</v>
      </c>
      <c r="I206" s="70">
        <v>15</v>
      </c>
      <c r="J206" s="70">
        <v>15</v>
      </c>
      <c r="K206" s="70">
        <v>15</v>
      </c>
      <c r="L206" s="70">
        <v>15</v>
      </c>
      <c r="M206" s="10" t="s">
        <v>12</v>
      </c>
      <c r="O206" s="26">
        <f t="shared" si="11"/>
        <v>15</v>
      </c>
      <c r="P206" s="26">
        <f t="shared" si="12"/>
        <v>0</v>
      </c>
      <c r="Q206" s="27">
        <v>1.0000000000000001E-5</v>
      </c>
      <c r="R206" s="10" t="str">
        <f t="shared" si="13"/>
        <v>V</v>
      </c>
    </row>
    <row r="207" spans="2:18" x14ac:dyDescent="0.35">
      <c r="B207" s="10"/>
      <c r="C207" s="10"/>
      <c r="D207" s="10">
        <v>15</v>
      </c>
      <c r="E207" s="10" t="s">
        <v>12</v>
      </c>
      <c r="F207" s="10">
        <v>100</v>
      </c>
      <c r="G207" s="10" t="s">
        <v>19</v>
      </c>
      <c r="H207" s="70">
        <v>15</v>
      </c>
      <c r="I207" s="70">
        <v>15</v>
      </c>
      <c r="J207" s="70">
        <v>15</v>
      </c>
      <c r="K207" s="69">
        <v>15</v>
      </c>
      <c r="L207" s="70">
        <v>15</v>
      </c>
      <c r="M207" s="10" t="s">
        <v>12</v>
      </c>
      <c r="O207" s="26">
        <f t="shared" si="11"/>
        <v>15</v>
      </c>
      <c r="P207" s="26">
        <f t="shared" si="12"/>
        <v>0</v>
      </c>
      <c r="Q207" s="27">
        <v>1.0000000000000001E-5</v>
      </c>
      <c r="R207" s="10" t="str">
        <f t="shared" si="13"/>
        <v>V</v>
      </c>
    </row>
    <row r="208" spans="2:18" x14ac:dyDescent="0.35">
      <c r="B208" s="10"/>
      <c r="C208" s="10"/>
      <c r="D208" s="10">
        <v>19</v>
      </c>
      <c r="E208" s="10" t="s">
        <v>12</v>
      </c>
      <c r="F208" s="10">
        <v>45</v>
      </c>
      <c r="G208" s="10" t="s">
        <v>18</v>
      </c>
      <c r="H208" s="117">
        <v>19</v>
      </c>
      <c r="I208" s="117">
        <v>19</v>
      </c>
      <c r="J208" s="117">
        <v>19</v>
      </c>
      <c r="K208" s="117">
        <v>19</v>
      </c>
      <c r="L208" s="117">
        <v>19</v>
      </c>
      <c r="M208" s="10" t="s">
        <v>12</v>
      </c>
      <c r="O208" s="26">
        <f t="shared" si="11"/>
        <v>19</v>
      </c>
      <c r="P208" s="26">
        <f t="shared" si="12"/>
        <v>0</v>
      </c>
      <c r="Q208" s="27">
        <v>1.0000000000000001E-5</v>
      </c>
      <c r="R208" s="10" t="str">
        <f t="shared" si="13"/>
        <v>V</v>
      </c>
    </row>
    <row r="209" spans="2:18" x14ac:dyDescent="0.35">
      <c r="B209" s="10"/>
      <c r="C209" s="10"/>
      <c r="D209" s="10">
        <v>19</v>
      </c>
      <c r="E209" s="10" t="s">
        <v>12</v>
      </c>
      <c r="F209" s="10">
        <v>400</v>
      </c>
      <c r="G209" s="10" t="s">
        <v>18</v>
      </c>
      <c r="H209" s="25">
        <v>19</v>
      </c>
      <c r="I209" s="25">
        <v>19</v>
      </c>
      <c r="J209" s="25">
        <v>19</v>
      </c>
      <c r="K209" s="25">
        <v>19</v>
      </c>
      <c r="L209" s="25">
        <v>19</v>
      </c>
      <c r="M209" s="10" t="s">
        <v>12</v>
      </c>
      <c r="O209" s="26">
        <f t="shared" si="11"/>
        <v>19</v>
      </c>
      <c r="P209" s="26">
        <f t="shared" si="12"/>
        <v>0</v>
      </c>
      <c r="Q209" s="27">
        <v>1.0000000000000001E-5</v>
      </c>
      <c r="R209" s="10" t="str">
        <f t="shared" si="13"/>
        <v>V</v>
      </c>
    </row>
    <row r="210" spans="2:18" x14ac:dyDescent="0.35">
      <c r="B210" s="10"/>
      <c r="C210" s="10"/>
      <c r="D210" s="10">
        <v>19</v>
      </c>
      <c r="E210" s="10" t="s">
        <v>12</v>
      </c>
      <c r="F210" s="10">
        <v>1</v>
      </c>
      <c r="G210" s="10" t="s">
        <v>19</v>
      </c>
      <c r="H210" s="25">
        <v>19</v>
      </c>
      <c r="I210" s="25">
        <v>19</v>
      </c>
      <c r="J210" s="25">
        <v>19</v>
      </c>
      <c r="K210" s="25">
        <v>19</v>
      </c>
      <c r="L210" s="25">
        <v>19</v>
      </c>
      <c r="M210" s="10" t="s">
        <v>12</v>
      </c>
      <c r="O210" s="26">
        <f t="shared" si="11"/>
        <v>19</v>
      </c>
      <c r="P210" s="26">
        <f t="shared" si="12"/>
        <v>0</v>
      </c>
      <c r="Q210" s="27">
        <v>1.0000000000000001E-5</v>
      </c>
      <c r="R210" s="10" t="str">
        <f t="shared" si="13"/>
        <v>V</v>
      </c>
    </row>
    <row r="211" spans="2:18" x14ac:dyDescent="0.35">
      <c r="B211" s="10"/>
      <c r="C211" s="10"/>
      <c r="D211" s="10">
        <v>19</v>
      </c>
      <c r="E211" s="10" t="s">
        <v>12</v>
      </c>
      <c r="F211" s="10">
        <v>10</v>
      </c>
      <c r="G211" s="10" t="s">
        <v>19</v>
      </c>
      <c r="H211" s="25">
        <v>19</v>
      </c>
      <c r="I211" s="25">
        <v>19</v>
      </c>
      <c r="J211" s="25">
        <v>19</v>
      </c>
      <c r="K211" s="25">
        <v>19</v>
      </c>
      <c r="L211" s="30">
        <v>19</v>
      </c>
      <c r="M211" s="10" t="s">
        <v>12</v>
      </c>
      <c r="O211" s="26">
        <f t="shared" si="11"/>
        <v>19</v>
      </c>
      <c r="P211" s="26">
        <f t="shared" si="12"/>
        <v>0</v>
      </c>
      <c r="Q211" s="27">
        <v>1.0000000000000001E-5</v>
      </c>
      <c r="R211" s="10" t="str">
        <f t="shared" si="13"/>
        <v>V</v>
      </c>
    </row>
    <row r="212" spans="2:18" x14ac:dyDescent="0.35">
      <c r="B212" s="10"/>
      <c r="C212" s="10"/>
      <c r="D212" s="10">
        <v>19</v>
      </c>
      <c r="E212" s="10" t="s">
        <v>12</v>
      </c>
      <c r="F212" s="10">
        <v>50</v>
      </c>
      <c r="G212" s="10" t="s">
        <v>19</v>
      </c>
      <c r="H212" s="25">
        <v>19</v>
      </c>
      <c r="I212" s="30">
        <v>19</v>
      </c>
      <c r="J212" s="25">
        <v>19</v>
      </c>
      <c r="K212" s="25">
        <v>19</v>
      </c>
      <c r="L212" s="25">
        <v>19</v>
      </c>
      <c r="M212" s="10" t="s">
        <v>12</v>
      </c>
      <c r="O212" s="26">
        <f t="shared" si="11"/>
        <v>19</v>
      </c>
      <c r="P212" s="26">
        <f t="shared" si="12"/>
        <v>0</v>
      </c>
      <c r="Q212" s="27">
        <v>1.0000000000000001E-5</v>
      </c>
      <c r="R212" s="10" t="str">
        <f t="shared" si="13"/>
        <v>V</v>
      </c>
    </row>
    <row r="213" spans="2:18" x14ac:dyDescent="0.35">
      <c r="B213" s="10"/>
      <c r="C213" s="10"/>
      <c r="D213" s="10">
        <v>19</v>
      </c>
      <c r="E213" s="10" t="s">
        <v>12</v>
      </c>
      <c r="F213" s="10">
        <v>100</v>
      </c>
      <c r="G213" s="10" t="s">
        <v>19</v>
      </c>
      <c r="H213" s="25">
        <v>19</v>
      </c>
      <c r="I213" s="25">
        <v>19</v>
      </c>
      <c r="J213" s="25">
        <v>19</v>
      </c>
      <c r="K213" s="25">
        <v>19</v>
      </c>
      <c r="L213" s="25">
        <v>19</v>
      </c>
      <c r="M213" s="10" t="s">
        <v>12</v>
      </c>
      <c r="O213" s="26">
        <f t="shared" si="11"/>
        <v>19</v>
      </c>
      <c r="P213" s="26">
        <f t="shared" si="12"/>
        <v>0</v>
      </c>
      <c r="Q213" s="27">
        <v>1.0000000000000001E-5</v>
      </c>
      <c r="R213" s="10" t="str">
        <f t="shared" si="13"/>
        <v>V</v>
      </c>
    </row>
    <row r="214" spans="2:18" x14ac:dyDescent="0.35">
      <c r="B214" s="10">
        <v>240</v>
      </c>
      <c r="C214" s="10" t="s">
        <v>12</v>
      </c>
      <c r="D214" s="10">
        <v>20</v>
      </c>
      <c r="E214" s="10" t="s">
        <v>12</v>
      </c>
      <c r="F214" s="10">
        <v>45</v>
      </c>
      <c r="G214" s="10" t="s">
        <v>18</v>
      </c>
      <c r="H214" s="25">
        <v>20</v>
      </c>
      <c r="I214" s="25">
        <v>20</v>
      </c>
      <c r="J214" s="25">
        <v>20</v>
      </c>
      <c r="K214" s="25">
        <v>20</v>
      </c>
      <c r="L214" s="25">
        <v>20</v>
      </c>
      <c r="M214" s="10" t="s">
        <v>12</v>
      </c>
      <c r="O214" s="26">
        <f t="shared" si="11"/>
        <v>20</v>
      </c>
      <c r="P214" s="26">
        <f t="shared" si="12"/>
        <v>0</v>
      </c>
      <c r="Q214" s="26">
        <v>1E-4</v>
      </c>
      <c r="R214" s="10" t="str">
        <f t="shared" si="13"/>
        <v>V</v>
      </c>
    </row>
    <row r="215" spans="2:18" x14ac:dyDescent="0.35">
      <c r="B215" s="10"/>
      <c r="C215" s="10"/>
      <c r="D215" s="10">
        <v>100</v>
      </c>
      <c r="E215" s="10" t="s">
        <v>12</v>
      </c>
      <c r="F215" s="10">
        <v>45</v>
      </c>
      <c r="G215" s="10" t="s">
        <v>18</v>
      </c>
      <c r="H215" s="29">
        <v>100</v>
      </c>
      <c r="I215" s="29">
        <v>100</v>
      </c>
      <c r="J215" s="29">
        <v>100</v>
      </c>
      <c r="K215" s="29">
        <v>100</v>
      </c>
      <c r="L215" s="29">
        <v>100</v>
      </c>
      <c r="M215" s="10" t="s">
        <v>12</v>
      </c>
      <c r="O215" s="26">
        <f t="shared" si="11"/>
        <v>100</v>
      </c>
      <c r="P215" s="26">
        <f t="shared" si="12"/>
        <v>0</v>
      </c>
      <c r="Q215" s="26">
        <v>1E-4</v>
      </c>
      <c r="R215" s="10" t="str">
        <f t="shared" si="13"/>
        <v>V</v>
      </c>
    </row>
    <row r="216" spans="2:18" x14ac:dyDescent="0.35">
      <c r="B216" s="10"/>
      <c r="C216" s="10"/>
      <c r="D216" s="10">
        <v>100</v>
      </c>
      <c r="E216" s="10" t="s">
        <v>12</v>
      </c>
      <c r="F216" s="10">
        <v>400</v>
      </c>
      <c r="G216" s="10" t="s">
        <v>18</v>
      </c>
      <c r="H216" s="25">
        <v>100</v>
      </c>
      <c r="I216" s="25">
        <v>100</v>
      </c>
      <c r="J216" s="29">
        <v>100</v>
      </c>
      <c r="K216" s="25">
        <v>100</v>
      </c>
      <c r="L216" s="25">
        <v>100</v>
      </c>
      <c r="M216" s="10" t="s">
        <v>12</v>
      </c>
      <c r="O216" s="26">
        <f t="shared" si="11"/>
        <v>100</v>
      </c>
      <c r="P216" s="26">
        <f t="shared" si="12"/>
        <v>0</v>
      </c>
      <c r="Q216" s="26">
        <v>1E-4</v>
      </c>
      <c r="R216" s="10" t="str">
        <f t="shared" si="13"/>
        <v>V</v>
      </c>
    </row>
    <row r="217" spans="2:18" x14ac:dyDescent="0.35">
      <c r="B217" s="10"/>
      <c r="C217" s="10"/>
      <c r="D217" s="10">
        <v>100</v>
      </c>
      <c r="E217" s="10" t="s">
        <v>12</v>
      </c>
      <c r="F217" s="10">
        <v>1</v>
      </c>
      <c r="G217" s="10" t="s">
        <v>19</v>
      </c>
      <c r="H217" s="25">
        <v>100</v>
      </c>
      <c r="I217" s="25">
        <v>100</v>
      </c>
      <c r="J217" s="25">
        <v>100</v>
      </c>
      <c r="K217" s="25">
        <v>100</v>
      </c>
      <c r="L217" s="25">
        <v>100</v>
      </c>
      <c r="M217" s="10" t="s">
        <v>12</v>
      </c>
      <c r="O217" s="26">
        <f t="shared" ref="O217:O229" si="14">AVERAGE(H217:L217)</f>
        <v>100</v>
      </c>
      <c r="P217" s="26">
        <f t="shared" ref="P217:P229" si="15">STDEV(H217:L217)</f>
        <v>0</v>
      </c>
      <c r="Q217" s="26">
        <v>1E-4</v>
      </c>
      <c r="R217" s="10" t="str">
        <f t="shared" ref="R217:R229" si="16">M217</f>
        <v>V</v>
      </c>
    </row>
    <row r="218" spans="2:18" x14ac:dyDescent="0.35">
      <c r="B218" s="10"/>
      <c r="C218" s="10"/>
      <c r="D218" s="10">
        <v>100</v>
      </c>
      <c r="E218" s="10" t="s">
        <v>12</v>
      </c>
      <c r="F218" s="10">
        <v>10</v>
      </c>
      <c r="G218" s="10" t="s">
        <v>19</v>
      </c>
      <c r="H218" s="25">
        <v>100</v>
      </c>
      <c r="I218" s="25">
        <v>100</v>
      </c>
      <c r="J218" s="25">
        <v>100</v>
      </c>
      <c r="K218" s="25">
        <v>100</v>
      </c>
      <c r="L218" s="25">
        <v>100</v>
      </c>
      <c r="M218" s="10" t="s">
        <v>12</v>
      </c>
      <c r="O218" s="26">
        <f t="shared" si="14"/>
        <v>100</v>
      </c>
      <c r="P218" s="26">
        <f t="shared" si="15"/>
        <v>0</v>
      </c>
      <c r="Q218" s="26">
        <v>1E-4</v>
      </c>
      <c r="R218" s="10" t="str">
        <f t="shared" si="16"/>
        <v>V</v>
      </c>
    </row>
    <row r="219" spans="2:18" x14ac:dyDescent="0.35">
      <c r="B219" s="10"/>
      <c r="C219" s="10"/>
      <c r="D219" s="10">
        <v>190</v>
      </c>
      <c r="E219" s="10" t="s">
        <v>12</v>
      </c>
      <c r="F219" s="10">
        <v>45</v>
      </c>
      <c r="G219" s="10" t="s">
        <v>18</v>
      </c>
      <c r="H219" s="25">
        <v>190</v>
      </c>
      <c r="I219" s="25">
        <v>190</v>
      </c>
      <c r="J219" s="25">
        <v>190</v>
      </c>
      <c r="K219" s="25">
        <v>190</v>
      </c>
      <c r="L219" s="25">
        <v>190</v>
      </c>
      <c r="M219" s="10" t="s">
        <v>12</v>
      </c>
      <c r="O219" s="26">
        <f t="shared" si="14"/>
        <v>190</v>
      </c>
      <c r="P219" s="26">
        <f t="shared" si="15"/>
        <v>0</v>
      </c>
      <c r="Q219" s="26">
        <v>1E-4</v>
      </c>
      <c r="R219" s="10" t="str">
        <f t="shared" si="16"/>
        <v>V</v>
      </c>
    </row>
    <row r="220" spans="2:18" x14ac:dyDescent="0.35">
      <c r="B220" s="10"/>
      <c r="C220" s="10"/>
      <c r="D220" s="10">
        <v>190</v>
      </c>
      <c r="E220" s="10" t="s">
        <v>12</v>
      </c>
      <c r="F220" s="10">
        <v>400</v>
      </c>
      <c r="G220" s="10" t="s">
        <v>18</v>
      </c>
      <c r="H220" s="29">
        <v>190</v>
      </c>
      <c r="I220" s="29">
        <v>190</v>
      </c>
      <c r="J220" s="29">
        <v>190</v>
      </c>
      <c r="K220" s="29">
        <v>190</v>
      </c>
      <c r="L220" s="29">
        <v>190</v>
      </c>
      <c r="M220" s="10" t="s">
        <v>12</v>
      </c>
      <c r="O220" s="26">
        <f t="shared" si="14"/>
        <v>190</v>
      </c>
      <c r="P220" s="26">
        <f t="shared" si="15"/>
        <v>0</v>
      </c>
      <c r="Q220" s="26">
        <v>1E-4</v>
      </c>
      <c r="R220" s="10" t="str">
        <f t="shared" si="16"/>
        <v>V</v>
      </c>
    </row>
    <row r="221" spans="2:18" x14ac:dyDescent="0.35">
      <c r="B221" s="10"/>
      <c r="C221" s="10"/>
      <c r="D221" s="10">
        <v>190</v>
      </c>
      <c r="E221" s="10" t="s">
        <v>12</v>
      </c>
      <c r="F221" s="10">
        <v>1</v>
      </c>
      <c r="G221" s="10" t="s">
        <v>19</v>
      </c>
      <c r="H221" s="25">
        <v>190</v>
      </c>
      <c r="I221" s="29">
        <v>190</v>
      </c>
      <c r="J221" s="29">
        <v>190</v>
      </c>
      <c r="K221" s="29">
        <v>190</v>
      </c>
      <c r="L221" s="29">
        <v>190</v>
      </c>
      <c r="M221" s="10" t="s">
        <v>12</v>
      </c>
      <c r="O221" s="26">
        <f t="shared" si="14"/>
        <v>190</v>
      </c>
      <c r="P221" s="26">
        <f t="shared" si="15"/>
        <v>0</v>
      </c>
      <c r="Q221" s="26">
        <v>1E-4</v>
      </c>
      <c r="R221" s="10" t="str">
        <f t="shared" si="16"/>
        <v>V</v>
      </c>
    </row>
    <row r="222" spans="2:18" x14ac:dyDescent="0.35">
      <c r="B222" s="10"/>
      <c r="C222" s="10"/>
      <c r="D222" s="10">
        <v>190</v>
      </c>
      <c r="E222" s="10" t="s">
        <v>12</v>
      </c>
      <c r="F222" s="10">
        <v>10</v>
      </c>
      <c r="G222" s="10" t="s">
        <v>19</v>
      </c>
      <c r="H222" s="25">
        <v>190</v>
      </c>
      <c r="I222" s="25">
        <v>190</v>
      </c>
      <c r="J222" s="29">
        <v>190</v>
      </c>
      <c r="K222" s="29">
        <v>190</v>
      </c>
      <c r="L222" s="29">
        <v>190</v>
      </c>
      <c r="M222" s="10" t="s">
        <v>12</v>
      </c>
      <c r="O222" s="26">
        <f t="shared" si="14"/>
        <v>190</v>
      </c>
      <c r="P222" s="26">
        <f t="shared" si="15"/>
        <v>0</v>
      </c>
      <c r="Q222" s="26">
        <v>1E-4</v>
      </c>
      <c r="R222" s="10" t="str">
        <f t="shared" si="16"/>
        <v>V</v>
      </c>
    </row>
    <row r="223" spans="2:18" x14ac:dyDescent="0.35">
      <c r="B223" s="10"/>
      <c r="C223" s="10"/>
      <c r="D223" s="10">
        <v>240</v>
      </c>
      <c r="E223" s="10" t="s">
        <v>12</v>
      </c>
      <c r="F223" s="10">
        <v>45</v>
      </c>
      <c r="G223" s="10" t="s">
        <v>18</v>
      </c>
      <c r="H223" s="25">
        <v>240</v>
      </c>
      <c r="I223" s="36">
        <v>240</v>
      </c>
      <c r="J223" s="36">
        <v>240</v>
      </c>
      <c r="K223" s="36">
        <v>240</v>
      </c>
      <c r="L223" s="36">
        <v>240</v>
      </c>
      <c r="M223" s="10" t="s">
        <v>12</v>
      </c>
      <c r="O223" s="26">
        <f t="shared" si="14"/>
        <v>240</v>
      </c>
      <c r="P223" s="26">
        <f t="shared" si="15"/>
        <v>0</v>
      </c>
      <c r="Q223" s="72">
        <v>1E-3</v>
      </c>
      <c r="R223" s="10" t="str">
        <f t="shared" si="16"/>
        <v>V</v>
      </c>
    </row>
    <row r="224" spans="2:18" x14ac:dyDescent="0.35">
      <c r="B224" s="10"/>
      <c r="C224" s="10"/>
      <c r="D224" s="10">
        <v>240</v>
      </c>
      <c r="E224" s="10" t="s">
        <v>12</v>
      </c>
      <c r="F224" s="10">
        <v>400</v>
      </c>
      <c r="G224" s="10" t="s">
        <v>18</v>
      </c>
      <c r="H224" s="25">
        <v>240</v>
      </c>
      <c r="I224" s="25">
        <v>240</v>
      </c>
      <c r="J224" s="25">
        <v>240</v>
      </c>
      <c r="K224" s="25">
        <v>240</v>
      </c>
      <c r="L224" s="25">
        <v>240</v>
      </c>
      <c r="M224" s="10" t="s">
        <v>12</v>
      </c>
      <c r="O224" s="26">
        <f t="shared" si="14"/>
        <v>240</v>
      </c>
      <c r="P224" s="26">
        <f t="shared" si="15"/>
        <v>0</v>
      </c>
      <c r="Q224" s="72">
        <v>1E-3</v>
      </c>
      <c r="R224" s="10" t="str">
        <f t="shared" si="16"/>
        <v>V</v>
      </c>
    </row>
    <row r="225" spans="2:18" x14ac:dyDescent="0.35">
      <c r="B225" s="10"/>
      <c r="C225" s="10"/>
      <c r="D225" s="10">
        <v>240</v>
      </c>
      <c r="E225" s="10" t="s">
        <v>12</v>
      </c>
      <c r="F225" s="10">
        <v>1</v>
      </c>
      <c r="G225" s="10" t="s">
        <v>19</v>
      </c>
      <c r="H225" s="36">
        <v>240</v>
      </c>
      <c r="I225" s="36">
        <v>240</v>
      </c>
      <c r="J225" s="36">
        <v>240</v>
      </c>
      <c r="K225" s="36">
        <v>240</v>
      </c>
      <c r="L225" s="36">
        <v>240</v>
      </c>
      <c r="M225" s="10" t="s">
        <v>12</v>
      </c>
      <c r="O225" s="26">
        <f t="shared" si="14"/>
        <v>240</v>
      </c>
      <c r="P225" s="26">
        <f t="shared" si="15"/>
        <v>0</v>
      </c>
      <c r="Q225" s="72">
        <v>1E-3</v>
      </c>
      <c r="R225" s="10" t="str">
        <f t="shared" si="16"/>
        <v>V</v>
      </c>
    </row>
    <row r="226" spans="2:18" x14ac:dyDescent="0.35">
      <c r="B226" s="10">
        <v>1000</v>
      </c>
      <c r="C226" s="10" t="s">
        <v>12</v>
      </c>
      <c r="D226" s="10">
        <v>250</v>
      </c>
      <c r="E226" s="10" t="s">
        <v>12</v>
      </c>
      <c r="F226" s="10">
        <v>45</v>
      </c>
      <c r="G226" s="10" t="s">
        <v>18</v>
      </c>
      <c r="H226" s="25">
        <v>250</v>
      </c>
      <c r="I226" s="25">
        <v>250</v>
      </c>
      <c r="J226" s="25">
        <v>250</v>
      </c>
      <c r="K226" s="25">
        <v>250</v>
      </c>
      <c r="L226" s="25">
        <v>250</v>
      </c>
      <c r="M226" s="10" t="s">
        <v>12</v>
      </c>
      <c r="O226" s="26">
        <f t="shared" si="14"/>
        <v>250</v>
      </c>
      <c r="P226" s="26">
        <f t="shared" si="15"/>
        <v>0</v>
      </c>
      <c r="Q226" s="72">
        <v>1E-3</v>
      </c>
      <c r="R226" s="10" t="str">
        <f t="shared" si="16"/>
        <v>V</v>
      </c>
    </row>
    <row r="227" spans="2:18" x14ac:dyDescent="0.35">
      <c r="B227" s="10"/>
      <c r="C227" s="10"/>
      <c r="D227" s="10">
        <v>1000</v>
      </c>
      <c r="E227" s="10" t="s">
        <v>12</v>
      </c>
      <c r="F227" s="10">
        <v>45</v>
      </c>
      <c r="G227" s="10" t="s">
        <v>18</v>
      </c>
      <c r="H227" s="25">
        <v>1000</v>
      </c>
      <c r="I227" s="25">
        <v>1000</v>
      </c>
      <c r="J227" s="25">
        <v>1000</v>
      </c>
      <c r="K227" s="25">
        <v>1000</v>
      </c>
      <c r="L227" s="25">
        <v>1000</v>
      </c>
      <c r="M227" s="10" t="s">
        <v>12</v>
      </c>
      <c r="O227" s="26">
        <f t="shared" si="14"/>
        <v>1000</v>
      </c>
      <c r="P227" s="26">
        <f t="shared" si="15"/>
        <v>0</v>
      </c>
      <c r="Q227" s="72">
        <v>1E-3</v>
      </c>
      <c r="R227" s="10" t="str">
        <f t="shared" si="16"/>
        <v>V</v>
      </c>
    </row>
    <row r="228" spans="2:18" x14ac:dyDescent="0.35">
      <c r="B228" s="10"/>
      <c r="C228" s="10"/>
      <c r="D228" s="10">
        <v>1000</v>
      </c>
      <c r="E228" s="10" t="s">
        <v>12</v>
      </c>
      <c r="F228" s="10">
        <v>400</v>
      </c>
      <c r="G228" s="10" t="s">
        <v>18</v>
      </c>
      <c r="H228" s="25">
        <v>1000</v>
      </c>
      <c r="I228" s="25">
        <v>1000</v>
      </c>
      <c r="J228" s="25">
        <v>1000</v>
      </c>
      <c r="K228" s="25">
        <v>1000</v>
      </c>
      <c r="L228" s="25">
        <v>1000</v>
      </c>
      <c r="M228" s="10" t="s">
        <v>12</v>
      </c>
      <c r="O228" s="26">
        <f t="shared" si="14"/>
        <v>1000</v>
      </c>
      <c r="P228" s="26">
        <f t="shared" si="15"/>
        <v>0</v>
      </c>
      <c r="Q228" s="72">
        <v>1E-3</v>
      </c>
      <c r="R228" s="10" t="str">
        <f t="shared" si="16"/>
        <v>V</v>
      </c>
    </row>
    <row r="229" spans="2:18" x14ac:dyDescent="0.35">
      <c r="B229" s="10"/>
      <c r="C229" s="10"/>
      <c r="D229" s="10">
        <v>1000</v>
      </c>
      <c r="E229" s="10" t="s">
        <v>12</v>
      </c>
      <c r="F229" s="10">
        <v>1</v>
      </c>
      <c r="G229" s="10" t="s">
        <v>19</v>
      </c>
      <c r="H229" s="25">
        <v>1000</v>
      </c>
      <c r="I229" s="25">
        <v>1000</v>
      </c>
      <c r="J229" s="25">
        <v>1000</v>
      </c>
      <c r="K229" s="25">
        <v>1000</v>
      </c>
      <c r="L229" s="25">
        <v>1000</v>
      </c>
      <c r="M229" s="10" t="s">
        <v>12</v>
      </c>
      <c r="O229" s="26">
        <f t="shared" si="14"/>
        <v>1000</v>
      </c>
      <c r="P229" s="26">
        <f t="shared" si="15"/>
        <v>0</v>
      </c>
      <c r="Q229" s="72">
        <v>1E-3</v>
      </c>
      <c r="R229" s="10" t="str">
        <f t="shared" si="16"/>
        <v>V</v>
      </c>
    </row>
    <row r="232" spans="2:18" x14ac:dyDescent="0.35">
      <c r="B232" s="203" t="s">
        <v>61</v>
      </c>
      <c r="C232" s="203"/>
      <c r="D232" s="203"/>
      <c r="E232" s="203"/>
      <c r="F232" s="203"/>
      <c r="G232" s="203"/>
      <c r="H232" s="203"/>
      <c r="I232" s="203"/>
      <c r="J232" s="203"/>
      <c r="K232" s="203"/>
      <c r="L232" s="203"/>
    </row>
    <row r="234" spans="2:18" x14ac:dyDescent="0.35">
      <c r="B234" s="13" t="s">
        <v>0</v>
      </c>
      <c r="E234" s="13" t="s">
        <v>64</v>
      </c>
      <c r="J234" s="13" t="s">
        <v>63</v>
      </c>
      <c r="K234" s="13" t="s">
        <v>64</v>
      </c>
    </row>
    <row r="235" spans="2:18" x14ac:dyDescent="0.35">
      <c r="B235" s="13" t="s">
        <v>1</v>
      </c>
      <c r="E235" s="13" t="s">
        <v>64</v>
      </c>
    </row>
    <row r="236" spans="2:18" x14ac:dyDescent="0.35">
      <c r="B236" s="13" t="s">
        <v>56</v>
      </c>
      <c r="E236" s="13" t="s">
        <v>64</v>
      </c>
    </row>
    <row r="237" spans="2:18" x14ac:dyDescent="0.35">
      <c r="B237" s="13" t="s">
        <v>57</v>
      </c>
      <c r="E237" s="13" t="s">
        <v>64</v>
      </c>
      <c r="J237" s="13" t="s">
        <v>3</v>
      </c>
      <c r="K237" s="13" t="s">
        <v>64</v>
      </c>
    </row>
    <row r="238" spans="2:18" x14ac:dyDescent="0.35">
      <c r="J238" s="13" t="s">
        <v>5</v>
      </c>
      <c r="K238" s="13" t="s">
        <v>64</v>
      </c>
    </row>
    <row r="239" spans="2:18" x14ac:dyDescent="0.35">
      <c r="B239" s="13" t="s">
        <v>2</v>
      </c>
    </row>
    <row r="241" spans="2:18" x14ac:dyDescent="0.35">
      <c r="B241" s="38" t="s">
        <v>20</v>
      </c>
    </row>
    <row r="243" spans="2:18" x14ac:dyDescent="0.35">
      <c r="B243" s="191" t="s">
        <v>7</v>
      </c>
      <c r="C243" s="191"/>
      <c r="D243" s="191" t="s">
        <v>8</v>
      </c>
      <c r="E243" s="191"/>
      <c r="F243" s="191"/>
      <c r="G243" s="191"/>
      <c r="H243" s="192" t="s">
        <v>9</v>
      </c>
      <c r="I243" s="192"/>
      <c r="J243" s="192"/>
      <c r="K243" s="192"/>
      <c r="L243" s="192"/>
      <c r="M243" s="192"/>
      <c r="O243" s="191" t="s">
        <v>9</v>
      </c>
      <c r="P243" s="191" t="s">
        <v>26</v>
      </c>
      <c r="Q243" s="192" t="s">
        <v>27</v>
      </c>
      <c r="R243" s="192" t="s">
        <v>10</v>
      </c>
    </row>
    <row r="244" spans="2:18" x14ac:dyDescent="0.35">
      <c r="B244" s="191"/>
      <c r="C244" s="191"/>
      <c r="D244" s="191"/>
      <c r="E244" s="191"/>
      <c r="F244" s="191"/>
      <c r="G244" s="191"/>
      <c r="H244" s="18">
        <v>1</v>
      </c>
      <c r="I244" s="18">
        <v>2</v>
      </c>
      <c r="J244" s="18">
        <v>3</v>
      </c>
      <c r="K244" s="18">
        <v>4</v>
      </c>
      <c r="L244" s="18">
        <v>5</v>
      </c>
      <c r="M244" s="10"/>
      <c r="O244" s="191"/>
      <c r="P244" s="191"/>
      <c r="Q244" s="192"/>
      <c r="R244" s="192"/>
    </row>
    <row r="245" spans="2:18" x14ac:dyDescent="0.35">
      <c r="B245" s="10">
        <v>200</v>
      </c>
      <c r="C245" s="10" t="s">
        <v>14</v>
      </c>
      <c r="D245" s="10">
        <v>100</v>
      </c>
      <c r="E245" s="10" t="s">
        <v>14</v>
      </c>
      <c r="F245" s="10">
        <v>45</v>
      </c>
      <c r="G245" s="10" t="s">
        <v>18</v>
      </c>
      <c r="H245" s="43">
        <v>100</v>
      </c>
      <c r="I245" s="43">
        <v>100</v>
      </c>
      <c r="J245" s="43">
        <v>100</v>
      </c>
      <c r="K245" s="43">
        <v>100</v>
      </c>
      <c r="L245" s="43">
        <v>100</v>
      </c>
      <c r="M245" s="10" t="s">
        <v>14</v>
      </c>
      <c r="O245" s="26">
        <f>AVERAGE(H245:L245)</f>
        <v>100</v>
      </c>
      <c r="P245" s="26">
        <f>STDEV(H245:L245)</f>
        <v>0</v>
      </c>
      <c r="Q245" s="26">
        <v>1E-4</v>
      </c>
      <c r="R245" s="10" t="str">
        <f>M245</f>
        <v>µA</v>
      </c>
    </row>
    <row r="246" spans="2:18" x14ac:dyDescent="0.35">
      <c r="B246" s="10"/>
      <c r="C246" s="10"/>
      <c r="D246" s="10">
        <v>100</v>
      </c>
      <c r="E246" s="10" t="s">
        <v>14</v>
      </c>
      <c r="F246" s="10">
        <v>400</v>
      </c>
      <c r="G246" s="10" t="s">
        <v>18</v>
      </c>
      <c r="H246" s="25">
        <v>100</v>
      </c>
      <c r="I246" s="25">
        <v>100</v>
      </c>
      <c r="J246" s="25">
        <v>100</v>
      </c>
      <c r="K246" s="25">
        <v>100</v>
      </c>
      <c r="L246" s="25">
        <v>100</v>
      </c>
      <c r="M246" s="10" t="s">
        <v>14</v>
      </c>
      <c r="O246" s="26">
        <f t="shared" ref="O246:O303" si="17">AVERAGE(H246:L246)</f>
        <v>100</v>
      </c>
      <c r="P246" s="26">
        <f t="shared" ref="P246:P303" si="18">STDEV(H246:L246)</f>
        <v>0</v>
      </c>
      <c r="Q246" s="26">
        <v>1E-4</v>
      </c>
      <c r="R246" s="10" t="str">
        <f t="shared" ref="R246:R303" si="19">M246</f>
        <v>µA</v>
      </c>
    </row>
    <row r="247" spans="2:18" x14ac:dyDescent="0.35">
      <c r="B247" s="10"/>
      <c r="C247" s="10"/>
      <c r="D247" s="10">
        <v>100</v>
      </c>
      <c r="E247" s="10" t="s">
        <v>14</v>
      </c>
      <c r="F247" s="10">
        <v>1</v>
      </c>
      <c r="G247" s="10" t="s">
        <v>19</v>
      </c>
      <c r="H247" s="25">
        <v>100</v>
      </c>
      <c r="I247" s="25">
        <v>100</v>
      </c>
      <c r="J247" s="25">
        <v>100</v>
      </c>
      <c r="K247" s="25">
        <v>100</v>
      </c>
      <c r="L247" s="29">
        <v>100</v>
      </c>
      <c r="M247" s="10" t="s">
        <v>14</v>
      </c>
      <c r="O247" s="26">
        <f t="shared" si="17"/>
        <v>100</v>
      </c>
      <c r="P247" s="26">
        <f t="shared" si="18"/>
        <v>0</v>
      </c>
      <c r="Q247" s="26">
        <v>1E-4</v>
      </c>
      <c r="R247" s="10" t="str">
        <f t="shared" si="19"/>
        <v>µA</v>
      </c>
    </row>
    <row r="248" spans="2:18" x14ac:dyDescent="0.35">
      <c r="B248" s="10"/>
      <c r="C248" s="10"/>
      <c r="D248" s="10">
        <v>100</v>
      </c>
      <c r="E248" s="10" t="s">
        <v>14</v>
      </c>
      <c r="F248" s="10">
        <v>5</v>
      </c>
      <c r="G248" s="10" t="s">
        <v>19</v>
      </c>
      <c r="H248" s="25">
        <v>100</v>
      </c>
      <c r="I248" s="25">
        <v>100</v>
      </c>
      <c r="J248" s="25">
        <v>100</v>
      </c>
      <c r="K248" s="25">
        <v>100</v>
      </c>
      <c r="L248" s="25">
        <v>100</v>
      </c>
      <c r="M248" s="10" t="s">
        <v>14</v>
      </c>
      <c r="O248" s="26">
        <f t="shared" si="17"/>
        <v>100</v>
      </c>
      <c r="P248" s="26">
        <f t="shared" si="18"/>
        <v>0</v>
      </c>
      <c r="Q248" s="26">
        <v>1E-4</v>
      </c>
      <c r="R248" s="10" t="str">
        <f t="shared" si="19"/>
        <v>µA</v>
      </c>
    </row>
    <row r="249" spans="2:18" x14ac:dyDescent="0.35">
      <c r="B249" s="10"/>
      <c r="C249" s="10"/>
      <c r="D249" s="10">
        <v>190</v>
      </c>
      <c r="E249" s="10" t="s">
        <v>14</v>
      </c>
      <c r="F249" s="10">
        <v>45</v>
      </c>
      <c r="G249" s="10" t="s">
        <v>18</v>
      </c>
      <c r="H249" s="25">
        <v>190</v>
      </c>
      <c r="I249" s="29">
        <v>190</v>
      </c>
      <c r="J249" s="29">
        <v>190</v>
      </c>
      <c r="K249" s="29">
        <v>190</v>
      </c>
      <c r="L249" s="29">
        <v>190</v>
      </c>
      <c r="M249" s="10" t="s">
        <v>14</v>
      </c>
      <c r="O249" s="26">
        <f t="shared" si="17"/>
        <v>190</v>
      </c>
      <c r="P249" s="26">
        <f t="shared" si="18"/>
        <v>0</v>
      </c>
      <c r="Q249" s="26">
        <v>1E-4</v>
      </c>
      <c r="R249" s="10" t="str">
        <f t="shared" si="19"/>
        <v>µA</v>
      </c>
    </row>
    <row r="250" spans="2:18" x14ac:dyDescent="0.35">
      <c r="B250" s="10"/>
      <c r="C250" s="10"/>
      <c r="D250" s="10">
        <v>190</v>
      </c>
      <c r="E250" s="10" t="s">
        <v>14</v>
      </c>
      <c r="F250" s="10">
        <v>400</v>
      </c>
      <c r="G250" s="10" t="s">
        <v>18</v>
      </c>
      <c r="H250" s="29">
        <v>190</v>
      </c>
      <c r="I250" s="29">
        <v>190</v>
      </c>
      <c r="J250" s="29">
        <v>190</v>
      </c>
      <c r="K250" s="29">
        <v>190</v>
      </c>
      <c r="L250" s="29">
        <v>190</v>
      </c>
      <c r="M250" s="10" t="s">
        <v>14</v>
      </c>
      <c r="O250" s="26">
        <f t="shared" si="17"/>
        <v>190</v>
      </c>
      <c r="P250" s="26">
        <f t="shared" si="18"/>
        <v>0</v>
      </c>
      <c r="Q250" s="26">
        <v>1E-4</v>
      </c>
      <c r="R250" s="10" t="str">
        <f t="shared" si="19"/>
        <v>µA</v>
      </c>
    </row>
    <row r="251" spans="2:18" x14ac:dyDescent="0.35">
      <c r="B251" s="10"/>
      <c r="C251" s="10"/>
      <c r="D251" s="10">
        <v>190</v>
      </c>
      <c r="E251" s="10" t="s">
        <v>14</v>
      </c>
      <c r="F251" s="10">
        <v>1</v>
      </c>
      <c r="G251" s="10" t="s">
        <v>19</v>
      </c>
      <c r="H251" s="25">
        <v>190</v>
      </c>
      <c r="I251" s="25">
        <v>190</v>
      </c>
      <c r="J251" s="25">
        <v>190</v>
      </c>
      <c r="K251" s="29">
        <v>190</v>
      </c>
      <c r="L251" s="29">
        <v>190</v>
      </c>
      <c r="M251" s="10" t="s">
        <v>14</v>
      </c>
      <c r="O251" s="26">
        <f t="shared" si="17"/>
        <v>190</v>
      </c>
      <c r="P251" s="26">
        <f t="shared" si="18"/>
        <v>0</v>
      </c>
      <c r="Q251" s="26">
        <v>1E-4</v>
      </c>
      <c r="R251" s="10" t="str">
        <f t="shared" si="19"/>
        <v>µA</v>
      </c>
    </row>
    <row r="252" spans="2:18" x14ac:dyDescent="0.35">
      <c r="B252" s="10"/>
      <c r="C252" s="10"/>
      <c r="D252" s="10">
        <v>190</v>
      </c>
      <c r="E252" s="10" t="s">
        <v>14</v>
      </c>
      <c r="F252" s="10">
        <v>5</v>
      </c>
      <c r="G252" s="10" t="s">
        <v>19</v>
      </c>
      <c r="H252" s="25">
        <v>190</v>
      </c>
      <c r="I252" s="25">
        <v>190</v>
      </c>
      <c r="J252" s="25">
        <v>190</v>
      </c>
      <c r="K252" s="116">
        <v>190</v>
      </c>
      <c r="L252" s="116">
        <v>190</v>
      </c>
      <c r="M252" s="10" t="s">
        <v>14</v>
      </c>
      <c r="O252" s="26">
        <f t="shared" si="17"/>
        <v>190</v>
      </c>
      <c r="P252" s="26">
        <f t="shared" si="18"/>
        <v>0</v>
      </c>
      <c r="Q252" s="26">
        <v>1E-4</v>
      </c>
      <c r="R252" s="10" t="str">
        <f t="shared" si="19"/>
        <v>µA</v>
      </c>
    </row>
    <row r="253" spans="2:18" x14ac:dyDescent="0.35">
      <c r="B253" s="10">
        <v>2</v>
      </c>
      <c r="C253" s="10" t="s">
        <v>15</v>
      </c>
      <c r="D253" s="10">
        <v>1</v>
      </c>
      <c r="E253" s="10" t="s">
        <v>15</v>
      </c>
      <c r="F253" s="10">
        <v>45</v>
      </c>
      <c r="G253" s="10" t="s">
        <v>18</v>
      </c>
      <c r="H253" s="25">
        <v>1</v>
      </c>
      <c r="I253" s="25">
        <v>1</v>
      </c>
      <c r="J253" s="25">
        <v>1</v>
      </c>
      <c r="K253" s="25">
        <v>1</v>
      </c>
      <c r="L253" s="25">
        <v>1</v>
      </c>
      <c r="M253" s="10" t="s">
        <v>15</v>
      </c>
      <c r="O253" s="26">
        <f t="shared" si="17"/>
        <v>1</v>
      </c>
      <c r="P253" s="26">
        <f t="shared" si="18"/>
        <v>0</v>
      </c>
      <c r="Q253" s="17">
        <v>9.9999999999999995E-7</v>
      </c>
      <c r="R253" s="10" t="str">
        <f t="shared" si="19"/>
        <v>mA</v>
      </c>
    </row>
    <row r="254" spans="2:18" x14ac:dyDescent="0.35">
      <c r="B254" s="10"/>
      <c r="C254" s="10"/>
      <c r="D254" s="10">
        <v>1</v>
      </c>
      <c r="E254" s="10" t="s">
        <v>15</v>
      </c>
      <c r="F254" s="10">
        <v>400</v>
      </c>
      <c r="G254" s="10" t="s">
        <v>18</v>
      </c>
      <c r="H254" s="31">
        <v>1</v>
      </c>
      <c r="I254" s="31">
        <v>1</v>
      </c>
      <c r="J254" s="31">
        <v>1</v>
      </c>
      <c r="K254" s="31">
        <v>1</v>
      </c>
      <c r="L254" s="31">
        <v>1</v>
      </c>
      <c r="M254" s="10" t="s">
        <v>15</v>
      </c>
      <c r="O254" s="26">
        <f t="shared" si="17"/>
        <v>1</v>
      </c>
      <c r="P254" s="26">
        <f t="shared" si="18"/>
        <v>0</v>
      </c>
      <c r="Q254" s="17">
        <v>9.9999999999999995E-7</v>
      </c>
      <c r="R254" s="10" t="str">
        <f t="shared" si="19"/>
        <v>mA</v>
      </c>
    </row>
    <row r="255" spans="2:18" x14ac:dyDescent="0.35">
      <c r="B255" s="10"/>
      <c r="C255" s="10"/>
      <c r="D255" s="10">
        <v>1</v>
      </c>
      <c r="E255" s="10" t="s">
        <v>15</v>
      </c>
      <c r="F255" s="10">
        <v>1</v>
      </c>
      <c r="G255" s="10" t="s">
        <v>19</v>
      </c>
      <c r="H255" s="25">
        <v>1</v>
      </c>
      <c r="I255" s="25">
        <v>1</v>
      </c>
      <c r="J255" s="25">
        <v>1</v>
      </c>
      <c r="K255" s="31">
        <v>1</v>
      </c>
      <c r="L255" s="31">
        <v>1</v>
      </c>
      <c r="M255" s="10" t="s">
        <v>15</v>
      </c>
      <c r="O255" s="26">
        <f t="shared" si="17"/>
        <v>1</v>
      </c>
      <c r="P255" s="26">
        <f t="shared" si="18"/>
        <v>0</v>
      </c>
      <c r="Q255" s="17">
        <v>9.9999999999999995E-7</v>
      </c>
      <c r="R255" s="10" t="str">
        <f t="shared" si="19"/>
        <v>mA</v>
      </c>
    </row>
    <row r="256" spans="2:18" x14ac:dyDescent="0.35">
      <c r="B256" s="10"/>
      <c r="C256" s="10"/>
      <c r="D256" s="10">
        <v>1</v>
      </c>
      <c r="E256" s="10" t="s">
        <v>15</v>
      </c>
      <c r="F256" s="10">
        <v>5</v>
      </c>
      <c r="G256" s="10" t="s">
        <v>19</v>
      </c>
      <c r="H256" s="25">
        <v>1</v>
      </c>
      <c r="I256" s="25">
        <v>1</v>
      </c>
      <c r="J256" s="25">
        <v>1</v>
      </c>
      <c r="K256" s="31">
        <v>1</v>
      </c>
      <c r="L256" s="31">
        <v>1</v>
      </c>
      <c r="M256" s="10" t="s">
        <v>15</v>
      </c>
      <c r="O256" s="26">
        <f t="shared" si="17"/>
        <v>1</v>
      </c>
      <c r="P256" s="26">
        <f t="shared" si="18"/>
        <v>0</v>
      </c>
      <c r="Q256" s="17">
        <v>9.9999999999999995E-7</v>
      </c>
      <c r="R256" s="10" t="str">
        <f t="shared" si="19"/>
        <v>mA</v>
      </c>
    </row>
    <row r="257" spans="2:18" x14ac:dyDescent="0.35">
      <c r="B257" s="10"/>
      <c r="C257" s="10"/>
      <c r="D257" s="10">
        <v>1.9</v>
      </c>
      <c r="E257" s="10" t="s">
        <v>15</v>
      </c>
      <c r="F257" s="10">
        <v>45</v>
      </c>
      <c r="G257" s="10" t="s">
        <v>18</v>
      </c>
      <c r="H257" s="25">
        <v>1.9</v>
      </c>
      <c r="I257" s="25">
        <v>1.9</v>
      </c>
      <c r="J257" s="25">
        <v>1.9</v>
      </c>
      <c r="K257" s="25">
        <v>1.9</v>
      </c>
      <c r="L257" s="25">
        <v>1.9</v>
      </c>
      <c r="M257" s="10" t="s">
        <v>15</v>
      </c>
      <c r="O257" s="26">
        <f t="shared" si="17"/>
        <v>1.9</v>
      </c>
      <c r="P257" s="26">
        <f t="shared" si="18"/>
        <v>0</v>
      </c>
      <c r="Q257" s="27">
        <v>1.0000000000000001E-5</v>
      </c>
      <c r="R257" s="10" t="str">
        <f t="shared" si="19"/>
        <v>mA</v>
      </c>
    </row>
    <row r="258" spans="2:18" x14ac:dyDescent="0.35">
      <c r="B258" s="10"/>
      <c r="C258" s="10"/>
      <c r="D258" s="10">
        <v>1.9</v>
      </c>
      <c r="E258" s="10" t="s">
        <v>15</v>
      </c>
      <c r="F258" s="10">
        <v>400</v>
      </c>
      <c r="G258" s="10" t="s">
        <v>18</v>
      </c>
      <c r="H258" s="25">
        <v>1.9</v>
      </c>
      <c r="I258" s="25">
        <v>1.9</v>
      </c>
      <c r="J258" s="25">
        <v>1.9</v>
      </c>
      <c r="K258" s="25">
        <v>1.9</v>
      </c>
      <c r="L258" s="25">
        <v>1.9</v>
      </c>
      <c r="M258" s="10" t="s">
        <v>15</v>
      </c>
      <c r="O258" s="26">
        <f t="shared" si="17"/>
        <v>1.9</v>
      </c>
      <c r="P258" s="26">
        <f t="shared" si="18"/>
        <v>0</v>
      </c>
      <c r="Q258" s="27">
        <v>1.0000000000000001E-5</v>
      </c>
      <c r="R258" s="10" t="str">
        <f t="shared" si="19"/>
        <v>mA</v>
      </c>
    </row>
    <row r="259" spans="2:18" x14ac:dyDescent="0.35">
      <c r="B259" s="10"/>
      <c r="C259" s="10"/>
      <c r="D259" s="10">
        <v>1.9</v>
      </c>
      <c r="E259" s="10" t="s">
        <v>15</v>
      </c>
      <c r="F259" s="10">
        <v>1</v>
      </c>
      <c r="G259" s="10" t="s">
        <v>19</v>
      </c>
      <c r="H259" s="25">
        <v>1.9</v>
      </c>
      <c r="I259" s="25">
        <v>1.9</v>
      </c>
      <c r="J259" s="30">
        <v>1.9</v>
      </c>
      <c r="K259" s="25">
        <v>1.9</v>
      </c>
      <c r="L259" s="25">
        <v>1.9</v>
      </c>
      <c r="M259" s="10" t="s">
        <v>15</v>
      </c>
      <c r="O259" s="26">
        <f t="shared" si="17"/>
        <v>1.9</v>
      </c>
      <c r="P259" s="26">
        <f t="shared" si="18"/>
        <v>0</v>
      </c>
      <c r="Q259" s="27">
        <v>1.0000000000000001E-5</v>
      </c>
      <c r="R259" s="10" t="str">
        <f t="shared" si="19"/>
        <v>mA</v>
      </c>
    </row>
    <row r="260" spans="2:18" x14ac:dyDescent="0.35">
      <c r="B260" s="10"/>
      <c r="C260" s="10"/>
      <c r="D260" s="10">
        <v>1.9</v>
      </c>
      <c r="E260" s="10" t="s">
        <v>15</v>
      </c>
      <c r="F260" s="10">
        <v>5</v>
      </c>
      <c r="G260" s="10" t="s">
        <v>19</v>
      </c>
      <c r="H260" s="25">
        <v>1.9</v>
      </c>
      <c r="I260" s="25">
        <v>1.9</v>
      </c>
      <c r="J260" s="30">
        <v>1.9</v>
      </c>
      <c r="K260" s="30">
        <v>1.9</v>
      </c>
      <c r="L260" s="30">
        <v>1.9</v>
      </c>
      <c r="M260" s="10" t="s">
        <v>15</v>
      </c>
      <c r="O260" s="26">
        <f t="shared" si="17"/>
        <v>1.9</v>
      </c>
      <c r="P260" s="26">
        <f t="shared" si="18"/>
        <v>0</v>
      </c>
      <c r="Q260" s="27">
        <v>1.0000000000000001E-5</v>
      </c>
      <c r="R260" s="10" t="str">
        <f t="shared" si="19"/>
        <v>mA</v>
      </c>
    </row>
    <row r="261" spans="2:18" x14ac:dyDescent="0.35">
      <c r="B261" s="10">
        <v>20</v>
      </c>
      <c r="C261" s="10" t="s">
        <v>15</v>
      </c>
      <c r="D261" s="10">
        <v>2</v>
      </c>
      <c r="E261" s="10" t="s">
        <v>15</v>
      </c>
      <c r="F261" s="10">
        <v>45</v>
      </c>
      <c r="G261" s="10" t="s">
        <v>18</v>
      </c>
      <c r="H261" s="25">
        <v>2</v>
      </c>
      <c r="I261" s="25">
        <v>2</v>
      </c>
      <c r="J261" s="25">
        <v>2</v>
      </c>
      <c r="K261" s="25">
        <v>2</v>
      </c>
      <c r="L261" s="25">
        <v>2</v>
      </c>
      <c r="M261" s="10" t="s">
        <v>15</v>
      </c>
      <c r="O261" s="26">
        <f t="shared" si="17"/>
        <v>2</v>
      </c>
      <c r="P261" s="26">
        <f t="shared" si="18"/>
        <v>0</v>
      </c>
      <c r="Q261" s="27">
        <v>1.0000000000000001E-5</v>
      </c>
      <c r="R261" s="10" t="str">
        <f t="shared" si="19"/>
        <v>mA</v>
      </c>
    </row>
    <row r="262" spans="2:18" x14ac:dyDescent="0.35">
      <c r="B262" s="10"/>
      <c r="C262" s="10"/>
      <c r="D262" s="10">
        <v>2</v>
      </c>
      <c r="E262" s="10" t="s">
        <v>15</v>
      </c>
      <c r="F262" s="10">
        <v>400</v>
      </c>
      <c r="G262" s="10" t="s">
        <v>18</v>
      </c>
      <c r="H262" s="30">
        <v>2</v>
      </c>
      <c r="I262" s="30">
        <v>2</v>
      </c>
      <c r="J262" s="30">
        <v>2</v>
      </c>
      <c r="K262" s="30">
        <v>2</v>
      </c>
      <c r="L262" s="30">
        <v>2</v>
      </c>
      <c r="M262" s="10" t="s">
        <v>15</v>
      </c>
      <c r="O262" s="26">
        <f t="shared" si="17"/>
        <v>2</v>
      </c>
      <c r="P262" s="26">
        <f t="shared" si="18"/>
        <v>0</v>
      </c>
      <c r="Q262" s="27">
        <v>1.0000000000000001E-5</v>
      </c>
      <c r="R262" s="10" t="str">
        <f t="shared" si="19"/>
        <v>mA</v>
      </c>
    </row>
    <row r="263" spans="2:18" x14ac:dyDescent="0.35">
      <c r="B263" s="10"/>
      <c r="C263" s="10"/>
      <c r="D263" s="10">
        <v>2</v>
      </c>
      <c r="E263" s="10" t="s">
        <v>15</v>
      </c>
      <c r="F263" s="10">
        <v>1</v>
      </c>
      <c r="G263" s="10" t="s">
        <v>19</v>
      </c>
      <c r="H263" s="25">
        <v>2</v>
      </c>
      <c r="I263" s="25">
        <v>2</v>
      </c>
      <c r="J263" s="25">
        <v>2</v>
      </c>
      <c r="K263" s="25">
        <v>2</v>
      </c>
      <c r="L263" s="25">
        <v>2</v>
      </c>
      <c r="M263" s="10" t="s">
        <v>15</v>
      </c>
      <c r="O263" s="26">
        <f t="shared" si="17"/>
        <v>2</v>
      </c>
      <c r="P263" s="26">
        <f t="shared" si="18"/>
        <v>0</v>
      </c>
      <c r="Q263" s="27">
        <v>1.0000000000000001E-5</v>
      </c>
      <c r="R263" s="10" t="str">
        <f t="shared" si="19"/>
        <v>mA</v>
      </c>
    </row>
    <row r="264" spans="2:18" x14ac:dyDescent="0.35">
      <c r="B264" s="10"/>
      <c r="C264" s="10"/>
      <c r="D264" s="10">
        <v>2</v>
      </c>
      <c r="E264" s="10" t="s">
        <v>15</v>
      </c>
      <c r="F264" s="10">
        <v>5</v>
      </c>
      <c r="G264" s="10" t="s">
        <v>19</v>
      </c>
      <c r="H264" s="25">
        <v>2</v>
      </c>
      <c r="I264" s="25">
        <v>2</v>
      </c>
      <c r="J264" s="25">
        <v>2</v>
      </c>
      <c r="K264" s="25">
        <v>2</v>
      </c>
      <c r="L264" s="25">
        <v>2</v>
      </c>
      <c r="M264" s="10" t="s">
        <v>15</v>
      </c>
      <c r="O264" s="26">
        <f t="shared" si="17"/>
        <v>2</v>
      </c>
      <c r="P264" s="26">
        <f t="shared" si="18"/>
        <v>0</v>
      </c>
      <c r="Q264" s="27">
        <v>1.0000000000000001E-5</v>
      </c>
      <c r="R264" s="10" t="str">
        <f t="shared" si="19"/>
        <v>mA</v>
      </c>
    </row>
    <row r="265" spans="2:18" x14ac:dyDescent="0.35">
      <c r="B265" s="10"/>
      <c r="C265" s="10"/>
      <c r="D265" s="10">
        <v>5</v>
      </c>
      <c r="E265" s="10" t="s">
        <v>15</v>
      </c>
      <c r="F265" s="10">
        <v>45</v>
      </c>
      <c r="G265" s="10" t="s">
        <v>18</v>
      </c>
      <c r="H265" s="25">
        <v>5</v>
      </c>
      <c r="I265" s="25">
        <v>5</v>
      </c>
      <c r="J265" s="25">
        <v>5</v>
      </c>
      <c r="K265" s="25">
        <v>5</v>
      </c>
      <c r="L265" s="25">
        <v>5</v>
      </c>
      <c r="M265" s="10" t="s">
        <v>15</v>
      </c>
      <c r="O265" s="26">
        <f t="shared" si="17"/>
        <v>5</v>
      </c>
      <c r="P265" s="26">
        <f t="shared" si="18"/>
        <v>0</v>
      </c>
      <c r="Q265" s="27">
        <v>1.0000000000000001E-5</v>
      </c>
      <c r="R265" s="10" t="str">
        <f t="shared" si="19"/>
        <v>mA</v>
      </c>
    </row>
    <row r="266" spans="2:18" x14ac:dyDescent="0.35">
      <c r="B266" s="10"/>
      <c r="C266" s="10"/>
      <c r="D266" s="10">
        <v>5</v>
      </c>
      <c r="E266" s="10" t="s">
        <v>15</v>
      </c>
      <c r="F266" s="10">
        <v>400</v>
      </c>
      <c r="G266" s="10" t="s">
        <v>18</v>
      </c>
      <c r="H266" s="25">
        <v>5</v>
      </c>
      <c r="I266" s="25">
        <v>5</v>
      </c>
      <c r="J266" s="25">
        <v>5</v>
      </c>
      <c r="K266" s="25">
        <v>5</v>
      </c>
      <c r="L266" s="25">
        <v>5</v>
      </c>
      <c r="M266" s="10" t="s">
        <v>15</v>
      </c>
      <c r="O266" s="26">
        <f t="shared" si="17"/>
        <v>5</v>
      </c>
      <c r="P266" s="26">
        <f t="shared" si="18"/>
        <v>0</v>
      </c>
      <c r="Q266" s="27">
        <v>1.0000000000000001E-5</v>
      </c>
      <c r="R266" s="10" t="str">
        <f t="shared" si="19"/>
        <v>mA</v>
      </c>
    </row>
    <row r="267" spans="2:18" x14ac:dyDescent="0.35">
      <c r="B267" s="10"/>
      <c r="C267" s="10"/>
      <c r="D267" s="10">
        <v>5</v>
      </c>
      <c r="E267" s="10" t="s">
        <v>15</v>
      </c>
      <c r="F267" s="10">
        <v>1</v>
      </c>
      <c r="G267" s="10" t="s">
        <v>19</v>
      </c>
      <c r="H267" s="25">
        <v>5</v>
      </c>
      <c r="I267" s="25">
        <v>5</v>
      </c>
      <c r="J267" s="25">
        <v>5</v>
      </c>
      <c r="K267" s="25">
        <v>5</v>
      </c>
      <c r="L267" s="25">
        <v>5</v>
      </c>
      <c r="M267" s="10" t="s">
        <v>15</v>
      </c>
      <c r="O267" s="26">
        <f t="shared" si="17"/>
        <v>5</v>
      </c>
      <c r="P267" s="26">
        <f t="shared" si="18"/>
        <v>0</v>
      </c>
      <c r="Q267" s="27">
        <v>1.0000000000000001E-5</v>
      </c>
      <c r="R267" s="10" t="str">
        <f t="shared" si="19"/>
        <v>mA</v>
      </c>
    </row>
    <row r="268" spans="2:18" x14ac:dyDescent="0.35">
      <c r="B268" s="10"/>
      <c r="C268" s="10"/>
      <c r="D268" s="10">
        <v>5</v>
      </c>
      <c r="E268" s="10" t="s">
        <v>15</v>
      </c>
      <c r="F268" s="10">
        <v>5</v>
      </c>
      <c r="G268" s="10" t="s">
        <v>19</v>
      </c>
      <c r="H268" s="25">
        <v>5</v>
      </c>
      <c r="I268" s="25">
        <v>5</v>
      </c>
      <c r="J268" s="25">
        <v>5</v>
      </c>
      <c r="K268" s="25">
        <v>5</v>
      </c>
      <c r="L268" s="25">
        <v>5</v>
      </c>
      <c r="M268" s="10" t="s">
        <v>15</v>
      </c>
      <c r="O268" s="26">
        <f t="shared" si="17"/>
        <v>5</v>
      </c>
      <c r="P268" s="26">
        <f t="shared" si="18"/>
        <v>0</v>
      </c>
      <c r="Q268" s="27">
        <v>1.0000000000000001E-5</v>
      </c>
      <c r="R268" s="10" t="str">
        <f t="shared" si="19"/>
        <v>mA</v>
      </c>
    </row>
    <row r="269" spans="2:18" x14ac:dyDescent="0.35">
      <c r="B269" s="10"/>
      <c r="C269" s="10"/>
      <c r="D269" s="10">
        <v>10</v>
      </c>
      <c r="E269" s="10" t="s">
        <v>15</v>
      </c>
      <c r="F269" s="10">
        <v>45</v>
      </c>
      <c r="G269" s="10" t="s">
        <v>18</v>
      </c>
      <c r="H269" s="25">
        <v>10</v>
      </c>
      <c r="I269" s="25">
        <v>10</v>
      </c>
      <c r="J269" s="25">
        <v>10</v>
      </c>
      <c r="K269" s="25">
        <v>10</v>
      </c>
      <c r="L269" s="25">
        <v>10</v>
      </c>
      <c r="M269" s="10" t="s">
        <v>15</v>
      </c>
      <c r="O269" s="26">
        <f t="shared" si="17"/>
        <v>10</v>
      </c>
      <c r="P269" s="26">
        <f t="shared" si="18"/>
        <v>0</v>
      </c>
      <c r="Q269" s="27">
        <v>1.0000000000000001E-5</v>
      </c>
      <c r="R269" s="10" t="str">
        <f t="shared" si="19"/>
        <v>mA</v>
      </c>
    </row>
    <row r="270" spans="2:18" x14ac:dyDescent="0.35">
      <c r="B270" s="10"/>
      <c r="C270" s="10"/>
      <c r="D270" s="10">
        <v>10</v>
      </c>
      <c r="E270" s="10" t="s">
        <v>15</v>
      </c>
      <c r="F270" s="10">
        <v>400</v>
      </c>
      <c r="G270" s="10" t="s">
        <v>18</v>
      </c>
      <c r="H270" s="25">
        <v>10</v>
      </c>
      <c r="I270" s="30">
        <v>10</v>
      </c>
      <c r="J270" s="25">
        <v>10</v>
      </c>
      <c r="K270" s="25">
        <v>10</v>
      </c>
      <c r="L270" s="25">
        <v>10</v>
      </c>
      <c r="M270" s="10" t="s">
        <v>15</v>
      </c>
      <c r="O270" s="26">
        <f t="shared" si="17"/>
        <v>10</v>
      </c>
      <c r="P270" s="26">
        <f t="shared" si="18"/>
        <v>0</v>
      </c>
      <c r="Q270" s="27">
        <v>1.0000000000000001E-5</v>
      </c>
      <c r="R270" s="10" t="str">
        <f t="shared" si="19"/>
        <v>mA</v>
      </c>
    </row>
    <row r="271" spans="2:18" x14ac:dyDescent="0.35">
      <c r="B271" s="10"/>
      <c r="C271" s="10"/>
      <c r="D271" s="10">
        <v>10</v>
      </c>
      <c r="E271" s="10" t="s">
        <v>15</v>
      </c>
      <c r="F271" s="10">
        <v>1</v>
      </c>
      <c r="G271" s="10" t="s">
        <v>19</v>
      </c>
      <c r="H271" s="25">
        <v>10</v>
      </c>
      <c r="I271" s="25">
        <v>10</v>
      </c>
      <c r="J271" s="25">
        <v>10</v>
      </c>
      <c r="K271" s="25">
        <v>10</v>
      </c>
      <c r="L271" s="25">
        <v>10</v>
      </c>
      <c r="M271" s="10" t="s">
        <v>15</v>
      </c>
      <c r="O271" s="26">
        <f t="shared" si="17"/>
        <v>10</v>
      </c>
      <c r="P271" s="26">
        <f t="shared" si="18"/>
        <v>0</v>
      </c>
      <c r="Q271" s="27">
        <v>1.0000000000000001E-5</v>
      </c>
      <c r="R271" s="10" t="str">
        <f t="shared" si="19"/>
        <v>mA</v>
      </c>
    </row>
    <row r="272" spans="2:18" x14ac:dyDescent="0.35">
      <c r="B272" s="10"/>
      <c r="C272" s="10"/>
      <c r="D272" s="10">
        <v>10</v>
      </c>
      <c r="E272" s="10" t="s">
        <v>15</v>
      </c>
      <c r="F272" s="10">
        <v>5</v>
      </c>
      <c r="G272" s="10" t="s">
        <v>19</v>
      </c>
      <c r="H272" s="25">
        <v>10</v>
      </c>
      <c r="I272" s="25">
        <v>10</v>
      </c>
      <c r="J272" s="25">
        <v>10</v>
      </c>
      <c r="K272" s="25">
        <v>10</v>
      </c>
      <c r="L272" s="25">
        <v>10</v>
      </c>
      <c r="M272" s="10" t="s">
        <v>15</v>
      </c>
      <c r="O272" s="26">
        <f t="shared" si="17"/>
        <v>10</v>
      </c>
      <c r="P272" s="26">
        <f t="shared" si="18"/>
        <v>0</v>
      </c>
      <c r="Q272" s="27">
        <v>1.0000000000000001E-5</v>
      </c>
      <c r="R272" s="10" t="str">
        <f t="shared" si="19"/>
        <v>mA</v>
      </c>
    </row>
    <row r="273" spans="2:18" x14ac:dyDescent="0.35">
      <c r="B273" s="10"/>
      <c r="C273" s="10"/>
      <c r="D273" s="10">
        <v>15</v>
      </c>
      <c r="E273" s="10" t="s">
        <v>15</v>
      </c>
      <c r="F273" s="10">
        <v>45</v>
      </c>
      <c r="G273" s="10" t="s">
        <v>18</v>
      </c>
      <c r="H273" s="25">
        <v>15</v>
      </c>
      <c r="I273" s="25">
        <v>15</v>
      </c>
      <c r="J273" s="25">
        <v>15</v>
      </c>
      <c r="K273" s="30">
        <v>15</v>
      </c>
      <c r="L273" s="30">
        <v>15</v>
      </c>
      <c r="M273" s="10" t="s">
        <v>15</v>
      </c>
      <c r="O273" s="26">
        <f t="shared" si="17"/>
        <v>15</v>
      </c>
      <c r="P273" s="26">
        <f t="shared" si="18"/>
        <v>0</v>
      </c>
      <c r="Q273" s="27">
        <v>1.0000000000000001E-5</v>
      </c>
      <c r="R273" s="10" t="str">
        <f t="shared" si="19"/>
        <v>mA</v>
      </c>
    </row>
    <row r="274" spans="2:18" x14ac:dyDescent="0.35">
      <c r="B274" s="10"/>
      <c r="C274" s="10"/>
      <c r="D274" s="10">
        <v>15</v>
      </c>
      <c r="E274" s="10" t="s">
        <v>15</v>
      </c>
      <c r="F274" s="10">
        <v>400</v>
      </c>
      <c r="G274" s="10" t="s">
        <v>18</v>
      </c>
      <c r="H274" s="25">
        <v>15</v>
      </c>
      <c r="I274" s="30">
        <v>15</v>
      </c>
      <c r="J274" s="25">
        <v>15</v>
      </c>
      <c r="K274" s="25">
        <v>15</v>
      </c>
      <c r="L274" s="25">
        <v>15</v>
      </c>
      <c r="M274" s="10" t="s">
        <v>15</v>
      </c>
      <c r="O274" s="26">
        <f t="shared" si="17"/>
        <v>15</v>
      </c>
      <c r="P274" s="26">
        <f t="shared" si="18"/>
        <v>0</v>
      </c>
      <c r="Q274" s="27">
        <v>1.0000000000000001E-5</v>
      </c>
      <c r="R274" s="10" t="str">
        <f t="shared" si="19"/>
        <v>mA</v>
      </c>
    </row>
    <row r="275" spans="2:18" x14ac:dyDescent="0.35">
      <c r="B275" s="10"/>
      <c r="C275" s="10"/>
      <c r="D275" s="10">
        <v>15</v>
      </c>
      <c r="E275" s="10" t="s">
        <v>15</v>
      </c>
      <c r="F275" s="10">
        <v>1</v>
      </c>
      <c r="G275" s="10" t="s">
        <v>19</v>
      </c>
      <c r="H275" s="25">
        <v>15</v>
      </c>
      <c r="I275" s="25">
        <v>15</v>
      </c>
      <c r="J275" s="25">
        <v>15</v>
      </c>
      <c r="K275" s="25">
        <v>15</v>
      </c>
      <c r="L275" s="30">
        <v>15</v>
      </c>
      <c r="M275" s="10" t="s">
        <v>15</v>
      </c>
      <c r="O275" s="26">
        <f t="shared" si="17"/>
        <v>15</v>
      </c>
      <c r="P275" s="26">
        <f t="shared" si="18"/>
        <v>0</v>
      </c>
      <c r="Q275" s="27">
        <v>1.0000000000000001E-5</v>
      </c>
      <c r="R275" s="10" t="str">
        <f t="shared" si="19"/>
        <v>mA</v>
      </c>
    </row>
    <row r="276" spans="2:18" x14ac:dyDescent="0.35">
      <c r="B276" s="10"/>
      <c r="C276" s="10"/>
      <c r="D276" s="10">
        <v>15</v>
      </c>
      <c r="E276" s="10" t="s">
        <v>15</v>
      </c>
      <c r="F276" s="10">
        <v>5</v>
      </c>
      <c r="G276" s="10" t="s">
        <v>19</v>
      </c>
      <c r="H276" s="25">
        <v>15</v>
      </c>
      <c r="I276" s="25">
        <v>15</v>
      </c>
      <c r="J276" s="25">
        <v>15</v>
      </c>
      <c r="K276" s="30">
        <v>15</v>
      </c>
      <c r="L276" s="30">
        <v>15</v>
      </c>
      <c r="M276" s="10" t="s">
        <v>15</v>
      </c>
      <c r="O276" s="26">
        <f t="shared" si="17"/>
        <v>15</v>
      </c>
      <c r="P276" s="26">
        <f t="shared" si="18"/>
        <v>0</v>
      </c>
      <c r="Q276" s="27">
        <v>1.0000000000000001E-5</v>
      </c>
      <c r="R276" s="10" t="str">
        <f t="shared" si="19"/>
        <v>mA</v>
      </c>
    </row>
    <row r="277" spans="2:18" x14ac:dyDescent="0.35">
      <c r="B277" s="10"/>
      <c r="C277" s="10"/>
      <c r="D277" s="10">
        <v>19</v>
      </c>
      <c r="E277" s="10" t="s">
        <v>15</v>
      </c>
      <c r="F277" s="10">
        <v>45</v>
      </c>
      <c r="G277" s="10" t="s">
        <v>18</v>
      </c>
      <c r="H277" s="25">
        <v>19</v>
      </c>
      <c r="I277" s="25">
        <v>19</v>
      </c>
      <c r="J277" s="25">
        <v>19</v>
      </c>
      <c r="K277" s="25">
        <v>19</v>
      </c>
      <c r="L277" s="25">
        <v>19</v>
      </c>
      <c r="M277" s="10" t="s">
        <v>15</v>
      </c>
      <c r="O277" s="26">
        <f t="shared" si="17"/>
        <v>19</v>
      </c>
      <c r="P277" s="26">
        <f t="shared" si="18"/>
        <v>0</v>
      </c>
      <c r="Q277" s="27">
        <v>1.0000000000000001E-5</v>
      </c>
      <c r="R277" s="10" t="str">
        <f t="shared" si="19"/>
        <v>mA</v>
      </c>
    </row>
    <row r="278" spans="2:18" x14ac:dyDescent="0.35">
      <c r="B278" s="10"/>
      <c r="C278" s="10"/>
      <c r="D278" s="10">
        <v>19</v>
      </c>
      <c r="E278" s="10" t="s">
        <v>15</v>
      </c>
      <c r="F278" s="10">
        <v>400</v>
      </c>
      <c r="G278" s="10" t="s">
        <v>18</v>
      </c>
      <c r="H278" s="25">
        <v>19</v>
      </c>
      <c r="I278" s="25">
        <v>19</v>
      </c>
      <c r="J278" s="25">
        <v>19</v>
      </c>
      <c r="K278" s="25">
        <v>19</v>
      </c>
      <c r="L278" s="25">
        <v>19</v>
      </c>
      <c r="M278" s="10" t="s">
        <v>15</v>
      </c>
      <c r="O278" s="26">
        <f t="shared" si="17"/>
        <v>19</v>
      </c>
      <c r="P278" s="26">
        <f t="shared" si="18"/>
        <v>0</v>
      </c>
      <c r="Q278" s="27">
        <v>1.0000000000000001E-5</v>
      </c>
      <c r="R278" s="10" t="str">
        <f t="shared" si="19"/>
        <v>mA</v>
      </c>
    </row>
    <row r="279" spans="2:18" x14ac:dyDescent="0.35">
      <c r="B279" s="10"/>
      <c r="C279" s="10"/>
      <c r="D279" s="10">
        <v>19</v>
      </c>
      <c r="E279" s="10" t="s">
        <v>15</v>
      </c>
      <c r="F279" s="10">
        <v>1</v>
      </c>
      <c r="G279" s="10" t="s">
        <v>19</v>
      </c>
      <c r="H279" s="30">
        <v>19</v>
      </c>
      <c r="I279" s="25">
        <v>19</v>
      </c>
      <c r="J279" s="30">
        <v>19</v>
      </c>
      <c r="K279" s="25">
        <v>19</v>
      </c>
      <c r="L279" s="25">
        <v>19</v>
      </c>
      <c r="M279" s="10" t="s">
        <v>15</v>
      </c>
      <c r="O279" s="26">
        <f t="shared" si="17"/>
        <v>19</v>
      </c>
      <c r="P279" s="26">
        <f t="shared" si="18"/>
        <v>0</v>
      </c>
      <c r="Q279" s="27">
        <v>1.0000000000000001E-5</v>
      </c>
      <c r="R279" s="10" t="str">
        <f t="shared" si="19"/>
        <v>mA</v>
      </c>
    </row>
    <row r="280" spans="2:18" x14ac:dyDescent="0.35">
      <c r="B280" s="10"/>
      <c r="C280" s="10"/>
      <c r="D280" s="10">
        <v>19</v>
      </c>
      <c r="E280" s="10" t="s">
        <v>15</v>
      </c>
      <c r="F280" s="10">
        <v>5</v>
      </c>
      <c r="G280" s="10" t="s">
        <v>19</v>
      </c>
      <c r="H280" s="30">
        <v>19</v>
      </c>
      <c r="I280" s="25">
        <v>19</v>
      </c>
      <c r="J280" s="25">
        <v>19</v>
      </c>
      <c r="K280" s="25">
        <v>19</v>
      </c>
      <c r="L280" s="25">
        <v>19</v>
      </c>
      <c r="M280" s="10" t="s">
        <v>15</v>
      </c>
      <c r="O280" s="26">
        <f t="shared" si="17"/>
        <v>19</v>
      </c>
      <c r="P280" s="26">
        <f t="shared" si="18"/>
        <v>0</v>
      </c>
      <c r="Q280" s="27">
        <v>1.0000000000000001E-5</v>
      </c>
      <c r="R280" s="10" t="str">
        <f t="shared" si="19"/>
        <v>mA</v>
      </c>
    </row>
    <row r="281" spans="2:18" x14ac:dyDescent="0.35">
      <c r="B281" s="10">
        <v>200</v>
      </c>
      <c r="C281" s="10" t="s">
        <v>15</v>
      </c>
      <c r="D281" s="10">
        <v>20</v>
      </c>
      <c r="E281" s="10" t="s">
        <v>15</v>
      </c>
      <c r="F281" s="10">
        <v>45</v>
      </c>
      <c r="G281" s="10" t="s">
        <v>18</v>
      </c>
      <c r="H281" s="29">
        <v>20</v>
      </c>
      <c r="I281" s="29">
        <v>20</v>
      </c>
      <c r="J281" s="29">
        <v>20</v>
      </c>
      <c r="K281" s="29">
        <v>20</v>
      </c>
      <c r="L281" s="29">
        <v>20</v>
      </c>
      <c r="M281" s="10" t="s">
        <v>15</v>
      </c>
      <c r="O281" s="26">
        <f t="shared" si="17"/>
        <v>20</v>
      </c>
      <c r="P281" s="26">
        <f t="shared" si="18"/>
        <v>0</v>
      </c>
      <c r="Q281" s="26">
        <v>1E-4</v>
      </c>
      <c r="R281" s="10" t="str">
        <f t="shared" si="19"/>
        <v>mA</v>
      </c>
    </row>
    <row r="282" spans="2:18" x14ac:dyDescent="0.35">
      <c r="B282" s="10"/>
      <c r="C282" s="10"/>
      <c r="D282" s="10">
        <v>100</v>
      </c>
      <c r="E282" s="10" t="s">
        <v>15</v>
      </c>
      <c r="F282" s="10">
        <v>45</v>
      </c>
      <c r="G282" s="10" t="s">
        <v>18</v>
      </c>
      <c r="H282" s="25">
        <v>100</v>
      </c>
      <c r="I282" s="25">
        <v>100</v>
      </c>
      <c r="J282" s="25">
        <v>100</v>
      </c>
      <c r="K282" s="25">
        <v>100</v>
      </c>
      <c r="L282" s="25">
        <v>100</v>
      </c>
      <c r="M282" s="10" t="s">
        <v>15</v>
      </c>
      <c r="O282" s="26">
        <f t="shared" si="17"/>
        <v>100</v>
      </c>
      <c r="P282" s="26">
        <f t="shared" si="18"/>
        <v>0</v>
      </c>
      <c r="Q282" s="26">
        <v>1E-4</v>
      </c>
      <c r="R282" s="10" t="str">
        <f t="shared" si="19"/>
        <v>mA</v>
      </c>
    </row>
    <row r="283" spans="2:18" x14ac:dyDescent="0.35">
      <c r="B283" s="10"/>
      <c r="C283" s="10"/>
      <c r="D283" s="10">
        <v>100</v>
      </c>
      <c r="E283" s="10" t="s">
        <v>15</v>
      </c>
      <c r="F283" s="10">
        <v>400</v>
      </c>
      <c r="G283" s="10" t="s">
        <v>18</v>
      </c>
      <c r="H283" s="25">
        <v>100</v>
      </c>
      <c r="I283" s="25">
        <v>100</v>
      </c>
      <c r="J283" s="25">
        <v>100</v>
      </c>
      <c r="K283" s="25">
        <v>100</v>
      </c>
      <c r="L283" s="25">
        <v>100</v>
      </c>
      <c r="M283" s="10" t="s">
        <v>15</v>
      </c>
      <c r="O283" s="26">
        <f t="shared" si="17"/>
        <v>100</v>
      </c>
      <c r="P283" s="26">
        <f t="shared" si="18"/>
        <v>0</v>
      </c>
      <c r="Q283" s="26">
        <v>1E-4</v>
      </c>
      <c r="R283" s="10" t="str">
        <f t="shared" si="19"/>
        <v>mA</v>
      </c>
    </row>
    <row r="284" spans="2:18" x14ac:dyDescent="0.35">
      <c r="B284" s="10"/>
      <c r="C284" s="10"/>
      <c r="D284" s="10">
        <v>100</v>
      </c>
      <c r="E284" s="10" t="s">
        <v>15</v>
      </c>
      <c r="F284" s="10">
        <v>1</v>
      </c>
      <c r="G284" s="10" t="s">
        <v>19</v>
      </c>
      <c r="H284" s="25">
        <v>100</v>
      </c>
      <c r="I284" s="25">
        <v>100</v>
      </c>
      <c r="J284" s="25">
        <v>100</v>
      </c>
      <c r="K284" s="29">
        <v>100</v>
      </c>
      <c r="L284" s="29">
        <v>100</v>
      </c>
      <c r="M284" s="10" t="s">
        <v>15</v>
      </c>
      <c r="O284" s="26">
        <f t="shared" si="17"/>
        <v>100</v>
      </c>
      <c r="P284" s="26">
        <f t="shared" si="18"/>
        <v>0</v>
      </c>
      <c r="Q284" s="26">
        <v>1E-4</v>
      </c>
      <c r="R284" s="10" t="str">
        <f t="shared" si="19"/>
        <v>mA</v>
      </c>
    </row>
    <row r="285" spans="2:18" x14ac:dyDescent="0.35">
      <c r="B285" s="10"/>
      <c r="C285" s="10"/>
      <c r="D285" s="10">
        <v>100</v>
      </c>
      <c r="E285" s="10" t="s">
        <v>15</v>
      </c>
      <c r="F285" s="10">
        <v>5</v>
      </c>
      <c r="G285" s="10" t="s">
        <v>19</v>
      </c>
      <c r="H285" s="25">
        <v>100</v>
      </c>
      <c r="I285" s="25">
        <v>100</v>
      </c>
      <c r="J285" s="29">
        <v>100</v>
      </c>
      <c r="K285" s="29">
        <v>100</v>
      </c>
      <c r="L285" s="29">
        <v>100</v>
      </c>
      <c r="M285" s="10" t="s">
        <v>15</v>
      </c>
      <c r="O285" s="26">
        <f t="shared" si="17"/>
        <v>100</v>
      </c>
      <c r="P285" s="26">
        <f t="shared" si="18"/>
        <v>0</v>
      </c>
      <c r="Q285" s="26">
        <v>1E-4</v>
      </c>
      <c r="R285" s="10" t="str">
        <f t="shared" si="19"/>
        <v>mA</v>
      </c>
    </row>
    <row r="286" spans="2:18" x14ac:dyDescent="0.35">
      <c r="B286" s="10"/>
      <c r="C286" s="10"/>
      <c r="D286" s="10">
        <v>190</v>
      </c>
      <c r="E286" s="10" t="s">
        <v>15</v>
      </c>
      <c r="F286" s="10">
        <v>45</v>
      </c>
      <c r="G286" s="10" t="s">
        <v>18</v>
      </c>
      <c r="H286" s="25">
        <v>190</v>
      </c>
      <c r="I286" s="25">
        <v>190</v>
      </c>
      <c r="J286" s="29">
        <v>190</v>
      </c>
      <c r="K286" s="25">
        <v>190</v>
      </c>
      <c r="L286" s="25">
        <v>190</v>
      </c>
      <c r="M286" s="10" t="s">
        <v>15</v>
      </c>
      <c r="O286" s="26">
        <f t="shared" si="17"/>
        <v>190</v>
      </c>
      <c r="P286" s="26">
        <f t="shared" si="18"/>
        <v>0</v>
      </c>
      <c r="Q286" s="26">
        <v>1E-4</v>
      </c>
      <c r="R286" s="10" t="str">
        <f t="shared" si="19"/>
        <v>mA</v>
      </c>
    </row>
    <row r="287" spans="2:18" x14ac:dyDescent="0.35">
      <c r="B287" s="10"/>
      <c r="C287" s="10"/>
      <c r="D287" s="10">
        <v>190</v>
      </c>
      <c r="E287" s="10" t="s">
        <v>15</v>
      </c>
      <c r="F287" s="10">
        <v>400</v>
      </c>
      <c r="G287" s="10" t="s">
        <v>18</v>
      </c>
      <c r="H287" s="25">
        <v>190</v>
      </c>
      <c r="I287" s="25">
        <v>190</v>
      </c>
      <c r="J287" s="29">
        <v>190</v>
      </c>
      <c r="K287" s="25">
        <v>190</v>
      </c>
      <c r="L287" s="29">
        <v>190</v>
      </c>
      <c r="M287" s="10" t="s">
        <v>15</v>
      </c>
      <c r="O287" s="26">
        <f t="shared" si="17"/>
        <v>190</v>
      </c>
      <c r="P287" s="26">
        <f t="shared" si="18"/>
        <v>0</v>
      </c>
      <c r="Q287" s="26">
        <v>1E-4</v>
      </c>
      <c r="R287" s="10" t="str">
        <f t="shared" si="19"/>
        <v>mA</v>
      </c>
    </row>
    <row r="288" spans="2:18" x14ac:dyDescent="0.35">
      <c r="B288" s="10"/>
      <c r="C288" s="10"/>
      <c r="D288" s="10">
        <v>190</v>
      </c>
      <c r="E288" s="10" t="s">
        <v>15</v>
      </c>
      <c r="F288" s="10">
        <v>1</v>
      </c>
      <c r="G288" s="10" t="s">
        <v>19</v>
      </c>
      <c r="H288" s="25">
        <v>190</v>
      </c>
      <c r="I288" s="29">
        <v>190</v>
      </c>
      <c r="J288" s="25">
        <v>190</v>
      </c>
      <c r="K288" s="29">
        <v>190</v>
      </c>
      <c r="L288" s="29">
        <v>190</v>
      </c>
      <c r="M288" s="10" t="s">
        <v>15</v>
      </c>
      <c r="O288" s="26">
        <f t="shared" si="17"/>
        <v>190</v>
      </c>
      <c r="P288" s="26">
        <f t="shared" si="18"/>
        <v>0</v>
      </c>
      <c r="Q288" s="26">
        <v>1E-4</v>
      </c>
      <c r="R288" s="10" t="str">
        <f t="shared" si="19"/>
        <v>mA</v>
      </c>
    </row>
    <row r="289" spans="2:18" x14ac:dyDescent="0.35">
      <c r="B289" s="10"/>
      <c r="C289" s="10"/>
      <c r="D289" s="10">
        <v>190</v>
      </c>
      <c r="E289" s="10" t="s">
        <v>15</v>
      </c>
      <c r="F289" s="10">
        <v>5</v>
      </c>
      <c r="G289" s="10" t="s">
        <v>19</v>
      </c>
      <c r="H289" s="25">
        <v>190</v>
      </c>
      <c r="I289" s="25">
        <v>190</v>
      </c>
      <c r="J289" s="25">
        <v>190</v>
      </c>
      <c r="K289" s="25">
        <v>190</v>
      </c>
      <c r="L289" s="25">
        <v>190</v>
      </c>
      <c r="M289" s="10" t="s">
        <v>15</v>
      </c>
      <c r="O289" s="26">
        <f t="shared" si="17"/>
        <v>190</v>
      </c>
      <c r="P289" s="26">
        <f t="shared" si="18"/>
        <v>0</v>
      </c>
      <c r="Q289" s="26">
        <v>1E-4</v>
      </c>
      <c r="R289" s="10" t="str">
        <f t="shared" si="19"/>
        <v>mA</v>
      </c>
    </row>
    <row r="290" spans="2:18" x14ac:dyDescent="0.35">
      <c r="B290" s="10">
        <v>2</v>
      </c>
      <c r="C290" s="10" t="s">
        <v>16</v>
      </c>
      <c r="D290" s="10">
        <v>0.2</v>
      </c>
      <c r="E290" s="10" t="s">
        <v>16</v>
      </c>
      <c r="F290" s="10">
        <v>45</v>
      </c>
      <c r="G290" s="10" t="s">
        <v>18</v>
      </c>
      <c r="H290" s="25">
        <v>0.2</v>
      </c>
      <c r="I290" s="25">
        <v>0.2</v>
      </c>
      <c r="J290" s="31">
        <v>0.2</v>
      </c>
      <c r="K290" s="25">
        <v>0.2</v>
      </c>
      <c r="L290" s="25">
        <v>0.2</v>
      </c>
      <c r="M290" s="10" t="s">
        <v>16</v>
      </c>
      <c r="O290" s="26">
        <f t="shared" si="17"/>
        <v>0.2</v>
      </c>
      <c r="P290" s="26">
        <f t="shared" si="18"/>
        <v>0</v>
      </c>
      <c r="Q290" s="17">
        <v>9.9999999999999995E-7</v>
      </c>
      <c r="R290" s="10" t="str">
        <f t="shared" si="19"/>
        <v>A</v>
      </c>
    </row>
    <row r="291" spans="2:18" x14ac:dyDescent="0.35">
      <c r="B291" s="10"/>
      <c r="C291" s="10"/>
      <c r="D291" s="10">
        <v>1</v>
      </c>
      <c r="E291" s="10" t="s">
        <v>16</v>
      </c>
      <c r="F291" s="10">
        <v>45</v>
      </c>
      <c r="G291" s="10" t="s">
        <v>18</v>
      </c>
      <c r="H291" s="25">
        <v>1</v>
      </c>
      <c r="I291" s="25">
        <v>1</v>
      </c>
      <c r="J291" s="31">
        <v>1</v>
      </c>
      <c r="K291" s="25">
        <v>1</v>
      </c>
      <c r="L291" s="25">
        <v>1</v>
      </c>
      <c r="M291" s="10" t="s">
        <v>16</v>
      </c>
      <c r="O291" s="26">
        <f t="shared" si="17"/>
        <v>1</v>
      </c>
      <c r="P291" s="26">
        <f t="shared" si="18"/>
        <v>0</v>
      </c>
      <c r="Q291" s="17">
        <v>9.9999999999999995E-7</v>
      </c>
      <c r="R291" s="10" t="str">
        <f t="shared" si="19"/>
        <v>A</v>
      </c>
    </row>
    <row r="292" spans="2:18" x14ac:dyDescent="0.35">
      <c r="B292" s="10"/>
      <c r="C292" s="10"/>
      <c r="D292" s="10">
        <v>1</v>
      </c>
      <c r="E292" s="10" t="s">
        <v>16</v>
      </c>
      <c r="F292" s="10">
        <v>400</v>
      </c>
      <c r="G292" s="10" t="s">
        <v>18</v>
      </c>
      <c r="H292" s="31">
        <v>1</v>
      </c>
      <c r="I292" s="25">
        <v>1</v>
      </c>
      <c r="J292" s="25">
        <v>1</v>
      </c>
      <c r="K292" s="31">
        <v>1</v>
      </c>
      <c r="L292" s="31">
        <v>1</v>
      </c>
      <c r="M292" s="10" t="s">
        <v>16</v>
      </c>
      <c r="O292" s="26">
        <f t="shared" si="17"/>
        <v>1</v>
      </c>
      <c r="P292" s="26">
        <f t="shared" si="18"/>
        <v>0</v>
      </c>
      <c r="Q292" s="17">
        <v>9.9999999999999995E-7</v>
      </c>
      <c r="R292" s="10" t="str">
        <f t="shared" si="19"/>
        <v>A</v>
      </c>
    </row>
    <row r="293" spans="2:18" x14ac:dyDescent="0.35">
      <c r="B293" s="10"/>
      <c r="C293" s="10"/>
      <c r="D293" s="10">
        <v>1</v>
      </c>
      <c r="E293" s="10" t="s">
        <v>16</v>
      </c>
      <c r="F293" s="10">
        <v>1</v>
      </c>
      <c r="G293" s="10" t="s">
        <v>19</v>
      </c>
      <c r="H293" s="25">
        <v>1</v>
      </c>
      <c r="I293" s="25">
        <v>1</v>
      </c>
      <c r="J293" s="25">
        <v>1</v>
      </c>
      <c r="K293" s="25">
        <v>1</v>
      </c>
      <c r="L293" s="25">
        <v>1</v>
      </c>
      <c r="M293" s="10" t="s">
        <v>16</v>
      </c>
      <c r="O293" s="26">
        <f t="shared" si="17"/>
        <v>1</v>
      </c>
      <c r="P293" s="26">
        <f t="shared" si="18"/>
        <v>0</v>
      </c>
      <c r="Q293" s="17">
        <v>9.9999999999999995E-7</v>
      </c>
      <c r="R293" s="10" t="str">
        <f t="shared" si="19"/>
        <v>A</v>
      </c>
    </row>
    <row r="294" spans="2:18" x14ac:dyDescent="0.35">
      <c r="B294" s="10"/>
      <c r="C294" s="10"/>
      <c r="D294" s="10">
        <v>1.9</v>
      </c>
      <c r="E294" s="10" t="s">
        <v>16</v>
      </c>
      <c r="F294" s="10">
        <v>45</v>
      </c>
      <c r="G294" s="10" t="s">
        <v>18</v>
      </c>
      <c r="H294" s="25">
        <v>1.9</v>
      </c>
      <c r="I294" s="25">
        <v>1.9</v>
      </c>
      <c r="J294" s="25">
        <v>1.9</v>
      </c>
      <c r="K294" s="31">
        <v>1.9</v>
      </c>
      <c r="L294" s="31">
        <v>1.9</v>
      </c>
      <c r="M294" s="10" t="s">
        <v>16</v>
      </c>
      <c r="O294" s="26">
        <f t="shared" si="17"/>
        <v>1.9</v>
      </c>
      <c r="P294" s="26">
        <f t="shared" si="18"/>
        <v>0</v>
      </c>
      <c r="Q294" s="17">
        <v>9.9999999999999995E-7</v>
      </c>
      <c r="R294" s="10" t="str">
        <f t="shared" si="19"/>
        <v>A</v>
      </c>
    </row>
    <row r="295" spans="2:18" x14ac:dyDescent="0.35">
      <c r="B295" s="10"/>
      <c r="C295" s="10"/>
      <c r="D295" s="10">
        <v>1.9</v>
      </c>
      <c r="E295" s="10" t="s">
        <v>16</v>
      </c>
      <c r="F295" s="10">
        <v>400</v>
      </c>
      <c r="G295" s="10" t="s">
        <v>18</v>
      </c>
      <c r="H295" s="25">
        <v>1.9</v>
      </c>
      <c r="I295" s="25">
        <v>1.9</v>
      </c>
      <c r="J295" s="25">
        <v>1.9</v>
      </c>
      <c r="K295" s="25">
        <v>1.9</v>
      </c>
      <c r="L295" s="25">
        <v>1.9</v>
      </c>
      <c r="M295" s="10" t="s">
        <v>16</v>
      </c>
      <c r="O295" s="26">
        <f t="shared" si="17"/>
        <v>1.9</v>
      </c>
      <c r="P295" s="26">
        <f t="shared" si="18"/>
        <v>0</v>
      </c>
      <c r="Q295" s="17">
        <v>9.9999999999999995E-7</v>
      </c>
      <c r="R295" s="10" t="str">
        <f t="shared" si="19"/>
        <v>A</v>
      </c>
    </row>
    <row r="296" spans="2:18" x14ac:dyDescent="0.35">
      <c r="B296" s="10"/>
      <c r="C296" s="10"/>
      <c r="D296" s="10">
        <v>1.9</v>
      </c>
      <c r="E296" s="10" t="s">
        <v>16</v>
      </c>
      <c r="F296" s="10">
        <v>1</v>
      </c>
      <c r="G296" s="10" t="s">
        <v>19</v>
      </c>
      <c r="H296" s="25">
        <v>1.9</v>
      </c>
      <c r="I296" s="25">
        <v>1.9</v>
      </c>
      <c r="J296" s="25">
        <v>1.9</v>
      </c>
      <c r="K296" s="25">
        <v>1.9</v>
      </c>
      <c r="L296" s="25">
        <v>1.9</v>
      </c>
      <c r="M296" s="10" t="s">
        <v>16</v>
      </c>
      <c r="O296" s="26">
        <f t="shared" si="17"/>
        <v>1.9</v>
      </c>
      <c r="P296" s="26">
        <f t="shared" si="18"/>
        <v>0</v>
      </c>
      <c r="Q296" s="17">
        <v>9.9999999999999995E-7</v>
      </c>
      <c r="R296" s="10" t="str">
        <f t="shared" si="19"/>
        <v>A</v>
      </c>
    </row>
    <row r="297" spans="2:18" x14ac:dyDescent="0.35">
      <c r="B297" s="10">
        <v>20</v>
      </c>
      <c r="C297" s="10" t="s">
        <v>16</v>
      </c>
      <c r="D297" s="10">
        <v>2</v>
      </c>
      <c r="E297" s="10" t="s">
        <v>16</v>
      </c>
      <c r="F297" s="10">
        <v>45</v>
      </c>
      <c r="G297" s="10" t="s">
        <v>18</v>
      </c>
      <c r="H297" s="25">
        <v>2</v>
      </c>
      <c r="I297" s="25">
        <v>2</v>
      </c>
      <c r="J297" s="25">
        <v>2</v>
      </c>
      <c r="K297" s="25">
        <v>2</v>
      </c>
      <c r="L297" s="25">
        <v>2</v>
      </c>
      <c r="M297" s="10" t="s">
        <v>16</v>
      </c>
      <c r="O297" s="26">
        <f t="shared" si="17"/>
        <v>2</v>
      </c>
      <c r="P297" s="26">
        <f t="shared" si="18"/>
        <v>0</v>
      </c>
      <c r="Q297" s="27">
        <v>1.0000000000000001E-5</v>
      </c>
      <c r="R297" s="10" t="str">
        <f t="shared" si="19"/>
        <v>A</v>
      </c>
    </row>
    <row r="298" spans="2:18" x14ac:dyDescent="0.35">
      <c r="B298" s="10"/>
      <c r="C298" s="10"/>
      <c r="D298" s="10">
        <v>10</v>
      </c>
      <c r="E298" s="10" t="s">
        <v>16</v>
      </c>
      <c r="F298" s="10">
        <v>45</v>
      </c>
      <c r="G298" s="10" t="s">
        <v>18</v>
      </c>
      <c r="H298" s="25">
        <v>10</v>
      </c>
      <c r="I298" s="25">
        <v>10</v>
      </c>
      <c r="J298" s="25">
        <v>10</v>
      </c>
      <c r="K298" s="30">
        <v>10</v>
      </c>
      <c r="L298" s="30">
        <v>10</v>
      </c>
      <c r="M298" s="10" t="s">
        <v>16</v>
      </c>
      <c r="O298" s="26">
        <f t="shared" si="17"/>
        <v>10</v>
      </c>
      <c r="P298" s="26">
        <f t="shared" si="18"/>
        <v>0</v>
      </c>
      <c r="Q298" s="27">
        <v>1.0000000000000001E-5</v>
      </c>
      <c r="R298" s="10" t="str">
        <f t="shared" si="19"/>
        <v>A</v>
      </c>
    </row>
    <row r="299" spans="2:18" x14ac:dyDescent="0.35">
      <c r="B299" s="10"/>
      <c r="C299" s="10"/>
      <c r="D299" s="10">
        <v>10</v>
      </c>
      <c r="E299" s="10" t="s">
        <v>16</v>
      </c>
      <c r="F299" s="10">
        <v>400</v>
      </c>
      <c r="G299" s="10" t="s">
        <v>18</v>
      </c>
      <c r="H299" s="25">
        <v>10</v>
      </c>
      <c r="I299" s="25">
        <v>10</v>
      </c>
      <c r="J299" s="25">
        <v>10</v>
      </c>
      <c r="K299" s="25">
        <v>10</v>
      </c>
      <c r="L299" s="25">
        <v>10</v>
      </c>
      <c r="M299" s="10" t="s">
        <v>16</v>
      </c>
      <c r="O299" s="26">
        <f t="shared" si="17"/>
        <v>10</v>
      </c>
      <c r="P299" s="26">
        <f t="shared" si="18"/>
        <v>0</v>
      </c>
      <c r="Q299" s="27">
        <v>1.0000000000000001E-5</v>
      </c>
      <c r="R299" s="10" t="str">
        <f t="shared" si="19"/>
        <v>A</v>
      </c>
    </row>
    <row r="300" spans="2:18" x14ac:dyDescent="0.35">
      <c r="B300" s="10"/>
      <c r="C300" s="10"/>
      <c r="D300" s="10">
        <v>10</v>
      </c>
      <c r="E300" s="10" t="s">
        <v>16</v>
      </c>
      <c r="F300" s="10">
        <v>1</v>
      </c>
      <c r="G300" s="10" t="s">
        <v>19</v>
      </c>
      <c r="H300" s="25">
        <v>10</v>
      </c>
      <c r="I300" s="25">
        <v>10</v>
      </c>
      <c r="J300" s="25">
        <v>10</v>
      </c>
      <c r="K300" s="30">
        <v>10</v>
      </c>
      <c r="L300" s="30">
        <v>10</v>
      </c>
      <c r="M300" s="10" t="s">
        <v>16</v>
      </c>
      <c r="O300" s="26">
        <f t="shared" si="17"/>
        <v>10</v>
      </c>
      <c r="P300" s="26">
        <f t="shared" si="18"/>
        <v>0</v>
      </c>
      <c r="Q300" s="27">
        <v>1.0000000000000001E-5</v>
      </c>
      <c r="R300" s="10" t="str">
        <f t="shared" si="19"/>
        <v>A</v>
      </c>
    </row>
    <row r="301" spans="2:18" x14ac:dyDescent="0.35">
      <c r="B301" s="10"/>
      <c r="C301" s="10"/>
      <c r="D301" s="10">
        <v>19</v>
      </c>
      <c r="E301" s="10" t="s">
        <v>16</v>
      </c>
      <c r="F301" s="10">
        <v>45</v>
      </c>
      <c r="G301" s="10" t="s">
        <v>18</v>
      </c>
      <c r="H301" s="25">
        <v>19</v>
      </c>
      <c r="I301" s="25">
        <v>19</v>
      </c>
      <c r="J301" s="25">
        <v>19</v>
      </c>
      <c r="K301" s="30">
        <v>19</v>
      </c>
      <c r="L301" s="30">
        <v>19</v>
      </c>
      <c r="M301" s="10" t="s">
        <v>16</v>
      </c>
      <c r="O301" s="26">
        <f t="shared" si="17"/>
        <v>19</v>
      </c>
      <c r="P301" s="26">
        <f t="shared" si="18"/>
        <v>0</v>
      </c>
      <c r="Q301" s="27">
        <v>1.0000000000000001E-5</v>
      </c>
      <c r="R301" s="10" t="str">
        <f t="shared" si="19"/>
        <v>A</v>
      </c>
    </row>
    <row r="302" spans="2:18" x14ac:dyDescent="0.35">
      <c r="B302" s="10"/>
      <c r="C302" s="10"/>
      <c r="D302" s="10">
        <v>19</v>
      </c>
      <c r="E302" s="10" t="s">
        <v>16</v>
      </c>
      <c r="F302" s="10">
        <v>400</v>
      </c>
      <c r="G302" s="10" t="s">
        <v>18</v>
      </c>
      <c r="H302" s="25">
        <v>19</v>
      </c>
      <c r="I302" s="25">
        <v>19</v>
      </c>
      <c r="J302" s="25">
        <v>19</v>
      </c>
      <c r="K302" s="25">
        <v>19</v>
      </c>
      <c r="L302" s="25">
        <v>19</v>
      </c>
      <c r="M302" s="10" t="s">
        <v>16</v>
      </c>
      <c r="O302" s="26">
        <f t="shared" si="17"/>
        <v>19</v>
      </c>
      <c r="P302" s="26">
        <f t="shared" si="18"/>
        <v>0</v>
      </c>
      <c r="Q302" s="27">
        <v>1.0000000000000001E-5</v>
      </c>
      <c r="R302" s="10" t="str">
        <f t="shared" si="19"/>
        <v>A</v>
      </c>
    </row>
    <row r="303" spans="2:18" x14ac:dyDescent="0.35">
      <c r="B303" s="10"/>
      <c r="C303" s="10"/>
      <c r="D303" s="10">
        <v>19</v>
      </c>
      <c r="E303" s="10" t="s">
        <v>16</v>
      </c>
      <c r="F303" s="10">
        <v>1</v>
      </c>
      <c r="G303" s="10" t="s">
        <v>19</v>
      </c>
      <c r="H303" s="10">
        <v>19</v>
      </c>
      <c r="I303" s="27">
        <v>19</v>
      </c>
      <c r="J303" s="10">
        <v>19</v>
      </c>
      <c r="K303" s="10">
        <v>19</v>
      </c>
      <c r="L303" s="10">
        <v>19</v>
      </c>
      <c r="M303" s="10" t="s">
        <v>16</v>
      </c>
      <c r="O303" s="26">
        <f t="shared" si="17"/>
        <v>19</v>
      </c>
      <c r="P303" s="26">
        <f t="shared" si="18"/>
        <v>0</v>
      </c>
      <c r="Q303" s="27">
        <v>1.0000000000000001E-5</v>
      </c>
      <c r="R303" s="10" t="str">
        <f t="shared" si="19"/>
        <v>A</v>
      </c>
    </row>
    <row r="306" spans="2:18" x14ac:dyDescent="0.35">
      <c r="B306" s="203" t="s">
        <v>61</v>
      </c>
      <c r="C306" s="203"/>
      <c r="D306" s="203"/>
      <c r="E306" s="203"/>
      <c r="F306" s="203"/>
      <c r="G306" s="203"/>
      <c r="H306" s="203"/>
      <c r="I306" s="203"/>
      <c r="J306" s="203"/>
      <c r="K306" s="203"/>
      <c r="L306" s="203"/>
    </row>
    <row r="308" spans="2:18" x14ac:dyDescent="0.35">
      <c r="B308" s="13" t="s">
        <v>0</v>
      </c>
      <c r="E308" s="13" t="s">
        <v>64</v>
      </c>
      <c r="J308" s="13" t="s">
        <v>63</v>
      </c>
      <c r="K308" s="13" t="s">
        <v>64</v>
      </c>
    </row>
    <row r="309" spans="2:18" x14ac:dyDescent="0.35">
      <c r="B309" s="13" t="s">
        <v>1</v>
      </c>
      <c r="E309" s="13" t="s">
        <v>64</v>
      </c>
    </row>
    <row r="310" spans="2:18" x14ac:dyDescent="0.35">
      <c r="B310" s="13" t="s">
        <v>56</v>
      </c>
      <c r="E310" s="13" t="s">
        <v>64</v>
      </c>
    </row>
    <row r="311" spans="2:18" x14ac:dyDescent="0.35">
      <c r="B311" s="13" t="s">
        <v>57</v>
      </c>
      <c r="E311" s="13" t="s">
        <v>64</v>
      </c>
      <c r="J311" s="13" t="s">
        <v>3</v>
      </c>
      <c r="K311" s="13" t="s">
        <v>64</v>
      </c>
    </row>
    <row r="312" spans="2:18" x14ac:dyDescent="0.35">
      <c r="J312" s="13" t="s">
        <v>5</v>
      </c>
      <c r="K312" s="13" t="s">
        <v>64</v>
      </c>
    </row>
    <row r="313" spans="2:18" x14ac:dyDescent="0.35">
      <c r="B313" s="13" t="s">
        <v>2</v>
      </c>
    </row>
    <row r="315" spans="2:18" x14ac:dyDescent="0.35">
      <c r="B315" s="38" t="s">
        <v>62</v>
      </c>
    </row>
    <row r="317" spans="2:18" x14ac:dyDescent="0.35">
      <c r="B317" s="191" t="s">
        <v>7</v>
      </c>
      <c r="C317" s="191"/>
      <c r="D317" s="191" t="s">
        <v>8</v>
      </c>
      <c r="E317" s="191"/>
      <c r="F317" s="191"/>
      <c r="G317" s="191"/>
      <c r="H317" s="192" t="s">
        <v>9</v>
      </c>
      <c r="I317" s="192"/>
      <c r="J317" s="192"/>
      <c r="K317" s="192"/>
      <c r="L317" s="192"/>
      <c r="M317" s="192"/>
      <c r="O317" s="191" t="s">
        <v>9</v>
      </c>
      <c r="P317" s="191" t="s">
        <v>26</v>
      </c>
      <c r="Q317" s="192" t="s">
        <v>27</v>
      </c>
      <c r="R317" s="192" t="s">
        <v>10</v>
      </c>
    </row>
    <row r="318" spans="2:18" x14ac:dyDescent="0.35">
      <c r="B318" s="191"/>
      <c r="C318" s="191"/>
      <c r="D318" s="191"/>
      <c r="E318" s="191"/>
      <c r="F318" s="191"/>
      <c r="G318" s="191"/>
      <c r="H318" s="18">
        <v>1</v>
      </c>
      <c r="I318" s="18">
        <v>2</v>
      </c>
      <c r="J318" s="18">
        <v>3</v>
      </c>
      <c r="K318" s="18">
        <v>4</v>
      </c>
      <c r="L318" s="18">
        <v>5</v>
      </c>
      <c r="M318" s="10"/>
      <c r="O318" s="191"/>
      <c r="P318" s="191"/>
      <c r="Q318" s="192"/>
      <c r="R318" s="192"/>
    </row>
    <row r="319" spans="2:18" x14ac:dyDescent="0.35">
      <c r="B319" s="10">
        <v>10</v>
      </c>
      <c r="C319" s="10" t="s">
        <v>21</v>
      </c>
      <c r="D319" s="197">
        <v>0</v>
      </c>
      <c r="E319" s="198"/>
      <c r="F319" s="10" t="s">
        <v>21</v>
      </c>
      <c r="G319" s="10"/>
      <c r="H319" s="118">
        <v>8.2379999999999997E-4</v>
      </c>
      <c r="I319" s="118">
        <v>8.1469999999999991E-4</v>
      </c>
      <c r="J319" s="118">
        <v>8.0799999999999991E-4</v>
      </c>
      <c r="K319" s="118">
        <v>8.0129999999999991E-4</v>
      </c>
      <c r="L319" s="118">
        <v>7.9600000000000005E-4</v>
      </c>
      <c r="M319" s="10" t="s">
        <v>21</v>
      </c>
      <c r="O319" s="28">
        <f t="shared" ref="O319:O325" si="20">AVERAGE(H319:L319)</f>
        <v>8.0876000000000006E-4</v>
      </c>
      <c r="P319" s="28">
        <f>_xlfn.STDEV.S(H319:L319)</f>
        <v>1.0960520060654035E-5</v>
      </c>
      <c r="Q319" s="28">
        <v>9.9999999999999995E-8</v>
      </c>
      <c r="R319" s="10" t="str">
        <f>M319</f>
        <v>Ω</v>
      </c>
    </row>
    <row r="320" spans="2:18" x14ac:dyDescent="0.35">
      <c r="B320" s="10"/>
      <c r="C320" s="10"/>
      <c r="D320" s="197">
        <v>1</v>
      </c>
      <c r="E320" s="198"/>
      <c r="F320" s="10" t="s">
        <v>21</v>
      </c>
      <c r="G320" s="10"/>
      <c r="H320" s="118">
        <v>1.0005760000000001</v>
      </c>
      <c r="I320" s="118">
        <v>1.0005682</v>
      </c>
      <c r="J320" s="118">
        <v>1.0005644</v>
      </c>
      <c r="K320" s="118">
        <v>1.0005579</v>
      </c>
      <c r="L320" s="118">
        <v>1.0005534</v>
      </c>
      <c r="M320" s="10" t="s">
        <v>21</v>
      </c>
      <c r="O320" s="28">
        <f t="shared" si="20"/>
        <v>1.0005639800000001</v>
      </c>
      <c r="P320" s="28">
        <f>_xlfn.STDEV.S(H320:L320)</f>
        <v>8.8228113433666854E-6</v>
      </c>
      <c r="Q320" s="28">
        <v>9.9999999999999995E-8</v>
      </c>
      <c r="R320" s="10" t="str">
        <f t="shared" ref="R320:R342" si="21">M320</f>
        <v>Ω</v>
      </c>
    </row>
    <row r="321" spans="2:18" x14ac:dyDescent="0.35">
      <c r="B321" s="10"/>
      <c r="C321" s="10"/>
      <c r="D321" s="197">
        <v>10</v>
      </c>
      <c r="E321" s="198"/>
      <c r="F321" s="10" t="s">
        <v>21</v>
      </c>
      <c r="G321" s="10"/>
      <c r="H321" s="119">
        <v>10.005094</v>
      </c>
      <c r="I321" s="119">
        <v>10.005077</v>
      </c>
      <c r="J321" s="119">
        <v>10.005084</v>
      </c>
      <c r="K321" s="119">
        <v>10.005078999999999</v>
      </c>
      <c r="L321" s="119">
        <v>10.00507</v>
      </c>
      <c r="M321" s="10" t="s">
        <v>21</v>
      </c>
      <c r="O321" s="28">
        <f t="shared" si="20"/>
        <v>10.005080799999998</v>
      </c>
      <c r="P321" s="28">
        <f t="shared" ref="P321:P342" si="22">_xlfn.STDEV.S(H321:L321)</f>
        <v>8.9274856482705229E-6</v>
      </c>
      <c r="Q321" s="17">
        <v>9.9999999999999995E-7</v>
      </c>
      <c r="R321" s="10" t="str">
        <f t="shared" si="21"/>
        <v>Ω</v>
      </c>
    </row>
    <row r="322" spans="2:18" x14ac:dyDescent="0.35">
      <c r="B322" s="10">
        <v>33</v>
      </c>
      <c r="C322" s="10" t="s">
        <v>21</v>
      </c>
      <c r="D322" s="197">
        <v>30</v>
      </c>
      <c r="E322" s="198"/>
      <c r="F322" s="10" t="s">
        <v>21</v>
      </c>
      <c r="G322" s="10"/>
      <c r="H322" s="69">
        <v>30.012699999999999</v>
      </c>
      <c r="I322" s="69">
        <v>30.012499999999999</v>
      </c>
      <c r="J322" s="69">
        <v>30.012309999999999</v>
      </c>
      <c r="K322" s="69">
        <v>30.012170000000001</v>
      </c>
      <c r="L322" s="69">
        <v>30.01202</v>
      </c>
      <c r="M322" s="10" t="s">
        <v>21</v>
      </c>
      <c r="O322" s="28">
        <f t="shared" si="20"/>
        <v>30.012340000000002</v>
      </c>
      <c r="P322" s="28">
        <f t="shared" si="22"/>
        <v>2.6804850307303251E-4</v>
      </c>
      <c r="Q322" s="27">
        <v>1.0000000000000001E-5</v>
      </c>
      <c r="R322" s="10" t="str">
        <f t="shared" si="21"/>
        <v>Ω</v>
      </c>
    </row>
    <row r="323" spans="2:18" x14ac:dyDescent="0.35">
      <c r="B323" s="10">
        <v>100</v>
      </c>
      <c r="C323" s="10" t="s">
        <v>21</v>
      </c>
      <c r="D323" s="197">
        <v>100</v>
      </c>
      <c r="E323" s="198"/>
      <c r="F323" s="10" t="s">
        <v>21</v>
      </c>
      <c r="G323" s="10"/>
      <c r="H323" s="69">
        <v>100.01285</v>
      </c>
      <c r="I323" s="69">
        <v>100.01281</v>
      </c>
      <c r="J323" s="69">
        <v>100.0128</v>
      </c>
      <c r="K323" s="69">
        <v>100.01279000000001</v>
      </c>
      <c r="L323" s="69">
        <v>100.01275</v>
      </c>
      <c r="M323" s="10" t="s">
        <v>21</v>
      </c>
      <c r="O323" s="28">
        <f t="shared" si="20"/>
        <v>100.0128</v>
      </c>
      <c r="P323" s="28">
        <f t="shared" si="22"/>
        <v>3.6055512755245604E-5</v>
      </c>
      <c r="Q323" s="27">
        <v>1.0000000000000001E-5</v>
      </c>
      <c r="R323" s="10" t="str">
        <f t="shared" si="21"/>
        <v>Ω</v>
      </c>
    </row>
    <row r="324" spans="2:18" x14ac:dyDescent="0.35">
      <c r="B324" s="10">
        <v>300</v>
      </c>
      <c r="C324" s="10" t="s">
        <v>21</v>
      </c>
      <c r="D324" s="197">
        <v>190</v>
      </c>
      <c r="E324" s="198"/>
      <c r="F324" s="10" t="s">
        <v>21</v>
      </c>
      <c r="G324" s="10"/>
      <c r="H324" s="69">
        <v>190.02861000000001</v>
      </c>
      <c r="I324" s="69">
        <v>190.02855</v>
      </c>
      <c r="J324" s="69">
        <v>190.02852000000001</v>
      </c>
      <c r="K324" s="69">
        <v>190.02851000000001</v>
      </c>
      <c r="L324" s="69">
        <v>190.02847</v>
      </c>
      <c r="M324" s="10" t="s">
        <v>21</v>
      </c>
      <c r="O324" s="28">
        <f t="shared" si="20"/>
        <v>190.02853199999998</v>
      </c>
      <c r="P324" s="28">
        <f t="shared" si="22"/>
        <v>5.2153619245096383E-5</v>
      </c>
      <c r="Q324" s="27">
        <v>1.0000000000000001E-5</v>
      </c>
      <c r="R324" s="10" t="str">
        <f t="shared" si="21"/>
        <v>Ω</v>
      </c>
    </row>
    <row r="325" spans="2:18" x14ac:dyDescent="0.35">
      <c r="B325" s="10"/>
      <c r="C325" s="10"/>
      <c r="D325" s="197">
        <v>300</v>
      </c>
      <c r="E325" s="198"/>
      <c r="F325" s="10" t="s">
        <v>21</v>
      </c>
      <c r="G325" s="10"/>
      <c r="H325" s="118">
        <v>0.30005530000000002</v>
      </c>
      <c r="I325" s="118">
        <v>0.30005520000000002</v>
      </c>
      <c r="J325" s="118">
        <v>0.30005500000000002</v>
      </c>
      <c r="K325" s="118">
        <v>0.3000546</v>
      </c>
      <c r="L325" s="118">
        <v>0.3000544</v>
      </c>
      <c r="M325" s="10" t="s">
        <v>22</v>
      </c>
      <c r="O325" s="28">
        <f t="shared" si="20"/>
        <v>0.30005490000000001</v>
      </c>
      <c r="P325" s="28">
        <f t="shared" si="22"/>
        <v>3.8729833463187872E-7</v>
      </c>
      <c r="Q325" s="28">
        <v>9.9999999999999995E-8</v>
      </c>
      <c r="R325" s="10" t="str">
        <f t="shared" si="21"/>
        <v>kΩ</v>
      </c>
    </row>
    <row r="326" spans="2:18" x14ac:dyDescent="0.35">
      <c r="B326" s="10">
        <v>1</v>
      </c>
      <c r="C326" s="10" t="s">
        <v>22</v>
      </c>
      <c r="D326" s="199">
        <v>1</v>
      </c>
      <c r="E326" s="200"/>
      <c r="F326" s="10" t="s">
        <v>22</v>
      </c>
      <c r="G326" s="10"/>
      <c r="H326" s="118">
        <v>1.0001414</v>
      </c>
      <c r="I326" s="118">
        <v>1.0001411</v>
      </c>
      <c r="J326" s="118">
        <v>1.0001408000000001</v>
      </c>
      <c r="K326" s="118">
        <v>1.0001405000000001</v>
      </c>
      <c r="L326" s="118">
        <v>1.0001401999999999</v>
      </c>
      <c r="M326" s="10" t="s">
        <v>22</v>
      </c>
      <c r="O326" s="28">
        <f t="shared" ref="O326:O342" si="23">AVERAGE(H326:L326)</f>
        <v>1.0001408000000001</v>
      </c>
      <c r="P326" s="28">
        <f t="shared" si="22"/>
        <v>4.7434164902134274E-7</v>
      </c>
      <c r="Q326" s="28">
        <v>9.9999999999999995E-8</v>
      </c>
      <c r="R326" s="10" t="str">
        <f t="shared" si="21"/>
        <v>kΩ</v>
      </c>
    </row>
    <row r="327" spans="2:18" x14ac:dyDescent="0.35">
      <c r="B327" s="10">
        <v>3.3</v>
      </c>
      <c r="C327" s="10" t="s">
        <v>22</v>
      </c>
      <c r="D327" s="199">
        <v>1.9</v>
      </c>
      <c r="E327" s="200"/>
      <c r="F327" s="10" t="s">
        <v>22</v>
      </c>
      <c r="G327" s="10"/>
      <c r="H327" s="118">
        <v>1.9002681000000001</v>
      </c>
      <c r="I327" s="118">
        <v>1.9002682</v>
      </c>
      <c r="J327" s="118">
        <v>1.9002685000000001</v>
      </c>
      <c r="K327" s="118">
        <v>1.9002683</v>
      </c>
      <c r="L327" s="118">
        <v>1.9002680000000001</v>
      </c>
      <c r="M327" s="10" t="s">
        <v>22</v>
      </c>
      <c r="O327" s="28">
        <f t="shared" si="23"/>
        <v>1.9002682200000003</v>
      </c>
      <c r="P327" s="28">
        <f t="shared" si="22"/>
        <v>1.9235384063090238E-7</v>
      </c>
      <c r="Q327" s="28">
        <v>9.9999999999999995E-8</v>
      </c>
      <c r="R327" s="10" t="str">
        <f t="shared" si="21"/>
        <v>kΩ</v>
      </c>
    </row>
    <row r="328" spans="2:18" x14ac:dyDescent="0.35">
      <c r="B328" s="10"/>
      <c r="C328" s="10"/>
      <c r="D328" s="199">
        <v>3</v>
      </c>
      <c r="E328" s="200"/>
      <c r="F328" s="10" t="s">
        <v>22</v>
      </c>
      <c r="G328" s="10"/>
      <c r="H328" s="119">
        <v>3.000435</v>
      </c>
      <c r="I328" s="119">
        <v>3.000432</v>
      </c>
      <c r="J328" s="119">
        <v>3.000426</v>
      </c>
      <c r="K328" s="119">
        <v>3.0004270000000002</v>
      </c>
      <c r="L328" s="119">
        <v>3.0004209999999998</v>
      </c>
      <c r="M328" s="10" t="s">
        <v>22</v>
      </c>
      <c r="O328" s="28">
        <f t="shared" si="23"/>
        <v>3.0004282</v>
      </c>
      <c r="P328" s="28">
        <f t="shared" si="22"/>
        <v>5.4497706374201512E-6</v>
      </c>
      <c r="Q328" s="17">
        <v>9.9999999999999995E-7</v>
      </c>
      <c r="R328" s="10" t="str">
        <f t="shared" si="21"/>
        <v>kΩ</v>
      </c>
    </row>
    <row r="329" spans="2:18" x14ac:dyDescent="0.35">
      <c r="B329" s="10">
        <v>10</v>
      </c>
      <c r="C329" s="10" t="s">
        <v>22</v>
      </c>
      <c r="D329" s="201">
        <v>10</v>
      </c>
      <c r="E329" s="202"/>
      <c r="F329" s="10" t="s">
        <v>22</v>
      </c>
      <c r="G329" s="10"/>
      <c r="H329" s="119">
        <v>10.000724999999999</v>
      </c>
      <c r="I329" s="119">
        <v>10.000719</v>
      </c>
      <c r="J329" s="119">
        <v>10.000720999999999</v>
      </c>
      <c r="K329" s="119">
        <v>10.000722</v>
      </c>
      <c r="L329" s="119">
        <v>10.000719999999999</v>
      </c>
      <c r="M329" s="10" t="s">
        <v>22</v>
      </c>
      <c r="O329" s="28">
        <f t="shared" si="23"/>
        <v>10.0007214</v>
      </c>
      <c r="P329" s="28">
        <f t="shared" si="22"/>
        <v>2.3021728864259405E-6</v>
      </c>
      <c r="Q329" s="17">
        <v>9.9999999999999995E-7</v>
      </c>
      <c r="R329" s="10" t="str">
        <f t="shared" si="21"/>
        <v>kΩ</v>
      </c>
    </row>
    <row r="330" spans="2:18" x14ac:dyDescent="0.35">
      <c r="B330" s="10">
        <v>33</v>
      </c>
      <c r="C330" s="10" t="s">
        <v>22</v>
      </c>
      <c r="D330" s="201">
        <v>19</v>
      </c>
      <c r="E330" s="202"/>
      <c r="F330" s="10" t="s">
        <v>22</v>
      </c>
      <c r="G330" s="10"/>
      <c r="H330" s="119">
        <v>19.003292999999999</v>
      </c>
      <c r="I330" s="119">
        <v>19.00329</v>
      </c>
      <c r="J330" s="119">
        <v>19.003289000000002</v>
      </c>
      <c r="K330" s="119">
        <v>19.003292999999999</v>
      </c>
      <c r="L330" s="119">
        <v>19.003292999999999</v>
      </c>
      <c r="M330" s="10" t="s">
        <v>22</v>
      </c>
      <c r="O330" s="28">
        <f t="shared" si="23"/>
        <v>19.003291600000001</v>
      </c>
      <c r="P330" s="28">
        <f t="shared" si="22"/>
        <v>1.9493588678673925E-6</v>
      </c>
      <c r="Q330" s="17">
        <v>9.9999999999999995E-7</v>
      </c>
      <c r="R330" s="10" t="str">
        <f t="shared" si="21"/>
        <v>kΩ</v>
      </c>
    </row>
    <row r="331" spans="2:18" x14ac:dyDescent="0.35">
      <c r="B331" s="10"/>
      <c r="C331" s="10"/>
      <c r="D331" s="201">
        <v>30</v>
      </c>
      <c r="E331" s="202"/>
      <c r="F331" s="10" t="s">
        <v>22</v>
      </c>
      <c r="G331" s="10"/>
      <c r="H331" s="30">
        <v>30.00498</v>
      </c>
      <c r="I331" s="30">
        <v>30.004960000000001</v>
      </c>
      <c r="J331" s="30">
        <v>30.004950000000001</v>
      </c>
      <c r="K331" s="30">
        <v>30.004960000000001</v>
      </c>
      <c r="L331" s="30">
        <v>30.004930000000002</v>
      </c>
      <c r="M331" s="10" t="s">
        <v>22</v>
      </c>
      <c r="O331" s="28">
        <f t="shared" si="23"/>
        <v>30.004956000000004</v>
      </c>
      <c r="P331" s="28">
        <f t="shared" si="22"/>
        <v>1.8165902123897231E-5</v>
      </c>
      <c r="Q331" s="27">
        <v>1.0000000000000001E-5</v>
      </c>
      <c r="R331" s="10" t="str">
        <f t="shared" si="21"/>
        <v>kΩ</v>
      </c>
    </row>
    <row r="332" spans="2:18" x14ac:dyDescent="0.35">
      <c r="B332" s="10">
        <v>100</v>
      </c>
      <c r="C332" s="10" t="s">
        <v>22</v>
      </c>
      <c r="D332" s="197">
        <v>100</v>
      </c>
      <c r="E332" s="198"/>
      <c r="F332" s="10" t="s">
        <v>22</v>
      </c>
      <c r="G332" s="10"/>
      <c r="H332" s="30">
        <v>100.00669000000001</v>
      </c>
      <c r="I332" s="30">
        <v>100.00777000000001</v>
      </c>
      <c r="J332" s="30">
        <v>100.00783</v>
      </c>
      <c r="K332" s="30">
        <v>100.00786000000001</v>
      </c>
      <c r="L332" s="30">
        <v>100.00776999999999</v>
      </c>
      <c r="M332" s="10" t="s">
        <v>22</v>
      </c>
      <c r="O332" s="28">
        <f t="shared" si="23"/>
        <v>100.00758399999999</v>
      </c>
      <c r="P332" s="28">
        <f t="shared" si="22"/>
        <v>5.0127836577926004E-4</v>
      </c>
      <c r="Q332" s="27">
        <v>1.0000000000000001E-5</v>
      </c>
      <c r="R332" s="10" t="str">
        <f t="shared" si="21"/>
        <v>kΩ</v>
      </c>
    </row>
    <row r="333" spans="2:18" x14ac:dyDescent="0.35">
      <c r="B333" s="10">
        <v>330</v>
      </c>
      <c r="C333" s="10" t="s">
        <v>22</v>
      </c>
      <c r="D333" s="197">
        <v>190</v>
      </c>
      <c r="E333" s="198"/>
      <c r="F333" s="10" t="s">
        <v>22</v>
      </c>
      <c r="G333" s="10"/>
      <c r="H333" s="120">
        <v>0.1900337</v>
      </c>
      <c r="I333" s="120">
        <v>0.19003400000000001</v>
      </c>
      <c r="J333" s="120">
        <v>0.19003390000000001</v>
      </c>
      <c r="K333" s="120">
        <v>0.1900337</v>
      </c>
      <c r="L333" s="120">
        <v>0.19003349999999999</v>
      </c>
      <c r="M333" s="10" t="s">
        <v>23</v>
      </c>
      <c r="O333" s="28">
        <f t="shared" si="23"/>
        <v>0.19003376</v>
      </c>
      <c r="P333" s="28">
        <f t="shared" si="22"/>
        <v>1.9493588690178476E-7</v>
      </c>
      <c r="Q333" s="28">
        <v>9.9999999999999995E-8</v>
      </c>
      <c r="R333" s="10" t="str">
        <f t="shared" si="21"/>
        <v>MΩ</v>
      </c>
    </row>
    <row r="334" spans="2:18" x14ac:dyDescent="0.35">
      <c r="B334" s="10"/>
      <c r="C334" s="10"/>
      <c r="D334" s="197">
        <v>300</v>
      </c>
      <c r="E334" s="198"/>
      <c r="F334" s="10" t="s">
        <v>22</v>
      </c>
      <c r="G334" s="10"/>
      <c r="H334" s="120">
        <v>0.30004999999999998</v>
      </c>
      <c r="I334" s="120">
        <v>0.30004839999999999</v>
      </c>
      <c r="J334" s="120">
        <v>0.30004890000000001</v>
      </c>
      <c r="K334" s="120">
        <v>0.3000486</v>
      </c>
      <c r="L334" s="120">
        <v>0.30004839999999999</v>
      </c>
      <c r="M334" s="10" t="s">
        <v>23</v>
      </c>
      <c r="O334" s="28">
        <f t="shared" si="23"/>
        <v>0.30004885999999997</v>
      </c>
      <c r="P334" s="28">
        <f t="shared" si="22"/>
        <v>6.6932802122287067E-7</v>
      </c>
      <c r="Q334" s="28">
        <v>9.9999999999999995E-8</v>
      </c>
      <c r="R334" s="10" t="str">
        <f t="shared" si="21"/>
        <v>MΩ</v>
      </c>
    </row>
    <row r="335" spans="2:18" x14ac:dyDescent="0.35">
      <c r="B335" s="10">
        <v>1</v>
      </c>
      <c r="C335" s="10" t="s">
        <v>23</v>
      </c>
      <c r="D335" s="199">
        <v>1</v>
      </c>
      <c r="E335" s="200"/>
      <c r="F335" s="10" t="s">
        <v>23</v>
      </c>
      <c r="G335" s="10"/>
      <c r="H335" s="120">
        <v>1.0000864</v>
      </c>
      <c r="I335" s="120">
        <v>1.0000903000000001</v>
      </c>
      <c r="J335" s="120">
        <v>1.0000888999999999</v>
      </c>
      <c r="K335" s="120">
        <v>1.0000893</v>
      </c>
      <c r="L335" s="120">
        <v>1.0000897</v>
      </c>
      <c r="M335" s="10" t="s">
        <v>23</v>
      </c>
      <c r="O335" s="28">
        <f t="shared" si="23"/>
        <v>1.00008892</v>
      </c>
      <c r="P335" s="28">
        <f t="shared" si="22"/>
        <v>1.500666518583089E-6</v>
      </c>
      <c r="Q335" s="28">
        <v>9.9999999999999995E-8</v>
      </c>
      <c r="R335" s="10" t="str">
        <f t="shared" si="21"/>
        <v>MΩ</v>
      </c>
    </row>
    <row r="336" spans="2:18" s="173" customFormat="1" x14ac:dyDescent="0.35">
      <c r="B336" s="172">
        <v>3.3</v>
      </c>
      <c r="C336" s="172" t="s">
        <v>23</v>
      </c>
      <c r="D336" s="206">
        <v>2</v>
      </c>
      <c r="E336" s="207"/>
      <c r="F336" s="172" t="s">
        <v>23</v>
      </c>
      <c r="G336" s="172"/>
      <c r="H336" s="172">
        <v>2.0004660000000003</v>
      </c>
      <c r="I336" s="172">
        <v>2.0004690000000003</v>
      </c>
      <c r="J336" s="172">
        <v>2.00047</v>
      </c>
      <c r="K336" s="172">
        <v>2.0004680000000001</v>
      </c>
      <c r="L336" s="172">
        <v>2.000464</v>
      </c>
      <c r="M336" s="172" t="s">
        <v>23</v>
      </c>
      <c r="O336" s="174">
        <f t="shared" si="23"/>
        <v>2.0004674000000002</v>
      </c>
      <c r="P336" s="174">
        <f t="shared" si="22"/>
        <v>2.4083189157539529E-6</v>
      </c>
      <c r="Q336" s="173">
        <v>9.9999999999999995E-7</v>
      </c>
      <c r="R336" s="172" t="str">
        <f t="shared" si="21"/>
        <v>MΩ</v>
      </c>
    </row>
    <row r="337" spans="2:18" s="173" customFormat="1" x14ac:dyDescent="0.35">
      <c r="B337" s="172">
        <v>10</v>
      </c>
      <c r="C337" s="172" t="s">
        <v>23</v>
      </c>
      <c r="D337" s="208">
        <v>10</v>
      </c>
      <c r="E337" s="209"/>
      <c r="F337" s="172" t="s">
        <v>23</v>
      </c>
      <c r="G337" s="172"/>
      <c r="H337" s="172">
        <v>10.002711999999999</v>
      </c>
      <c r="I337" s="172">
        <v>10.002697999999999</v>
      </c>
      <c r="J337" s="172">
        <v>10.002704</v>
      </c>
      <c r="K337" s="172">
        <v>10.002697</v>
      </c>
      <c r="L337" s="172">
        <v>10.002712000000001</v>
      </c>
      <c r="M337" s="172" t="s">
        <v>23</v>
      </c>
      <c r="O337" s="174">
        <f t="shared" si="23"/>
        <v>10.0027046</v>
      </c>
      <c r="P337" s="174">
        <f t="shared" si="22"/>
        <v>7.2663608501651601E-6</v>
      </c>
      <c r="Q337" s="173">
        <v>9.9999999999999995E-7</v>
      </c>
      <c r="R337" s="172" t="str">
        <f t="shared" si="21"/>
        <v>MΩ</v>
      </c>
    </row>
    <row r="338" spans="2:18" s="173" customFormat="1" x14ac:dyDescent="0.35">
      <c r="B338" s="172">
        <v>33</v>
      </c>
      <c r="C338" s="172" t="s">
        <v>23</v>
      </c>
      <c r="D338" s="208">
        <v>20</v>
      </c>
      <c r="E338" s="209"/>
      <c r="F338" s="172" t="s">
        <v>23</v>
      </c>
      <c r="G338" s="172"/>
      <c r="H338" s="172">
        <v>20.005559999999999</v>
      </c>
      <c r="I338" s="172">
        <v>20.005649999999999</v>
      </c>
      <c r="J338" s="172">
        <v>20.005500000000001</v>
      </c>
      <c r="K338" s="172">
        <v>20.005769999999998</v>
      </c>
      <c r="L338" s="172">
        <v>20.005510000000001</v>
      </c>
      <c r="M338" s="172" t="s">
        <v>23</v>
      </c>
      <c r="O338" s="174">
        <f t="shared" si="23"/>
        <v>20.005597999999999</v>
      </c>
      <c r="P338" s="174">
        <f t="shared" si="22"/>
        <v>1.1300442469096752E-4</v>
      </c>
      <c r="Q338" s="173">
        <v>1.0000000000000001E-5</v>
      </c>
      <c r="R338" s="172" t="str">
        <f t="shared" si="21"/>
        <v>MΩ</v>
      </c>
    </row>
    <row r="339" spans="2:18" s="173" customFormat="1" x14ac:dyDescent="0.35">
      <c r="B339" s="172"/>
      <c r="C339" s="172"/>
      <c r="D339" s="208">
        <v>30</v>
      </c>
      <c r="E339" s="209"/>
      <c r="F339" s="172" t="s">
        <v>23</v>
      </c>
      <c r="G339" s="172"/>
      <c r="H339" s="172">
        <v>30.006730000000001</v>
      </c>
      <c r="I339" s="172">
        <v>30.006689999999999</v>
      </c>
      <c r="J339" s="172">
        <v>30.006999999999998</v>
      </c>
      <c r="K339" s="172">
        <v>30.00675</v>
      </c>
      <c r="L339" s="172">
        <v>30.006419999999999</v>
      </c>
      <c r="M339" s="172" t="s">
        <v>23</v>
      </c>
      <c r="O339" s="174">
        <f t="shared" si="23"/>
        <v>30.006717999999999</v>
      </c>
      <c r="P339" s="174">
        <f t="shared" si="22"/>
        <v>2.0632498636846149E-4</v>
      </c>
      <c r="Q339" s="173">
        <v>1.0000000000000001E-5</v>
      </c>
      <c r="R339" s="172" t="str">
        <f t="shared" si="21"/>
        <v>MΩ</v>
      </c>
    </row>
    <row r="340" spans="2:18" s="173" customFormat="1" x14ac:dyDescent="0.35">
      <c r="B340" s="172">
        <v>100</v>
      </c>
      <c r="C340" s="172" t="s">
        <v>23</v>
      </c>
      <c r="D340" s="204">
        <v>100</v>
      </c>
      <c r="E340" s="205"/>
      <c r="F340" s="172" t="s">
        <v>23</v>
      </c>
      <c r="G340" s="172"/>
      <c r="H340" s="172">
        <v>100.05274</v>
      </c>
      <c r="I340" s="172">
        <v>100.0517</v>
      </c>
      <c r="J340" s="172">
        <v>100.05334000000001</v>
      </c>
      <c r="K340" s="172">
        <v>100.05302</v>
      </c>
      <c r="L340" s="172">
        <v>100.05262999999999</v>
      </c>
      <c r="M340" s="172" t="s">
        <v>23</v>
      </c>
      <c r="O340" s="174">
        <f t="shared" si="23"/>
        <v>100.05268599999999</v>
      </c>
      <c r="P340" s="174">
        <f t="shared" si="22"/>
        <v>6.1593830860262177E-4</v>
      </c>
      <c r="Q340" s="173">
        <v>1.0000000000000001E-5</v>
      </c>
      <c r="R340" s="172" t="str">
        <f t="shared" si="21"/>
        <v>MΩ</v>
      </c>
    </row>
    <row r="341" spans="2:18" s="173" customFormat="1" x14ac:dyDescent="0.35">
      <c r="B341" s="172">
        <v>1000</v>
      </c>
      <c r="C341" s="172" t="s">
        <v>23</v>
      </c>
      <c r="D341" s="204">
        <v>200</v>
      </c>
      <c r="E341" s="205"/>
      <c r="F341" s="172" t="s">
        <v>23</v>
      </c>
      <c r="G341" s="172"/>
      <c r="H341" s="172">
        <v>0.20060140000000001</v>
      </c>
      <c r="I341" s="172">
        <v>0.2005709</v>
      </c>
      <c r="J341" s="174">
        <v>0.20056209999999999</v>
      </c>
      <c r="K341" s="172">
        <v>0.20058480000000001</v>
      </c>
      <c r="L341" s="172">
        <v>0.20055129999999999</v>
      </c>
      <c r="M341" s="172" t="s">
        <v>99</v>
      </c>
      <c r="O341" s="174">
        <f t="shared" si="23"/>
        <v>0.20057410000000001</v>
      </c>
      <c r="P341" s="174">
        <f t="shared" si="22"/>
        <v>1.9582262382074316E-5</v>
      </c>
      <c r="Q341" s="173">
        <v>9.9999999999999995E-8</v>
      </c>
      <c r="R341" s="172" t="str">
        <f t="shared" si="21"/>
        <v>GΩ</v>
      </c>
    </row>
    <row r="342" spans="2:18" s="173" customFormat="1" x14ac:dyDescent="0.35">
      <c r="B342" s="172"/>
      <c r="C342" s="172"/>
      <c r="D342" s="204">
        <v>999</v>
      </c>
      <c r="E342" s="205"/>
      <c r="F342" s="172" t="s">
        <v>23</v>
      </c>
      <c r="G342" s="172"/>
      <c r="H342" s="172">
        <v>0.99868179999999995</v>
      </c>
      <c r="I342" s="172">
        <v>0.99868429999999997</v>
      </c>
      <c r="J342" s="172">
        <v>0.9987277</v>
      </c>
      <c r="K342" s="172">
        <v>0.99871219999999994</v>
      </c>
      <c r="L342" s="172">
        <v>0.99869669999999999</v>
      </c>
      <c r="M342" s="172" t="s">
        <v>99</v>
      </c>
      <c r="O342" s="174">
        <f t="shared" si="23"/>
        <v>0.99870053999999997</v>
      </c>
      <c r="P342" s="174">
        <f t="shared" si="22"/>
        <v>1.9386154853407482E-5</v>
      </c>
      <c r="Q342" s="173">
        <v>9.9999999999999995E-8</v>
      </c>
      <c r="R342" s="172" t="str">
        <f t="shared" si="21"/>
        <v>GΩ</v>
      </c>
    </row>
    <row r="343" spans="2:18" x14ac:dyDescent="0.35">
      <c r="B343" s="10"/>
      <c r="C343" s="10"/>
      <c r="D343" s="197"/>
      <c r="E343" s="198"/>
      <c r="F343" s="10"/>
      <c r="G343" s="10"/>
      <c r="H343" s="10"/>
      <c r="I343" s="10"/>
      <c r="J343" s="10"/>
      <c r="K343" s="10"/>
      <c r="L343" s="10"/>
      <c r="M343" s="10"/>
    </row>
    <row r="346" spans="2:18" x14ac:dyDescent="0.35">
      <c r="B346" s="203" t="s">
        <v>61</v>
      </c>
      <c r="C346" s="203"/>
      <c r="D346" s="203"/>
      <c r="E346" s="203"/>
      <c r="F346" s="203"/>
      <c r="G346" s="203"/>
      <c r="H346" s="203"/>
      <c r="I346" s="203"/>
      <c r="J346" s="203"/>
      <c r="K346" s="203"/>
      <c r="L346" s="203"/>
    </row>
    <row r="348" spans="2:18" x14ac:dyDescent="0.35">
      <c r="B348" s="13" t="s">
        <v>0</v>
      </c>
      <c r="E348" s="13" t="s">
        <v>64</v>
      </c>
      <c r="J348" s="13" t="s">
        <v>63</v>
      </c>
      <c r="K348" s="13" t="s">
        <v>64</v>
      </c>
    </row>
    <row r="349" spans="2:18" x14ac:dyDescent="0.35">
      <c r="B349" s="13" t="s">
        <v>1</v>
      </c>
      <c r="E349" s="13" t="s">
        <v>64</v>
      </c>
    </row>
    <row r="350" spans="2:18" x14ac:dyDescent="0.35">
      <c r="B350" s="13" t="s">
        <v>56</v>
      </c>
      <c r="E350" s="13" t="s">
        <v>64</v>
      </c>
    </row>
    <row r="351" spans="2:18" x14ac:dyDescent="0.35">
      <c r="B351" s="13" t="s">
        <v>57</v>
      </c>
      <c r="E351" s="13" t="s">
        <v>64</v>
      </c>
      <c r="J351" s="13" t="s">
        <v>3</v>
      </c>
      <c r="K351" s="13" t="s">
        <v>64</v>
      </c>
    </row>
    <row r="352" spans="2:18" x14ac:dyDescent="0.35">
      <c r="J352" s="13" t="s">
        <v>5</v>
      </c>
      <c r="K352" s="13" t="s">
        <v>64</v>
      </c>
    </row>
    <row r="353" spans="2:18" x14ac:dyDescent="0.35">
      <c r="B353" s="13" t="s">
        <v>2</v>
      </c>
    </row>
    <row r="355" spans="2:18" x14ac:dyDescent="0.35">
      <c r="B355" s="38" t="s">
        <v>70</v>
      </c>
    </row>
    <row r="357" spans="2:18" x14ac:dyDescent="0.35">
      <c r="B357" s="191" t="s">
        <v>7</v>
      </c>
      <c r="C357" s="191"/>
      <c r="D357" s="191" t="s">
        <v>8</v>
      </c>
      <c r="E357" s="191"/>
      <c r="F357" s="191"/>
      <c r="G357" s="191"/>
      <c r="H357" s="192" t="s">
        <v>9</v>
      </c>
      <c r="I357" s="192"/>
      <c r="J357" s="192"/>
      <c r="K357" s="192"/>
      <c r="L357" s="192"/>
      <c r="M357" s="192"/>
      <c r="O357" s="191" t="s">
        <v>9</v>
      </c>
      <c r="P357" s="191" t="s">
        <v>26</v>
      </c>
      <c r="Q357" s="192" t="s">
        <v>27</v>
      </c>
      <c r="R357" s="192" t="s">
        <v>10</v>
      </c>
    </row>
    <row r="358" spans="2:18" x14ac:dyDescent="0.35">
      <c r="B358" s="191"/>
      <c r="C358" s="191"/>
      <c r="D358" s="191"/>
      <c r="E358" s="191"/>
      <c r="F358" s="191"/>
      <c r="G358" s="191"/>
      <c r="H358" s="18">
        <v>1</v>
      </c>
      <c r="I358" s="18">
        <v>2</v>
      </c>
      <c r="J358" s="18">
        <v>3</v>
      </c>
      <c r="K358" s="18">
        <v>4</v>
      </c>
      <c r="L358" s="18">
        <v>5</v>
      </c>
      <c r="M358" s="10"/>
      <c r="O358" s="191"/>
      <c r="P358" s="191"/>
      <c r="Q358" s="192"/>
      <c r="R358" s="192"/>
    </row>
    <row r="359" spans="2:18" x14ac:dyDescent="0.35">
      <c r="B359" s="18">
        <v>10</v>
      </c>
      <c r="C359" s="18" t="s">
        <v>71</v>
      </c>
      <c r="D359" s="193">
        <v>10</v>
      </c>
      <c r="E359" s="193"/>
      <c r="F359" s="194" t="s">
        <v>71</v>
      </c>
      <c r="G359" s="194"/>
      <c r="H359" s="25">
        <v>10.080069999999999</v>
      </c>
      <c r="I359" s="25">
        <v>10.020299999999999</v>
      </c>
      <c r="J359" s="25">
        <v>10.091659999999999</v>
      </c>
      <c r="K359" s="25">
        <v>10.10862</v>
      </c>
      <c r="L359" s="25">
        <v>10.10895</v>
      </c>
      <c r="M359" s="10" t="s">
        <v>71</v>
      </c>
      <c r="O359" s="27">
        <f>AVERAGE(H359:L359)</f>
        <v>10.08192</v>
      </c>
      <c r="P359" s="27">
        <f>_xlfn.STDEV.S(H359:L359)</f>
        <v>3.6533633134415135E-2</v>
      </c>
      <c r="Q359" s="27">
        <v>1.0000000000000001E-5</v>
      </c>
      <c r="R359" s="10" t="str">
        <f>M359</f>
        <v>nF</v>
      </c>
    </row>
    <row r="360" spans="2:18" x14ac:dyDescent="0.35">
      <c r="B360" s="18">
        <v>33</v>
      </c>
      <c r="C360" s="18" t="s">
        <v>71</v>
      </c>
      <c r="D360" s="193">
        <v>30</v>
      </c>
      <c r="E360" s="193"/>
      <c r="F360" s="194" t="s">
        <v>71</v>
      </c>
      <c r="G360" s="194"/>
      <c r="H360" s="25">
        <v>39.724140000000006</v>
      </c>
      <c r="I360" s="25">
        <v>39.717940000000006</v>
      </c>
      <c r="J360" s="25">
        <v>39.744530000000005</v>
      </c>
      <c r="K360" s="25">
        <v>39.745060000000002</v>
      </c>
      <c r="L360" s="25">
        <v>39.677109999999999</v>
      </c>
      <c r="M360" s="10" t="s">
        <v>71</v>
      </c>
      <c r="O360" s="27">
        <f t="shared" ref="O360:O368" si="24">AVERAGE(H360:L360)</f>
        <v>39.721755999999999</v>
      </c>
      <c r="P360" s="27">
        <f t="shared" ref="P360:P368" si="25">_xlfn.STDEV.S(H360:L360)</f>
        <v>2.7727432805798966E-2</v>
      </c>
      <c r="Q360" s="27">
        <v>1.0000000000000001E-5</v>
      </c>
      <c r="R360" s="10" t="str">
        <f t="shared" ref="R360:R368" si="26">M360</f>
        <v>nF</v>
      </c>
    </row>
    <row r="361" spans="2:18" x14ac:dyDescent="0.35">
      <c r="B361" s="18">
        <v>100</v>
      </c>
      <c r="C361" s="18" t="s">
        <v>71</v>
      </c>
      <c r="D361" s="193">
        <v>100</v>
      </c>
      <c r="E361" s="193"/>
      <c r="F361" s="194" t="s">
        <v>71</v>
      </c>
      <c r="G361" s="194"/>
      <c r="H361" s="25">
        <v>110.01990000000001</v>
      </c>
      <c r="I361" s="25">
        <v>110.1129</v>
      </c>
      <c r="J361" s="25">
        <v>110.08370000000001</v>
      </c>
      <c r="K361" s="25">
        <v>109.9828</v>
      </c>
      <c r="L361" s="25">
        <v>110.1651</v>
      </c>
      <c r="M361" s="10" t="s">
        <v>71</v>
      </c>
      <c r="O361" s="27">
        <f t="shared" si="24"/>
        <v>110.07287999999998</v>
      </c>
      <c r="P361" s="27">
        <f t="shared" si="25"/>
        <v>7.2705721920627964E-2</v>
      </c>
      <c r="Q361" s="26">
        <v>1E-4</v>
      </c>
      <c r="R361" s="10" t="str">
        <f t="shared" si="26"/>
        <v>nF</v>
      </c>
    </row>
    <row r="362" spans="2:18" x14ac:dyDescent="0.35">
      <c r="B362" s="18">
        <v>330</v>
      </c>
      <c r="C362" s="18" t="s">
        <v>71</v>
      </c>
      <c r="D362" s="193">
        <v>0.3</v>
      </c>
      <c r="E362" s="193"/>
      <c r="F362" s="194" t="s">
        <v>72</v>
      </c>
      <c r="G362" s="194"/>
      <c r="H362" s="25">
        <v>300.35579999999999</v>
      </c>
      <c r="I362" s="25">
        <v>300.49329999999998</v>
      </c>
      <c r="J362" s="25">
        <v>300.47269999999997</v>
      </c>
      <c r="K362" s="25">
        <v>300.43579999999997</v>
      </c>
      <c r="L362" s="25">
        <v>300.40559999999999</v>
      </c>
      <c r="M362" s="10" t="s">
        <v>71</v>
      </c>
      <c r="O362" s="27">
        <f t="shared" si="24"/>
        <v>300.43263999999999</v>
      </c>
      <c r="P362" s="27">
        <f t="shared" si="25"/>
        <v>5.4612205595446377E-2</v>
      </c>
      <c r="Q362" s="26">
        <v>1E-4</v>
      </c>
      <c r="R362" s="10" t="str">
        <f t="shared" si="26"/>
        <v>nF</v>
      </c>
    </row>
    <row r="363" spans="2:18" x14ac:dyDescent="0.35">
      <c r="B363" s="18">
        <v>1</v>
      </c>
      <c r="C363" s="18" t="s">
        <v>72</v>
      </c>
      <c r="D363" s="193">
        <v>1</v>
      </c>
      <c r="E363" s="193"/>
      <c r="F363" s="194" t="s">
        <v>72</v>
      </c>
      <c r="G363" s="194"/>
      <c r="H363" s="25">
        <v>1.000826</v>
      </c>
      <c r="I363" s="25">
        <v>1.0008119999999998</v>
      </c>
      <c r="J363" s="25">
        <v>1.0008059999999999</v>
      </c>
      <c r="K363" s="25">
        <v>1.0007699999999999</v>
      </c>
      <c r="L363" s="25">
        <v>1.0007410000000001</v>
      </c>
      <c r="M363" s="10" t="s">
        <v>72</v>
      </c>
      <c r="O363" s="27">
        <f t="shared" si="24"/>
        <v>1.000791</v>
      </c>
      <c r="P363" s="27">
        <f t="shared" si="25"/>
        <v>3.4756294393893287E-5</v>
      </c>
      <c r="Q363" s="17">
        <v>9.9999999999999995E-7</v>
      </c>
      <c r="R363" s="10" t="str">
        <f t="shared" si="26"/>
        <v>µF</v>
      </c>
    </row>
    <row r="364" spans="2:18" x14ac:dyDescent="0.35">
      <c r="B364" s="113">
        <v>3.3</v>
      </c>
      <c r="C364" s="113" t="s">
        <v>72</v>
      </c>
      <c r="D364" s="195">
        <v>3</v>
      </c>
      <c r="E364" s="195"/>
      <c r="F364" s="196" t="s">
        <v>72</v>
      </c>
      <c r="G364" s="196"/>
      <c r="H364" s="25">
        <v>3.0129260000000002</v>
      </c>
      <c r="I364" s="31">
        <v>3.01288</v>
      </c>
      <c r="J364" s="31">
        <v>3.0128880000000002</v>
      </c>
      <c r="K364" s="31">
        <v>3.0129300000000003</v>
      </c>
      <c r="L364" s="31">
        <v>3.0127299999999999</v>
      </c>
      <c r="M364" s="10" t="s">
        <v>72</v>
      </c>
      <c r="O364" s="27">
        <f t="shared" si="24"/>
        <v>3.0128708</v>
      </c>
      <c r="P364" s="27">
        <f t="shared" si="25"/>
        <v>8.1787529611941414E-5</v>
      </c>
      <c r="Q364" s="17">
        <v>9.9999999999999995E-7</v>
      </c>
      <c r="R364" s="10" t="str">
        <f t="shared" si="26"/>
        <v>µF</v>
      </c>
    </row>
    <row r="365" spans="2:18" x14ac:dyDescent="0.35">
      <c r="B365" s="113">
        <v>10</v>
      </c>
      <c r="C365" s="113" t="s">
        <v>72</v>
      </c>
      <c r="D365" s="195">
        <v>10</v>
      </c>
      <c r="E365" s="195"/>
      <c r="F365" s="196" t="s">
        <v>72</v>
      </c>
      <c r="G365" s="196"/>
      <c r="H365" s="30">
        <v>10.186209999999999</v>
      </c>
      <c r="I365" s="25">
        <v>10.18618</v>
      </c>
      <c r="J365" s="25">
        <v>10.186169999999999</v>
      </c>
      <c r="K365" s="25">
        <v>10.1861</v>
      </c>
      <c r="L365" s="25">
        <v>10.18614</v>
      </c>
      <c r="M365" s="10" t="s">
        <v>72</v>
      </c>
      <c r="O365" s="27">
        <f t="shared" si="24"/>
        <v>10.186159999999999</v>
      </c>
      <c r="P365" s="27">
        <f t="shared" si="25"/>
        <v>4.1833001326500125E-5</v>
      </c>
      <c r="Q365" s="27">
        <v>1.0000000000000001E-5</v>
      </c>
      <c r="R365" s="10" t="str">
        <f t="shared" si="26"/>
        <v>µF</v>
      </c>
    </row>
    <row r="366" spans="2:18" x14ac:dyDescent="0.35">
      <c r="B366" s="113">
        <v>100</v>
      </c>
      <c r="C366" s="113" t="s">
        <v>72</v>
      </c>
      <c r="D366" s="195">
        <v>50</v>
      </c>
      <c r="E366" s="195"/>
      <c r="F366" s="196" t="s">
        <v>72</v>
      </c>
      <c r="G366" s="196"/>
      <c r="H366" s="25">
        <v>50.79298</v>
      </c>
      <c r="I366" s="25">
        <v>50.791140000000006</v>
      </c>
      <c r="J366" s="30">
        <v>50.790710000000004</v>
      </c>
      <c r="K366" s="25">
        <v>50.789660000000005</v>
      </c>
      <c r="L366" s="25">
        <v>50.78866</v>
      </c>
      <c r="M366" s="10" t="s">
        <v>72</v>
      </c>
      <c r="O366" s="27">
        <f t="shared" si="24"/>
        <v>50.790630000000007</v>
      </c>
      <c r="P366" s="27">
        <f t="shared" si="25"/>
        <v>1.6287111468885856E-3</v>
      </c>
      <c r="Q366" s="27">
        <v>1.0000000000000001E-5</v>
      </c>
      <c r="R366" s="10" t="str">
        <f t="shared" si="26"/>
        <v>µF</v>
      </c>
    </row>
    <row r="367" spans="2:18" x14ac:dyDescent="0.35">
      <c r="B367" s="114"/>
      <c r="C367" s="114"/>
      <c r="D367" s="195">
        <v>80</v>
      </c>
      <c r="E367" s="195"/>
      <c r="F367" s="196" t="s">
        <v>72</v>
      </c>
      <c r="G367" s="196"/>
      <c r="H367" s="25">
        <v>80.406959999999998</v>
      </c>
      <c r="I367" s="25">
        <v>80.403990000000007</v>
      </c>
      <c r="J367" s="25">
        <v>80.402070000000009</v>
      </c>
      <c r="K367" s="25">
        <v>80.400970000000001</v>
      </c>
      <c r="L367" s="25">
        <v>80.400080000000003</v>
      </c>
      <c r="M367" s="10" t="s">
        <v>72</v>
      </c>
      <c r="O367" s="27">
        <f t="shared" si="24"/>
        <v>80.402814000000006</v>
      </c>
      <c r="P367" s="27">
        <f t="shared" si="25"/>
        <v>2.7386547792652379E-3</v>
      </c>
      <c r="Q367" s="27">
        <v>1.0000000000000001E-5</v>
      </c>
      <c r="R367" s="10" t="str">
        <f t="shared" si="26"/>
        <v>µF</v>
      </c>
    </row>
    <row r="368" spans="2:18" x14ac:dyDescent="0.35">
      <c r="B368" s="114"/>
      <c r="C368" s="114"/>
      <c r="D368" s="195">
        <v>100</v>
      </c>
      <c r="E368" s="195"/>
      <c r="F368" s="196" t="s">
        <v>72</v>
      </c>
      <c r="G368" s="196"/>
      <c r="H368" s="25">
        <v>99.414870000000008</v>
      </c>
      <c r="I368" s="25">
        <v>99.411830000000009</v>
      </c>
      <c r="J368" s="25">
        <v>99.410769999999999</v>
      </c>
      <c r="K368" s="25">
        <v>99.409170000000003</v>
      </c>
      <c r="L368" s="25">
        <v>99.407740000000004</v>
      </c>
      <c r="M368" s="10" t="s">
        <v>72</v>
      </c>
      <c r="O368" s="27">
        <f t="shared" si="24"/>
        <v>99.410876000000002</v>
      </c>
      <c r="P368" s="27">
        <f t="shared" si="25"/>
        <v>2.721135792276935E-3</v>
      </c>
      <c r="Q368" s="27">
        <v>1.0000000000000001E-5</v>
      </c>
      <c r="R368" s="10" t="str">
        <f t="shared" si="26"/>
        <v>µF</v>
      </c>
    </row>
    <row r="370" spans="2:18" x14ac:dyDescent="0.35">
      <c r="B370" s="38" t="s">
        <v>73</v>
      </c>
    </row>
    <row r="372" spans="2:18" x14ac:dyDescent="0.35">
      <c r="B372" s="191" t="s">
        <v>7</v>
      </c>
      <c r="C372" s="191"/>
      <c r="D372" s="191" t="s">
        <v>8</v>
      </c>
      <c r="E372" s="191"/>
      <c r="F372" s="191"/>
      <c r="G372" s="191"/>
      <c r="H372" s="192" t="s">
        <v>9</v>
      </c>
      <c r="I372" s="192"/>
      <c r="J372" s="192"/>
      <c r="K372" s="192"/>
      <c r="L372" s="192"/>
      <c r="M372" s="192"/>
      <c r="O372" s="191" t="s">
        <v>9</v>
      </c>
      <c r="P372" s="191" t="s">
        <v>26</v>
      </c>
      <c r="Q372" s="192" t="s">
        <v>27</v>
      </c>
      <c r="R372" s="192" t="s">
        <v>10</v>
      </c>
    </row>
    <row r="373" spans="2:18" x14ac:dyDescent="0.35">
      <c r="B373" s="191"/>
      <c r="C373" s="191"/>
      <c r="D373" s="191"/>
      <c r="E373" s="191"/>
      <c r="F373" s="191"/>
      <c r="G373" s="191"/>
      <c r="H373" s="18">
        <v>1</v>
      </c>
      <c r="I373" s="18">
        <v>2</v>
      </c>
      <c r="J373" s="18">
        <v>3</v>
      </c>
      <c r="K373" s="18">
        <v>4</v>
      </c>
      <c r="L373" s="18">
        <v>5</v>
      </c>
      <c r="M373" s="10"/>
      <c r="O373" s="191"/>
      <c r="P373" s="191"/>
      <c r="Q373" s="192"/>
      <c r="R373" s="192"/>
    </row>
    <row r="374" spans="2:18" x14ac:dyDescent="0.35">
      <c r="B374" s="10">
        <v>10</v>
      </c>
      <c r="C374" s="10" t="s">
        <v>71</v>
      </c>
      <c r="D374" s="193">
        <v>10</v>
      </c>
      <c r="E374" s="193"/>
      <c r="F374" s="194" t="s">
        <v>71</v>
      </c>
      <c r="G374" s="194"/>
      <c r="H374" s="10">
        <v>10.084669999999999</v>
      </c>
      <c r="I374" s="10">
        <v>10.083539999999999</v>
      </c>
      <c r="J374" s="10">
        <v>10.074479999999999</v>
      </c>
      <c r="K374" s="10">
        <v>10.08878</v>
      </c>
      <c r="L374" s="10">
        <v>10.084440000000001</v>
      </c>
      <c r="M374" s="10" t="s">
        <v>71</v>
      </c>
      <c r="O374" s="27">
        <f>AVERAGE(H374:L374)</f>
        <v>10.083181999999999</v>
      </c>
      <c r="P374" s="27">
        <f>_xlfn.STDEV.S(H374:L374)</f>
        <v>5.2675250355363051E-3</v>
      </c>
      <c r="Q374" s="27">
        <v>1.0000000000000001E-5</v>
      </c>
      <c r="R374" s="10" t="str">
        <f>M374</f>
        <v>nF</v>
      </c>
    </row>
    <row r="375" spans="2:18" x14ac:dyDescent="0.35">
      <c r="B375" s="10">
        <v>33</v>
      </c>
      <c r="C375" s="10" t="s">
        <v>71</v>
      </c>
      <c r="D375" s="193">
        <v>30</v>
      </c>
      <c r="E375" s="193"/>
      <c r="F375" s="194" t="s">
        <v>71</v>
      </c>
      <c r="G375" s="194"/>
      <c r="H375" s="10">
        <v>39.303040000000003</v>
      </c>
      <c r="I375" s="27">
        <v>39.276010000000007</v>
      </c>
      <c r="J375" s="10">
        <v>39.285690000000002</v>
      </c>
      <c r="K375" s="10">
        <v>39.298360000000002</v>
      </c>
      <c r="L375" s="10">
        <v>39.286409999999997</v>
      </c>
      <c r="M375" s="10" t="s">
        <v>71</v>
      </c>
      <c r="O375" s="27">
        <f t="shared" ref="O375:O379" si="27">AVERAGE(H375:L375)</f>
        <v>39.289901999999998</v>
      </c>
      <c r="P375" s="27">
        <f t="shared" ref="P375:P379" si="28">_xlfn.STDEV.S(H375:L375)</f>
        <v>1.0805872014788283E-2</v>
      </c>
      <c r="Q375" s="27">
        <v>1.0000000000000001E-5</v>
      </c>
      <c r="R375" s="10" t="str">
        <f t="shared" ref="R375:R379" si="29">M375</f>
        <v>nF</v>
      </c>
    </row>
    <row r="376" spans="2:18" x14ac:dyDescent="0.35">
      <c r="B376" s="10">
        <v>100</v>
      </c>
      <c r="C376" s="10" t="s">
        <v>71</v>
      </c>
      <c r="D376" s="193">
        <v>100</v>
      </c>
      <c r="E376" s="193"/>
      <c r="F376" s="194" t="s">
        <v>71</v>
      </c>
      <c r="G376" s="194"/>
      <c r="H376" s="10">
        <v>110.0659</v>
      </c>
      <c r="I376" s="10">
        <v>110.05500000000001</v>
      </c>
      <c r="J376" s="10">
        <v>110.0279</v>
      </c>
      <c r="K376" s="10">
        <v>110.01860000000001</v>
      </c>
      <c r="L376" s="10">
        <v>110.0519</v>
      </c>
      <c r="M376" s="10" t="s">
        <v>71</v>
      </c>
      <c r="O376" s="27">
        <f t="shared" si="27"/>
        <v>110.04386</v>
      </c>
      <c r="P376" s="27">
        <f t="shared" si="28"/>
        <v>1.9794519443521282E-2</v>
      </c>
      <c r="Q376" s="26">
        <v>1E-4</v>
      </c>
      <c r="R376" s="10" t="str">
        <f t="shared" si="29"/>
        <v>nF</v>
      </c>
    </row>
    <row r="377" spans="2:18" x14ac:dyDescent="0.35">
      <c r="B377" s="10">
        <v>330</v>
      </c>
      <c r="C377" s="10" t="s">
        <v>71</v>
      </c>
      <c r="D377" s="193">
        <v>0.3</v>
      </c>
      <c r="E377" s="193"/>
      <c r="F377" s="194" t="s">
        <v>72</v>
      </c>
      <c r="G377" s="194"/>
      <c r="H377" s="10">
        <v>300.59389999999996</v>
      </c>
      <c r="I377" s="10">
        <v>300.59319999999997</v>
      </c>
      <c r="J377" s="10">
        <v>300.59349999999995</v>
      </c>
      <c r="K377" s="10">
        <v>300.59129999999999</v>
      </c>
      <c r="L377" s="10">
        <v>300.60989999999998</v>
      </c>
      <c r="M377" s="10" t="s">
        <v>71</v>
      </c>
      <c r="O377" s="27">
        <f t="shared" si="27"/>
        <v>300.59635999999995</v>
      </c>
      <c r="P377" s="27">
        <f t="shared" si="28"/>
        <v>7.634657818139194E-3</v>
      </c>
      <c r="Q377" s="26">
        <v>1E-4</v>
      </c>
      <c r="R377" s="10" t="str">
        <f t="shared" si="29"/>
        <v>nF</v>
      </c>
    </row>
    <row r="378" spans="2:18" x14ac:dyDescent="0.35">
      <c r="B378" s="10">
        <v>1</v>
      </c>
      <c r="C378" s="10" t="s">
        <v>72</v>
      </c>
      <c r="D378" s="193">
        <v>1</v>
      </c>
      <c r="E378" s="193"/>
      <c r="F378" s="194" t="s">
        <v>72</v>
      </c>
      <c r="G378" s="194"/>
      <c r="H378" s="10">
        <v>1.0021399999999998</v>
      </c>
      <c r="I378" s="10">
        <v>1.0021469999999999</v>
      </c>
      <c r="J378" s="17">
        <v>1.0021059999999999</v>
      </c>
      <c r="K378" s="10">
        <v>1.0021389999999999</v>
      </c>
      <c r="L378" s="10">
        <v>1.002102</v>
      </c>
      <c r="M378" s="10" t="s">
        <v>72</v>
      </c>
      <c r="O378" s="27">
        <f t="shared" si="27"/>
        <v>1.0021267999999999</v>
      </c>
      <c r="P378" s="27">
        <f t="shared" si="28"/>
        <v>2.1087911228878614E-5</v>
      </c>
      <c r="Q378" s="17">
        <v>9.9999999999999995E-7</v>
      </c>
      <c r="R378" s="10" t="str">
        <f t="shared" si="29"/>
        <v>µF</v>
      </c>
    </row>
    <row r="379" spans="2:18" x14ac:dyDescent="0.35">
      <c r="B379" s="10">
        <v>3.3</v>
      </c>
      <c r="C379" s="10" t="s">
        <v>72</v>
      </c>
      <c r="D379" s="193">
        <v>3</v>
      </c>
      <c r="E379" s="193"/>
      <c r="F379" s="194" t="s">
        <v>72</v>
      </c>
      <c r="G379" s="194"/>
      <c r="H379" s="10">
        <v>3.0349560000000002</v>
      </c>
      <c r="I379" s="17">
        <v>3.034897</v>
      </c>
      <c r="J379" s="17">
        <v>3.034859</v>
      </c>
      <c r="K379" s="17">
        <v>3.034821</v>
      </c>
      <c r="L379" s="10">
        <v>3.0347949999999999</v>
      </c>
      <c r="M379" s="10" t="s">
        <v>72</v>
      </c>
      <c r="O379" s="27">
        <f t="shared" si="27"/>
        <v>3.0348655999999998</v>
      </c>
      <c r="P379" s="27">
        <f t="shared" si="28"/>
        <v>6.3590879849332571E-5</v>
      </c>
      <c r="Q379" s="17">
        <v>9.9999999999999995E-7</v>
      </c>
      <c r="R379" s="10" t="str">
        <f t="shared" si="29"/>
        <v>µF</v>
      </c>
    </row>
    <row r="382" spans="2:18" x14ac:dyDescent="0.35">
      <c r="B382" s="203" t="s">
        <v>61</v>
      </c>
      <c r="C382" s="203"/>
      <c r="D382" s="203"/>
      <c r="E382" s="203"/>
      <c r="F382" s="203"/>
      <c r="G382" s="203"/>
      <c r="H382" s="203"/>
      <c r="I382" s="203"/>
      <c r="J382" s="203"/>
      <c r="K382" s="203"/>
      <c r="L382" s="203"/>
    </row>
    <row r="384" spans="2:18" x14ac:dyDescent="0.35">
      <c r="B384" s="13" t="s">
        <v>0</v>
      </c>
      <c r="E384" s="13" t="s">
        <v>64</v>
      </c>
      <c r="J384" s="13" t="s">
        <v>63</v>
      </c>
      <c r="K384" s="13" t="s">
        <v>64</v>
      </c>
    </row>
    <row r="385" spans="2:18" x14ac:dyDescent="0.35">
      <c r="B385" s="13" t="s">
        <v>1</v>
      </c>
      <c r="E385" s="13" t="s">
        <v>64</v>
      </c>
    </row>
    <row r="386" spans="2:18" x14ac:dyDescent="0.35">
      <c r="B386" s="13" t="s">
        <v>56</v>
      </c>
      <c r="E386" s="13" t="s">
        <v>64</v>
      </c>
    </row>
    <row r="387" spans="2:18" x14ac:dyDescent="0.35">
      <c r="B387" s="13" t="s">
        <v>57</v>
      </c>
      <c r="E387" s="13" t="s">
        <v>64</v>
      </c>
      <c r="J387" s="13" t="s">
        <v>3</v>
      </c>
      <c r="K387" s="13" t="s">
        <v>64</v>
      </c>
    </row>
    <row r="388" spans="2:18" x14ac:dyDescent="0.35">
      <c r="J388" s="13" t="s">
        <v>5</v>
      </c>
      <c r="K388" s="13" t="s">
        <v>64</v>
      </c>
    </row>
    <row r="389" spans="2:18" x14ac:dyDescent="0.35">
      <c r="B389" s="13" t="s">
        <v>2</v>
      </c>
    </row>
    <row r="391" spans="2:18" x14ac:dyDescent="0.35">
      <c r="B391" s="38" t="s">
        <v>74</v>
      </c>
      <c r="E391" s="62" t="s">
        <v>77</v>
      </c>
    </row>
    <row r="393" spans="2:18" x14ac:dyDescent="0.35">
      <c r="B393" s="191" t="s">
        <v>7</v>
      </c>
      <c r="C393" s="191"/>
      <c r="D393" s="191" t="s">
        <v>111</v>
      </c>
      <c r="E393" s="191"/>
      <c r="F393" s="191"/>
      <c r="G393" s="191"/>
      <c r="H393" s="192" t="s">
        <v>79</v>
      </c>
      <c r="I393" s="192"/>
      <c r="J393" s="192"/>
      <c r="K393" s="192"/>
      <c r="L393" s="192"/>
      <c r="M393" s="192"/>
      <c r="O393" s="191" t="s">
        <v>112</v>
      </c>
      <c r="P393" s="191" t="s">
        <v>26</v>
      </c>
      <c r="Q393" s="192" t="s">
        <v>27</v>
      </c>
      <c r="R393" s="192" t="s">
        <v>10</v>
      </c>
    </row>
    <row r="394" spans="2:18" x14ac:dyDescent="0.35">
      <c r="B394" s="191"/>
      <c r="C394" s="191"/>
      <c r="D394" s="191"/>
      <c r="E394" s="191"/>
      <c r="F394" s="191"/>
      <c r="G394" s="191"/>
      <c r="H394" s="18">
        <v>1</v>
      </c>
      <c r="I394" s="18">
        <v>2</v>
      </c>
      <c r="J394" s="18">
        <v>3</v>
      </c>
      <c r="K394" s="18">
        <v>4</v>
      </c>
      <c r="L394" s="18">
        <v>5</v>
      </c>
      <c r="M394" s="10"/>
      <c r="O394" s="191"/>
      <c r="P394" s="191"/>
      <c r="Q394" s="192"/>
      <c r="R394" s="192"/>
    </row>
    <row r="395" spans="2:18" x14ac:dyDescent="0.25">
      <c r="B395" s="40">
        <v>20</v>
      </c>
      <c r="C395" s="41" t="s">
        <v>11</v>
      </c>
      <c r="D395" s="24"/>
      <c r="E395" s="97">
        <v>0</v>
      </c>
      <c r="F395" s="10" t="s">
        <v>11</v>
      </c>
      <c r="G395" s="24"/>
      <c r="H395" s="121">
        <v>-8.4000000000000012E-3</v>
      </c>
      <c r="I395" s="121">
        <v>-8.5000000000000006E-3</v>
      </c>
      <c r="J395" s="121">
        <v>-8.4000000000000012E-3</v>
      </c>
      <c r="K395" s="121">
        <v>-8.3000000000000001E-3</v>
      </c>
      <c r="L395" s="121">
        <v>-8.6E-3</v>
      </c>
      <c r="M395" s="10" t="s">
        <v>11</v>
      </c>
      <c r="O395" s="27">
        <f>AVERAGE(H395:L395)</f>
        <v>-8.4399999999999996E-3</v>
      </c>
      <c r="P395" s="27">
        <f>STDEV(H395:L395)</f>
        <v>1.1401754250991364E-4</v>
      </c>
      <c r="Q395" s="26">
        <v>1E-4</v>
      </c>
      <c r="R395" s="10" t="str">
        <f>M395</f>
        <v>mV</v>
      </c>
    </row>
    <row r="396" spans="2:18" x14ac:dyDescent="0.25">
      <c r="B396" s="24"/>
      <c r="C396" s="24"/>
      <c r="D396" s="24"/>
      <c r="E396" s="100">
        <v>10</v>
      </c>
      <c r="F396" s="10" t="s">
        <v>11</v>
      </c>
      <c r="G396" s="24"/>
      <c r="H396" s="121">
        <v>9.9924999999999997</v>
      </c>
      <c r="I396" s="121">
        <v>9.9925999999999995</v>
      </c>
      <c r="J396" s="121">
        <v>9.9926999999999992</v>
      </c>
      <c r="K396" s="121">
        <v>9.9925999999999995</v>
      </c>
      <c r="L396" s="121">
        <v>9.9929000000000006</v>
      </c>
      <c r="M396" s="10" t="s">
        <v>11</v>
      </c>
      <c r="O396" s="27">
        <f t="shared" ref="O396:O414" si="30">AVERAGE(H396:L396)</f>
        <v>9.992659999999999</v>
      </c>
      <c r="P396" s="27">
        <f t="shared" ref="P396:P414" si="31">STDEV(H396:L396)</f>
        <v>1.5165750888138034E-4</v>
      </c>
      <c r="Q396" s="26">
        <v>1E-4</v>
      </c>
      <c r="R396" s="10" t="str">
        <f t="shared" ref="R396:R414" si="32">M396</f>
        <v>mV</v>
      </c>
    </row>
    <row r="397" spans="2:18" x14ac:dyDescent="0.25">
      <c r="B397" s="24"/>
      <c r="C397" s="24"/>
      <c r="D397" s="24"/>
      <c r="E397" s="100">
        <v>-10</v>
      </c>
      <c r="F397" s="10" t="s">
        <v>11</v>
      </c>
      <c r="G397" s="24"/>
      <c r="H397" s="121">
        <v>-10.0062</v>
      </c>
      <c r="I397" s="121">
        <v>-10.0063</v>
      </c>
      <c r="J397" s="121">
        <v>-10.006400000000001</v>
      </c>
      <c r="K397" s="121">
        <v>-10.0063</v>
      </c>
      <c r="L397" s="121">
        <v>-10.0062</v>
      </c>
      <c r="M397" s="10" t="s">
        <v>11</v>
      </c>
      <c r="O397" s="27">
        <f t="shared" si="30"/>
        <v>-10.00628</v>
      </c>
      <c r="P397" s="27">
        <f t="shared" si="31"/>
        <v>8.3666002653849506E-5</v>
      </c>
      <c r="Q397" s="26">
        <v>1E-4</v>
      </c>
      <c r="R397" s="10" t="str">
        <f t="shared" si="32"/>
        <v>mV</v>
      </c>
    </row>
    <row r="398" spans="2:18" x14ac:dyDescent="0.25">
      <c r="B398" s="40">
        <v>200</v>
      </c>
      <c r="C398" s="41" t="s">
        <v>11</v>
      </c>
      <c r="D398" s="24"/>
      <c r="E398" s="101">
        <v>100</v>
      </c>
      <c r="F398" s="10" t="s">
        <v>11</v>
      </c>
      <c r="G398" s="24"/>
      <c r="H398" s="122">
        <v>99.984000000000009</v>
      </c>
      <c r="I398" s="122">
        <v>99.983000000000004</v>
      </c>
      <c r="J398" s="122">
        <v>99.983000000000004</v>
      </c>
      <c r="K398" s="122">
        <v>99.984000000000009</v>
      </c>
      <c r="L398" s="122">
        <v>99.981999999999999</v>
      </c>
      <c r="M398" s="10" t="s">
        <v>11</v>
      </c>
      <c r="O398" s="27">
        <f t="shared" si="30"/>
        <v>99.983200000000011</v>
      </c>
      <c r="P398" s="27">
        <f t="shared" si="31"/>
        <v>8.3666002653807049E-4</v>
      </c>
      <c r="Q398" s="72">
        <v>1E-3</v>
      </c>
      <c r="R398" s="10" t="str">
        <f t="shared" si="32"/>
        <v>mV</v>
      </c>
    </row>
    <row r="399" spans="2:18" x14ac:dyDescent="0.25">
      <c r="B399" s="24"/>
      <c r="C399" s="24"/>
      <c r="D399" s="24"/>
      <c r="E399" s="95">
        <v>-100</v>
      </c>
      <c r="F399" s="10" t="s">
        <v>11</v>
      </c>
      <c r="G399" s="24"/>
      <c r="H399" s="122">
        <v>-100.002</v>
      </c>
      <c r="I399" s="122">
        <v>-100.003</v>
      </c>
      <c r="J399" s="122">
        <v>-100.002</v>
      </c>
      <c r="K399" s="122">
        <v>-100.003</v>
      </c>
      <c r="L399" s="122">
        <v>-100.004</v>
      </c>
      <c r="M399" s="10" t="s">
        <v>11</v>
      </c>
      <c r="O399" s="27">
        <f t="shared" si="30"/>
        <v>-100.00280000000001</v>
      </c>
      <c r="P399" s="27">
        <f t="shared" si="31"/>
        <v>8.3666002653807049E-4</v>
      </c>
      <c r="Q399" s="72">
        <v>1E-3</v>
      </c>
      <c r="R399" s="10" t="str">
        <f t="shared" si="32"/>
        <v>mV</v>
      </c>
    </row>
    <row r="400" spans="2:18" x14ac:dyDescent="0.25">
      <c r="B400" s="40">
        <v>2</v>
      </c>
      <c r="C400" s="41" t="s">
        <v>12</v>
      </c>
      <c r="D400" s="10"/>
      <c r="E400" s="95">
        <v>1</v>
      </c>
      <c r="F400" s="10" t="s">
        <v>12</v>
      </c>
      <c r="G400" s="10"/>
      <c r="H400" s="123">
        <v>999.92</v>
      </c>
      <c r="I400" s="123">
        <v>999.91</v>
      </c>
      <c r="J400" s="123">
        <v>999.92</v>
      </c>
      <c r="K400" s="123">
        <v>999.91</v>
      </c>
      <c r="L400" s="123">
        <v>999.91</v>
      </c>
      <c r="M400" s="10" t="s">
        <v>11</v>
      </c>
      <c r="O400" s="27">
        <f t="shared" si="30"/>
        <v>999.91399999999999</v>
      </c>
      <c r="P400" s="27">
        <f t="shared" si="31"/>
        <v>5.47722557504668E-3</v>
      </c>
      <c r="Q400" s="32">
        <v>0.01</v>
      </c>
      <c r="R400" s="10" t="str">
        <f t="shared" si="32"/>
        <v>mV</v>
      </c>
    </row>
    <row r="401" spans="2:18" x14ac:dyDescent="0.25">
      <c r="B401" s="10"/>
      <c r="C401" s="10"/>
      <c r="D401" s="10"/>
      <c r="E401" s="104">
        <v>-1</v>
      </c>
      <c r="F401" s="10" t="s">
        <v>12</v>
      </c>
      <c r="G401" s="10"/>
      <c r="H401" s="124">
        <v>-999.92</v>
      </c>
      <c r="I401" s="124">
        <v>-999.91</v>
      </c>
      <c r="J401" s="124">
        <v>-999.92</v>
      </c>
      <c r="K401" s="124">
        <v>-999.93000000000006</v>
      </c>
      <c r="L401" s="124">
        <v>-999.94</v>
      </c>
      <c r="M401" s="10" t="s">
        <v>11</v>
      </c>
      <c r="O401" s="27">
        <f t="shared" si="30"/>
        <v>-999.92400000000021</v>
      </c>
      <c r="P401" s="27">
        <f t="shared" si="31"/>
        <v>1.140175425103585E-2</v>
      </c>
      <c r="Q401" s="32">
        <v>0.01</v>
      </c>
      <c r="R401" s="10" t="str">
        <f t="shared" si="32"/>
        <v>mV</v>
      </c>
    </row>
    <row r="402" spans="2:18" x14ac:dyDescent="0.25">
      <c r="B402" s="10"/>
      <c r="C402" s="10"/>
      <c r="D402" s="10"/>
      <c r="E402" s="104">
        <v>1.9</v>
      </c>
      <c r="F402" s="10" t="s">
        <v>12</v>
      </c>
      <c r="G402" s="10"/>
      <c r="H402" s="124">
        <v>1899.9</v>
      </c>
      <c r="I402" s="124">
        <v>1899.9</v>
      </c>
      <c r="J402" s="124">
        <v>1899.9</v>
      </c>
      <c r="K402" s="124">
        <v>1899.9</v>
      </c>
      <c r="L402" s="125">
        <v>1899.9</v>
      </c>
      <c r="M402" s="10" t="s">
        <v>11</v>
      </c>
      <c r="O402" s="27">
        <f t="shared" si="30"/>
        <v>1899.9</v>
      </c>
      <c r="P402" s="27">
        <f t="shared" si="31"/>
        <v>0</v>
      </c>
      <c r="Q402" s="32">
        <v>0.01</v>
      </c>
      <c r="R402" s="10" t="str">
        <f t="shared" si="32"/>
        <v>mV</v>
      </c>
    </row>
    <row r="403" spans="2:18" x14ac:dyDescent="0.25">
      <c r="B403" s="10"/>
      <c r="C403" s="10"/>
      <c r="D403" s="10"/>
      <c r="E403" s="104">
        <v>-1.9</v>
      </c>
      <c r="F403" s="10" t="s">
        <v>12</v>
      </c>
      <c r="G403" s="10"/>
      <c r="H403" s="124">
        <v>-1899.8700000000001</v>
      </c>
      <c r="I403" s="124">
        <v>-1899.86</v>
      </c>
      <c r="J403" s="124">
        <v>-1899.8700000000001</v>
      </c>
      <c r="K403" s="124">
        <v>-1899.8700000000001</v>
      </c>
      <c r="L403" s="124">
        <v>-1899.88</v>
      </c>
      <c r="M403" s="10" t="s">
        <v>11</v>
      </c>
      <c r="O403" s="27">
        <f t="shared" si="30"/>
        <v>-1899.8700000000001</v>
      </c>
      <c r="P403" s="27">
        <f t="shared" si="31"/>
        <v>7.0710678119394327E-3</v>
      </c>
      <c r="Q403" s="32">
        <v>0.01</v>
      </c>
      <c r="R403" s="10" t="str">
        <f t="shared" si="32"/>
        <v>mV</v>
      </c>
    </row>
    <row r="404" spans="2:18" x14ac:dyDescent="0.35">
      <c r="B404" s="10">
        <v>10</v>
      </c>
      <c r="C404" s="10" t="s">
        <v>12</v>
      </c>
      <c r="D404" s="10"/>
      <c r="E404" s="55">
        <v>0</v>
      </c>
      <c r="F404" s="10" t="s">
        <v>12</v>
      </c>
      <c r="G404" s="10"/>
      <c r="H404" s="43">
        <v>-5.9999999999999995E-4</v>
      </c>
      <c r="I404" s="43">
        <v>-4.999999999999999E-4</v>
      </c>
      <c r="J404" s="43">
        <v>-5.9999999999999995E-4</v>
      </c>
      <c r="K404" s="43">
        <v>-5.9999999999999995E-4</v>
      </c>
      <c r="L404" s="43">
        <v>-8.0000000000000004E-4</v>
      </c>
      <c r="M404" s="10" t="s">
        <v>12</v>
      </c>
      <c r="O404" s="27">
        <f t="shared" si="30"/>
        <v>-6.1999999999999989E-4</v>
      </c>
      <c r="P404" s="27">
        <f t="shared" si="31"/>
        <v>1.0954451150103328E-4</v>
      </c>
      <c r="Q404" s="26">
        <v>1E-4</v>
      </c>
      <c r="R404" s="10" t="str">
        <f t="shared" si="32"/>
        <v>V</v>
      </c>
    </row>
    <row r="405" spans="2:18" x14ac:dyDescent="0.35">
      <c r="B405" s="10"/>
      <c r="C405" s="10"/>
      <c r="D405" s="10"/>
      <c r="E405" s="56">
        <v>2</v>
      </c>
      <c r="F405" s="10" t="s">
        <v>12</v>
      </c>
      <c r="G405" s="10"/>
      <c r="H405" s="43">
        <v>1.9993000000000001</v>
      </c>
      <c r="I405" s="43">
        <v>1.9993000000000001</v>
      </c>
      <c r="J405" s="43">
        <v>1.9993000000000001</v>
      </c>
      <c r="K405" s="43">
        <v>1.9992000000000001</v>
      </c>
      <c r="L405" s="43">
        <v>1.9992000000000001</v>
      </c>
      <c r="M405" s="10" t="s">
        <v>12</v>
      </c>
      <c r="O405" s="27">
        <f t="shared" si="30"/>
        <v>1.9992600000000003</v>
      </c>
      <c r="P405" s="27">
        <f t="shared" si="31"/>
        <v>5.4772255750510576E-5</v>
      </c>
      <c r="Q405" s="26">
        <v>1E-4</v>
      </c>
      <c r="R405" s="10" t="str">
        <f t="shared" si="32"/>
        <v>V</v>
      </c>
    </row>
    <row r="406" spans="2:18" x14ac:dyDescent="0.35">
      <c r="B406" s="10"/>
      <c r="C406" s="10"/>
      <c r="D406" s="10"/>
      <c r="E406" s="56">
        <v>-2</v>
      </c>
      <c r="F406" s="10" t="s">
        <v>12</v>
      </c>
      <c r="G406" s="10"/>
      <c r="H406" s="43">
        <v>-2.0007999999999999</v>
      </c>
      <c r="I406" s="43">
        <v>-2.0007999999999999</v>
      </c>
      <c r="J406" s="43">
        <v>-2.0008999999999997</v>
      </c>
      <c r="K406" s="43">
        <v>-2.0008999999999997</v>
      </c>
      <c r="L406" s="43">
        <v>-2.0009000000000001</v>
      </c>
      <c r="M406" s="10" t="s">
        <v>12</v>
      </c>
      <c r="O406" s="27">
        <f t="shared" si="30"/>
        <v>-2.0008599999999999</v>
      </c>
      <c r="P406" s="27">
        <f t="shared" si="31"/>
        <v>5.4772255750470033E-5</v>
      </c>
      <c r="Q406" s="26">
        <v>1E-4</v>
      </c>
      <c r="R406" s="10" t="str">
        <f t="shared" si="32"/>
        <v>V</v>
      </c>
    </row>
    <row r="407" spans="2:18" x14ac:dyDescent="0.35">
      <c r="B407" s="10"/>
      <c r="C407" s="10"/>
      <c r="D407" s="10"/>
      <c r="E407" s="56">
        <v>5</v>
      </c>
      <c r="F407" s="10" t="s">
        <v>12</v>
      </c>
      <c r="G407" s="10"/>
      <c r="H407" s="43">
        <v>4.9992000000000001</v>
      </c>
      <c r="I407" s="43">
        <v>4.9990999999999994</v>
      </c>
      <c r="J407" s="43">
        <v>4.9992999999999999</v>
      </c>
      <c r="K407" s="43">
        <v>4.9992000000000001</v>
      </c>
      <c r="L407" s="43">
        <v>4.9991000000000003</v>
      </c>
      <c r="M407" s="10" t="s">
        <v>12</v>
      </c>
      <c r="O407" s="27">
        <f t="shared" si="30"/>
        <v>4.99918</v>
      </c>
      <c r="P407" s="27">
        <f t="shared" si="31"/>
        <v>8.3666002653424879E-5</v>
      </c>
      <c r="Q407" s="26">
        <v>1E-4</v>
      </c>
      <c r="R407" s="10" t="str">
        <f t="shared" si="32"/>
        <v>V</v>
      </c>
    </row>
    <row r="408" spans="2:18" x14ac:dyDescent="0.35">
      <c r="B408" s="10"/>
      <c r="C408" s="10"/>
      <c r="D408" s="10"/>
      <c r="E408" s="56">
        <v>-5</v>
      </c>
      <c r="F408" s="10" t="s">
        <v>12</v>
      </c>
      <c r="G408" s="10"/>
      <c r="H408" s="43">
        <v>-5.0007000000000001</v>
      </c>
      <c r="I408" s="43">
        <v>-5.0007999999999999</v>
      </c>
      <c r="J408" s="43">
        <v>-5.0007000000000001</v>
      </c>
      <c r="K408" s="43">
        <v>-5.0007999999999999</v>
      </c>
      <c r="L408" s="43">
        <v>-5.0008999999999997</v>
      </c>
      <c r="M408" s="10" t="s">
        <v>12</v>
      </c>
      <c r="O408" s="27">
        <f t="shared" si="30"/>
        <v>-5.0007800000000007</v>
      </c>
      <c r="P408" s="27">
        <f t="shared" si="31"/>
        <v>8.3666002653212565E-5</v>
      </c>
      <c r="Q408" s="26">
        <v>1E-4</v>
      </c>
      <c r="R408" s="10" t="str">
        <f t="shared" si="32"/>
        <v>V</v>
      </c>
    </row>
    <row r="409" spans="2:18" x14ac:dyDescent="0.35">
      <c r="B409" s="10"/>
      <c r="C409" s="10"/>
      <c r="D409" s="10"/>
      <c r="E409" s="56">
        <v>10</v>
      </c>
      <c r="F409" s="10" t="s">
        <v>12</v>
      </c>
      <c r="G409" s="10"/>
      <c r="H409" s="43">
        <v>9.9990000000000006</v>
      </c>
      <c r="I409" s="43">
        <v>9.9990000000000006</v>
      </c>
      <c r="J409" s="43">
        <v>9.9990000000000006</v>
      </c>
      <c r="K409" s="43">
        <v>9.9990000000000006</v>
      </c>
      <c r="L409" s="43">
        <v>9.9990000000000006</v>
      </c>
      <c r="M409" s="10" t="s">
        <v>12</v>
      </c>
      <c r="O409" s="27">
        <f t="shared" si="30"/>
        <v>9.9990000000000006</v>
      </c>
      <c r="P409" s="27">
        <f t="shared" si="31"/>
        <v>0</v>
      </c>
      <c r="Q409" s="26">
        <v>1E-4</v>
      </c>
      <c r="R409" s="10" t="str">
        <f t="shared" si="32"/>
        <v>V</v>
      </c>
    </row>
    <row r="410" spans="2:18" x14ac:dyDescent="0.35">
      <c r="B410" s="10"/>
      <c r="C410" s="10"/>
      <c r="D410" s="10"/>
      <c r="E410" s="52">
        <v>-10</v>
      </c>
      <c r="F410" s="10" t="s">
        <v>12</v>
      </c>
      <c r="G410" s="10"/>
      <c r="H410" s="37">
        <v>-10.0006</v>
      </c>
      <c r="I410" s="37">
        <v>-10.000500000000001</v>
      </c>
      <c r="J410" s="37">
        <v>-10.0007</v>
      </c>
      <c r="K410" s="37">
        <v>-10.0006</v>
      </c>
      <c r="L410" s="37">
        <v>-10.0008</v>
      </c>
      <c r="M410" s="10" t="s">
        <v>12</v>
      </c>
      <c r="O410" s="27">
        <f t="shared" si="30"/>
        <v>-10.000640000000001</v>
      </c>
      <c r="P410" s="27">
        <f t="shared" si="31"/>
        <v>1.1401754250964807E-4</v>
      </c>
      <c r="Q410" s="26">
        <v>1E-4</v>
      </c>
      <c r="R410" s="10" t="str">
        <f t="shared" si="32"/>
        <v>V</v>
      </c>
    </row>
    <row r="411" spans="2:18" x14ac:dyDescent="0.35">
      <c r="B411" s="10"/>
      <c r="C411" s="10"/>
      <c r="D411" s="10"/>
      <c r="E411" s="25">
        <v>15</v>
      </c>
      <c r="F411" s="10" t="s">
        <v>12</v>
      </c>
      <c r="G411" s="10"/>
      <c r="H411" s="37">
        <v>14.9992</v>
      </c>
      <c r="I411" s="37">
        <v>14.9993</v>
      </c>
      <c r="J411" s="37">
        <v>14.9994</v>
      </c>
      <c r="K411" s="37">
        <v>14.9993</v>
      </c>
      <c r="L411" s="37">
        <v>14.9992</v>
      </c>
      <c r="M411" s="10" t="s">
        <v>12</v>
      </c>
      <c r="O411" s="27">
        <f t="shared" si="30"/>
        <v>14.999279999999999</v>
      </c>
      <c r="P411" s="27">
        <f t="shared" si="31"/>
        <v>8.3666002653212565E-5</v>
      </c>
      <c r="Q411" s="26">
        <v>1E-4</v>
      </c>
      <c r="R411" s="10" t="str">
        <f t="shared" si="32"/>
        <v>V</v>
      </c>
    </row>
    <row r="412" spans="2:18" x14ac:dyDescent="0.35">
      <c r="B412" s="10"/>
      <c r="C412" s="10"/>
      <c r="D412" s="10"/>
      <c r="E412" s="25">
        <v>-15</v>
      </c>
      <c r="F412" s="10" t="s">
        <v>12</v>
      </c>
      <c r="G412" s="10"/>
      <c r="H412" s="37">
        <v>-15.0006</v>
      </c>
      <c r="I412" s="37">
        <v>-15.000500000000001</v>
      </c>
      <c r="J412" s="37">
        <v>-15.0006</v>
      </c>
      <c r="K412" s="37">
        <v>-15.000500000000001</v>
      </c>
      <c r="L412" s="37">
        <v>-15.0007</v>
      </c>
      <c r="M412" s="10" t="s">
        <v>12</v>
      </c>
      <c r="O412" s="27">
        <f t="shared" si="30"/>
        <v>-15.000579999999999</v>
      </c>
      <c r="P412" s="27">
        <f t="shared" si="31"/>
        <v>8.3666002653212565E-5</v>
      </c>
      <c r="Q412" s="26">
        <v>1E-4</v>
      </c>
      <c r="R412" s="10" t="str">
        <f t="shared" si="32"/>
        <v>V</v>
      </c>
    </row>
    <row r="413" spans="2:18" x14ac:dyDescent="0.35">
      <c r="B413" s="10"/>
      <c r="C413" s="10"/>
      <c r="D413" s="10"/>
      <c r="E413" s="25">
        <v>20</v>
      </c>
      <c r="F413" s="10" t="s">
        <v>12</v>
      </c>
      <c r="G413" s="10"/>
      <c r="H413" s="37">
        <v>19.999199999999998</v>
      </c>
      <c r="I413" s="37">
        <v>19.999299999999998</v>
      </c>
      <c r="J413" s="37">
        <v>19.999099999999999</v>
      </c>
      <c r="K413" s="37">
        <v>19.999199999999998</v>
      </c>
      <c r="L413" s="37">
        <v>19.999300000000002</v>
      </c>
      <c r="M413" s="10" t="s">
        <v>12</v>
      </c>
      <c r="O413" s="27">
        <f t="shared" si="30"/>
        <v>19.999220000000001</v>
      </c>
      <c r="P413" s="27">
        <f t="shared" si="31"/>
        <v>8.366600265406182E-5</v>
      </c>
      <c r="Q413" s="26">
        <v>1E-4</v>
      </c>
      <c r="R413" s="10" t="str">
        <f t="shared" si="32"/>
        <v>V</v>
      </c>
    </row>
    <row r="414" spans="2:18" x14ac:dyDescent="0.35">
      <c r="B414" s="10"/>
      <c r="C414" s="10"/>
      <c r="D414" s="10"/>
      <c r="E414" s="25">
        <v>-20</v>
      </c>
      <c r="F414" s="10" t="s">
        <v>12</v>
      </c>
      <c r="G414" s="10"/>
      <c r="H414" s="53">
        <v>-20.000900000000001</v>
      </c>
      <c r="I414" s="53">
        <v>-20.000800000000002</v>
      </c>
      <c r="J414" s="53">
        <v>-20.000900000000001</v>
      </c>
      <c r="K414" s="53">
        <v>-20.000800000000002</v>
      </c>
      <c r="L414" s="53">
        <v>-20.001000000000001</v>
      </c>
      <c r="M414" s="10" t="s">
        <v>12</v>
      </c>
      <c r="O414" s="27">
        <f t="shared" si="30"/>
        <v>-20.000880000000002</v>
      </c>
      <c r="P414" s="27">
        <f t="shared" si="31"/>
        <v>8.3666002653212565E-5</v>
      </c>
      <c r="Q414" s="26">
        <v>1E-4</v>
      </c>
      <c r="R414" s="10" t="str">
        <f t="shared" si="32"/>
        <v>V</v>
      </c>
    </row>
    <row r="415" spans="2:18" x14ac:dyDescent="0.35">
      <c r="H415" s="155">
        <f>-0.5*(H396+H397)</f>
        <v>6.8500000000000227E-3</v>
      </c>
      <c r="I415" s="155">
        <f t="shared" ref="I415:L415" si="33">-0.5*(I396+I397)</f>
        <v>6.8500000000000227E-3</v>
      </c>
      <c r="J415" s="155">
        <f t="shared" si="33"/>
        <v>6.8500000000009109E-3</v>
      </c>
      <c r="K415" s="155">
        <f t="shared" si="33"/>
        <v>6.8500000000000227E-3</v>
      </c>
      <c r="L415" s="155">
        <f t="shared" si="33"/>
        <v>6.6499999999996007E-3</v>
      </c>
      <c r="M415" s="156">
        <f>AVERAGE(H415:L415)</f>
        <v>6.8100000000001163E-3</v>
      </c>
      <c r="N415" s="157" t="s">
        <v>11</v>
      </c>
    </row>
    <row r="416" spans="2:18" x14ac:dyDescent="0.35">
      <c r="B416" s="38" t="s">
        <v>75</v>
      </c>
      <c r="E416" s="62" t="s">
        <v>76</v>
      </c>
      <c r="M416" s="157" t="s">
        <v>120</v>
      </c>
    </row>
    <row r="418" spans="2:18" ht="14.5" customHeight="1" x14ac:dyDescent="0.35">
      <c r="B418" s="191" t="s">
        <v>7</v>
      </c>
      <c r="C418" s="191"/>
      <c r="D418" s="191" t="s">
        <v>111</v>
      </c>
      <c r="E418" s="191"/>
      <c r="F418" s="191"/>
      <c r="G418" s="191"/>
      <c r="H418" s="192" t="s">
        <v>79</v>
      </c>
      <c r="I418" s="192"/>
      <c r="J418" s="192"/>
      <c r="K418" s="192"/>
      <c r="L418" s="192"/>
      <c r="M418" s="192"/>
      <c r="O418" s="191" t="s">
        <v>112</v>
      </c>
      <c r="P418" s="191" t="s">
        <v>26</v>
      </c>
      <c r="Q418" s="192" t="s">
        <v>27</v>
      </c>
      <c r="R418" s="192" t="s">
        <v>10</v>
      </c>
    </row>
    <row r="419" spans="2:18" x14ac:dyDescent="0.35">
      <c r="B419" s="191"/>
      <c r="C419" s="191"/>
      <c r="D419" s="191"/>
      <c r="E419" s="191"/>
      <c r="F419" s="191"/>
      <c r="G419" s="191"/>
      <c r="H419" s="18">
        <v>1</v>
      </c>
      <c r="I419" s="18">
        <v>2</v>
      </c>
      <c r="J419" s="18">
        <v>3</v>
      </c>
      <c r="K419" s="18">
        <v>4</v>
      </c>
      <c r="L419" s="18">
        <v>5</v>
      </c>
      <c r="M419" s="10"/>
      <c r="O419" s="191"/>
      <c r="P419" s="191"/>
      <c r="Q419" s="192"/>
      <c r="R419" s="192"/>
    </row>
    <row r="420" spans="2:18" x14ac:dyDescent="0.35">
      <c r="B420" s="10">
        <v>20</v>
      </c>
      <c r="C420" s="10" t="s">
        <v>15</v>
      </c>
      <c r="D420" s="10"/>
      <c r="E420" s="57">
        <v>0</v>
      </c>
      <c r="F420" s="58" t="s">
        <v>15</v>
      </c>
      <c r="G420" s="10"/>
      <c r="H420" s="43">
        <v>3.0000000000000003E-4</v>
      </c>
      <c r="I420" s="44">
        <v>3.9999999999999996E-4</v>
      </c>
      <c r="J420" s="44">
        <v>3.0000000000000003E-4</v>
      </c>
      <c r="K420" s="44">
        <v>3.9999999999999996E-4</v>
      </c>
      <c r="L420" s="44">
        <v>2.9999999999999997E-4</v>
      </c>
      <c r="M420" s="58" t="s">
        <v>15</v>
      </c>
      <c r="O420" s="27">
        <f>AVERAGE(H420:L420)</f>
        <v>3.3999999999999997E-4</v>
      </c>
      <c r="P420" s="27">
        <f>STDEV(H420:L420)</f>
        <v>5.4772255750516586E-5</v>
      </c>
      <c r="Q420" s="26">
        <v>1E-4</v>
      </c>
      <c r="R420" s="10" t="s">
        <v>15</v>
      </c>
    </row>
    <row r="421" spans="2:18" x14ac:dyDescent="0.35">
      <c r="B421" s="10"/>
      <c r="C421" s="10"/>
      <c r="D421" s="10"/>
      <c r="E421" s="59">
        <v>5</v>
      </c>
      <c r="F421" s="58" t="s">
        <v>15</v>
      </c>
      <c r="G421" s="10"/>
      <c r="H421" s="43">
        <v>5</v>
      </c>
      <c r="I421" s="44">
        <v>4.9998999999999993</v>
      </c>
      <c r="J421" s="44">
        <v>5</v>
      </c>
      <c r="K421" s="44">
        <v>5</v>
      </c>
      <c r="L421" s="44">
        <v>4.9999000000000002</v>
      </c>
      <c r="M421" s="58" t="s">
        <v>15</v>
      </c>
      <c r="O421" s="27">
        <f t="shared" ref="O421:O430" si="34">AVERAGE(H421:L421)</f>
        <v>4.9999599999999997</v>
      </c>
      <c r="P421" s="27">
        <f t="shared" ref="P421:P430" si="35">STDEV(H421:L421)</f>
        <v>5.4772255750632196E-5</v>
      </c>
      <c r="Q421" s="26">
        <v>1E-4</v>
      </c>
      <c r="R421" s="10" t="s">
        <v>15</v>
      </c>
    </row>
    <row r="422" spans="2:18" x14ac:dyDescent="0.35">
      <c r="B422" s="10"/>
      <c r="C422" s="10"/>
      <c r="D422" s="10"/>
      <c r="E422" s="59">
        <v>-5</v>
      </c>
      <c r="F422" s="58" t="s">
        <v>15</v>
      </c>
      <c r="G422" s="10"/>
      <c r="H422" s="43">
        <v>-4.9994000000000005</v>
      </c>
      <c r="I422" s="44">
        <v>-4.9994000000000005</v>
      </c>
      <c r="J422" s="44">
        <v>-4.9994000000000005</v>
      </c>
      <c r="K422" s="44">
        <v>-4.9992999999999999</v>
      </c>
      <c r="L422" s="44">
        <v>-4.9995000000000003</v>
      </c>
      <c r="M422" s="58" t="s">
        <v>15</v>
      </c>
      <c r="O422" s="27">
        <f t="shared" si="34"/>
        <v>-4.9994000000000005</v>
      </c>
      <c r="P422" s="27">
        <f t="shared" si="35"/>
        <v>7.0710678118803981E-5</v>
      </c>
      <c r="Q422" s="10">
        <v>1E-4</v>
      </c>
      <c r="R422" s="10" t="s">
        <v>15</v>
      </c>
    </row>
    <row r="423" spans="2:18" x14ac:dyDescent="0.35">
      <c r="B423" s="10"/>
      <c r="C423" s="10"/>
      <c r="D423" s="10"/>
      <c r="E423" s="60">
        <v>10</v>
      </c>
      <c r="F423" s="58" t="s">
        <v>15</v>
      </c>
      <c r="G423" s="10"/>
      <c r="H423" s="43">
        <v>9.9994999999999994</v>
      </c>
      <c r="I423" s="43">
        <v>9.9995999999999992</v>
      </c>
      <c r="J423" s="43">
        <v>9.9995999999999992</v>
      </c>
      <c r="K423" s="43">
        <v>9.9996999999999989</v>
      </c>
      <c r="L423" s="43">
        <v>9.9994999999999994</v>
      </c>
      <c r="M423" s="58" t="s">
        <v>15</v>
      </c>
      <c r="O423" s="27">
        <f t="shared" si="34"/>
        <v>9.9995799999999981</v>
      </c>
      <c r="P423" s="27">
        <f t="shared" si="35"/>
        <v>8.3666002653212565E-5</v>
      </c>
      <c r="Q423" s="10">
        <v>1E-4</v>
      </c>
      <c r="R423" s="10" t="s">
        <v>15</v>
      </c>
    </row>
    <row r="424" spans="2:18" x14ac:dyDescent="0.35">
      <c r="B424" s="10"/>
      <c r="C424" s="10"/>
      <c r="D424" s="10"/>
      <c r="E424" s="61">
        <v>-10</v>
      </c>
      <c r="F424" s="58" t="s">
        <v>15</v>
      </c>
      <c r="G424" s="10"/>
      <c r="H424" s="43">
        <v>-9.9991000000000003</v>
      </c>
      <c r="I424" s="43">
        <v>-9.9991000000000003</v>
      </c>
      <c r="J424" s="43">
        <v>-9.9991000000000003</v>
      </c>
      <c r="K424" s="43">
        <v>-9.9991000000000003</v>
      </c>
      <c r="L424" s="43">
        <v>-9.9992000000000001</v>
      </c>
      <c r="M424" s="58" t="s">
        <v>15</v>
      </c>
      <c r="O424" s="27">
        <f t="shared" si="34"/>
        <v>-9.9991200000000013</v>
      </c>
      <c r="P424" s="27">
        <f t="shared" si="35"/>
        <v>4.4721359549891563E-5</v>
      </c>
      <c r="Q424" s="10">
        <v>1E-4</v>
      </c>
      <c r="R424" s="10" t="s">
        <v>15</v>
      </c>
    </row>
    <row r="425" spans="2:18" x14ac:dyDescent="0.35">
      <c r="B425" s="10"/>
      <c r="C425" s="10"/>
      <c r="D425" s="10"/>
      <c r="E425" s="61">
        <v>15</v>
      </c>
      <c r="F425" s="58" t="s">
        <v>15</v>
      </c>
      <c r="G425" s="10"/>
      <c r="H425" s="43">
        <v>14.9993</v>
      </c>
      <c r="I425" s="43">
        <v>14.9993</v>
      </c>
      <c r="J425" s="43">
        <v>14.9993</v>
      </c>
      <c r="K425" s="43">
        <v>14.9993</v>
      </c>
      <c r="L425" s="43">
        <v>14.9992</v>
      </c>
      <c r="M425" s="58" t="s">
        <v>15</v>
      </c>
      <c r="O425" s="27">
        <f t="shared" si="34"/>
        <v>14.999279999999999</v>
      </c>
      <c r="P425" s="27">
        <f t="shared" si="35"/>
        <v>4.4721359549891563E-5</v>
      </c>
      <c r="Q425" s="10">
        <v>1E-4</v>
      </c>
      <c r="R425" s="10" t="s">
        <v>15</v>
      </c>
    </row>
    <row r="426" spans="2:18" x14ac:dyDescent="0.35">
      <c r="B426" s="10"/>
      <c r="C426" s="10"/>
      <c r="D426" s="10"/>
      <c r="E426" s="61">
        <v>-15</v>
      </c>
      <c r="F426" s="58" t="s">
        <v>15</v>
      </c>
      <c r="G426" s="10"/>
      <c r="H426" s="43">
        <v>-14.998900000000001</v>
      </c>
      <c r="I426" s="44">
        <v>-14.998800000000001</v>
      </c>
      <c r="J426" s="44">
        <v>-14.999000000000001</v>
      </c>
      <c r="K426" s="44">
        <v>-14.998900000000001</v>
      </c>
      <c r="L426" s="44">
        <v>-14.999000000000001</v>
      </c>
      <c r="M426" s="58" t="s">
        <v>15</v>
      </c>
      <c r="O426" s="27">
        <f t="shared" si="34"/>
        <v>-14.998920000000002</v>
      </c>
      <c r="P426" s="27">
        <f t="shared" si="35"/>
        <v>8.3666002653212565E-5</v>
      </c>
      <c r="Q426" s="10">
        <v>1E-4</v>
      </c>
      <c r="R426" s="10" t="s">
        <v>15</v>
      </c>
    </row>
    <row r="427" spans="2:18" x14ac:dyDescent="0.35">
      <c r="B427" s="10"/>
      <c r="C427" s="10"/>
      <c r="D427" s="10"/>
      <c r="E427" s="59">
        <v>19</v>
      </c>
      <c r="F427" s="58" t="s">
        <v>15</v>
      </c>
      <c r="G427" s="10"/>
      <c r="H427" s="43">
        <v>18.999199999999998</v>
      </c>
      <c r="I427" s="43">
        <v>18.999299999999998</v>
      </c>
      <c r="J427" s="43">
        <v>18.999199999999998</v>
      </c>
      <c r="K427" s="43">
        <v>18.999299999999998</v>
      </c>
      <c r="L427" s="43">
        <v>18.999099999999999</v>
      </c>
      <c r="M427" s="58" t="s">
        <v>15</v>
      </c>
      <c r="O427" s="27">
        <f t="shared" si="34"/>
        <v>18.999219999999998</v>
      </c>
      <c r="P427" s="27">
        <f t="shared" si="35"/>
        <v>8.3666002653212565E-5</v>
      </c>
      <c r="Q427" s="10">
        <v>1E-4</v>
      </c>
      <c r="R427" s="10" t="s">
        <v>15</v>
      </c>
    </row>
    <row r="428" spans="2:18" x14ac:dyDescent="0.35">
      <c r="B428" s="10"/>
      <c r="C428" s="10"/>
      <c r="D428" s="10"/>
      <c r="E428" s="59">
        <v>-19</v>
      </c>
      <c r="F428" s="58" t="s">
        <v>15</v>
      </c>
      <c r="G428" s="10"/>
      <c r="H428" s="43">
        <v>-18.999200000000002</v>
      </c>
      <c r="I428" s="43">
        <v>-18.999200000000002</v>
      </c>
      <c r="J428" s="43">
        <v>-18.999200000000002</v>
      </c>
      <c r="K428" s="43">
        <v>-18.999200000000002</v>
      </c>
      <c r="L428" s="43">
        <v>-18.999300000000002</v>
      </c>
      <c r="M428" s="58" t="s">
        <v>15</v>
      </c>
      <c r="O428" s="27">
        <f t="shared" si="34"/>
        <v>-18.999220000000001</v>
      </c>
      <c r="P428" s="27">
        <f t="shared" si="35"/>
        <v>4.472135954989157E-5</v>
      </c>
      <c r="Q428" s="10">
        <v>1E-4</v>
      </c>
      <c r="R428" s="10" t="s">
        <v>15</v>
      </c>
    </row>
    <row r="429" spans="2:18" x14ac:dyDescent="0.35">
      <c r="B429" s="10"/>
      <c r="C429" s="10"/>
      <c r="D429" s="10"/>
      <c r="E429" s="59">
        <v>24</v>
      </c>
      <c r="F429" s="58" t="s">
        <v>15</v>
      </c>
      <c r="G429" s="10"/>
      <c r="H429" s="43">
        <v>23.999400000000001</v>
      </c>
      <c r="I429" s="44">
        <v>23.999500000000001</v>
      </c>
      <c r="J429" s="44">
        <v>23.999400000000001</v>
      </c>
      <c r="K429" s="44">
        <v>23.999500000000001</v>
      </c>
      <c r="L429" s="44">
        <v>23.999500000000001</v>
      </c>
      <c r="M429" s="58" t="s">
        <v>15</v>
      </c>
      <c r="O429" s="27">
        <f t="shared" si="34"/>
        <v>23.999459999999999</v>
      </c>
      <c r="P429" s="27">
        <f t="shared" si="35"/>
        <v>5.4772255750388956E-5</v>
      </c>
      <c r="Q429" s="10">
        <v>1E-4</v>
      </c>
      <c r="R429" s="10" t="s">
        <v>15</v>
      </c>
    </row>
    <row r="430" spans="2:18" x14ac:dyDescent="0.35">
      <c r="B430" s="10"/>
      <c r="C430" s="10"/>
      <c r="D430" s="10"/>
      <c r="E430" s="59">
        <v>-24</v>
      </c>
      <c r="F430" s="58" t="s">
        <v>15</v>
      </c>
      <c r="G430" s="10"/>
      <c r="H430" s="43">
        <v>-23.999700000000001</v>
      </c>
      <c r="I430" s="43">
        <v>-23.999700000000001</v>
      </c>
      <c r="J430" s="43">
        <v>-23.999700000000001</v>
      </c>
      <c r="K430" s="43">
        <v>-23.999700000000001</v>
      </c>
      <c r="L430" s="43">
        <v>-23.9998</v>
      </c>
      <c r="M430" s="58" t="s">
        <v>15</v>
      </c>
      <c r="O430" s="27">
        <f t="shared" si="34"/>
        <v>-23.999720000000003</v>
      </c>
      <c r="P430" s="27">
        <f t="shared" si="35"/>
        <v>4.472135954989157E-5</v>
      </c>
      <c r="Q430" s="10">
        <v>1E-4</v>
      </c>
      <c r="R430" s="10" t="s">
        <v>15</v>
      </c>
    </row>
    <row r="432" spans="2:18" x14ac:dyDescent="0.35">
      <c r="B432" s="38" t="s">
        <v>78</v>
      </c>
      <c r="E432" s="62" t="s">
        <v>87</v>
      </c>
    </row>
    <row r="434" spans="2:18" ht="14.5" customHeight="1" x14ac:dyDescent="0.35">
      <c r="B434" s="191" t="s">
        <v>7</v>
      </c>
      <c r="C434" s="191"/>
      <c r="D434" s="191" t="s">
        <v>111</v>
      </c>
      <c r="E434" s="191"/>
      <c r="F434" s="191"/>
      <c r="G434" s="191"/>
      <c r="H434" s="192" t="s">
        <v>79</v>
      </c>
      <c r="I434" s="192"/>
      <c r="J434" s="192"/>
      <c r="K434" s="192"/>
      <c r="L434" s="192"/>
      <c r="M434" s="192"/>
      <c r="O434" s="191" t="s">
        <v>112</v>
      </c>
      <c r="P434" s="191" t="s">
        <v>26</v>
      </c>
      <c r="Q434" s="192" t="s">
        <v>27</v>
      </c>
      <c r="R434" s="192" t="s">
        <v>10</v>
      </c>
    </row>
    <row r="435" spans="2:18" x14ac:dyDescent="0.35">
      <c r="B435" s="191"/>
      <c r="C435" s="191"/>
      <c r="D435" s="191"/>
      <c r="E435" s="191"/>
      <c r="F435" s="191"/>
      <c r="G435" s="191"/>
      <c r="H435" s="18">
        <v>1</v>
      </c>
      <c r="I435" s="18">
        <v>2</v>
      </c>
      <c r="J435" s="18">
        <v>3</v>
      </c>
      <c r="K435" s="18">
        <v>4</v>
      </c>
      <c r="L435" s="18">
        <v>5</v>
      </c>
      <c r="M435" s="10"/>
      <c r="O435" s="191"/>
      <c r="P435" s="191"/>
      <c r="Q435" s="192"/>
      <c r="R435" s="192"/>
    </row>
    <row r="436" spans="2:18" x14ac:dyDescent="0.35">
      <c r="B436" s="10">
        <v>20</v>
      </c>
      <c r="C436" s="10" t="s">
        <v>21</v>
      </c>
      <c r="D436" s="190">
        <v>0</v>
      </c>
      <c r="E436" s="190"/>
      <c r="F436" s="188" t="s">
        <v>65</v>
      </c>
      <c r="G436" s="188"/>
      <c r="H436" s="63">
        <v>3.2000000000000001E-2</v>
      </c>
      <c r="I436" s="64">
        <v>3.2000000000000001E-2</v>
      </c>
      <c r="J436" s="64">
        <v>3.2000000000000001E-2</v>
      </c>
      <c r="K436" s="64">
        <v>3.2000000000000001E-2</v>
      </c>
      <c r="L436" s="64">
        <v>3.2000000000000001E-2</v>
      </c>
      <c r="M436" s="10" t="s">
        <v>65</v>
      </c>
      <c r="O436" s="27">
        <f>AVERAGE(H436:L436)</f>
        <v>3.2000000000000001E-2</v>
      </c>
      <c r="P436" s="27">
        <f>STDEV(H436:L436)</f>
        <v>0</v>
      </c>
      <c r="Q436" s="72">
        <v>1E-3</v>
      </c>
      <c r="R436" s="10" t="s">
        <v>65</v>
      </c>
    </row>
    <row r="437" spans="2:18" x14ac:dyDescent="0.35">
      <c r="B437" s="10"/>
      <c r="C437" s="10"/>
      <c r="D437" s="190">
        <v>10.000178</v>
      </c>
      <c r="E437" s="190"/>
      <c r="F437" s="188" t="s">
        <v>65</v>
      </c>
      <c r="G437" s="188"/>
      <c r="H437" s="63">
        <v>10.032999999999999</v>
      </c>
      <c r="I437" s="64">
        <v>10.032999999999999</v>
      </c>
      <c r="J437" s="64">
        <v>10.033999999999999</v>
      </c>
      <c r="K437" s="64">
        <v>10.032999999999999</v>
      </c>
      <c r="L437" s="64">
        <v>10.032999999999999</v>
      </c>
      <c r="M437" s="10" t="s">
        <v>65</v>
      </c>
      <c r="O437" s="27">
        <f t="shared" ref="O437:O440" si="36">AVERAGE(H437:L437)</f>
        <v>10.033199999999999</v>
      </c>
      <c r="P437" s="27">
        <f t="shared" ref="P437:P440" si="37">STDEV(H437:L437)</f>
        <v>4.4721359549971005E-4</v>
      </c>
      <c r="Q437" s="72">
        <v>1E-3</v>
      </c>
      <c r="R437" s="10" t="s">
        <v>65</v>
      </c>
    </row>
    <row r="438" spans="2:18" x14ac:dyDescent="0.35">
      <c r="B438" s="10"/>
      <c r="C438" s="10"/>
      <c r="D438" s="187">
        <v>100.0012</v>
      </c>
      <c r="E438" s="187"/>
      <c r="F438" s="188" t="s">
        <v>65</v>
      </c>
      <c r="G438" s="188"/>
      <c r="H438" s="63">
        <v>100.02800000000001</v>
      </c>
      <c r="I438" s="64">
        <v>100.027</v>
      </c>
      <c r="J438" s="64">
        <v>100.027</v>
      </c>
      <c r="K438" s="64">
        <v>100.027</v>
      </c>
      <c r="L438" s="64">
        <v>100.026</v>
      </c>
      <c r="M438" s="10" t="s">
        <v>65</v>
      </c>
      <c r="O438" s="27">
        <f t="shared" si="36"/>
        <v>100.027</v>
      </c>
      <c r="P438" s="27">
        <f t="shared" si="37"/>
        <v>7.0710678118992383E-4</v>
      </c>
      <c r="Q438" s="10">
        <v>1E-3</v>
      </c>
      <c r="R438" s="10" t="s">
        <v>65</v>
      </c>
    </row>
    <row r="439" spans="2:18" x14ac:dyDescent="0.35">
      <c r="B439" s="10"/>
      <c r="C439" s="10"/>
      <c r="D439" s="187">
        <f>1.0000139*1000</f>
        <v>1000.0138999999999</v>
      </c>
      <c r="E439" s="187"/>
      <c r="F439" s="188" t="s">
        <v>65</v>
      </c>
      <c r="G439" s="188"/>
      <c r="H439" s="54">
        <v>999.9</v>
      </c>
      <c r="I439" s="65">
        <v>999.9</v>
      </c>
      <c r="J439" s="65">
        <v>999.9</v>
      </c>
      <c r="K439" s="65">
        <v>999.9</v>
      </c>
      <c r="L439" s="65">
        <v>999.89</v>
      </c>
      <c r="M439" s="10" t="s">
        <v>65</v>
      </c>
      <c r="O439" s="27">
        <f t="shared" si="36"/>
        <v>999.89799999999991</v>
      </c>
      <c r="P439" s="27">
        <f>STDEV(H439:L439)</f>
        <v>4.4721359549955127E-3</v>
      </c>
      <c r="Q439" s="10">
        <v>0.01</v>
      </c>
      <c r="R439" s="10" t="s">
        <v>65</v>
      </c>
    </row>
    <row r="440" spans="2:18" x14ac:dyDescent="0.35">
      <c r="B440" s="10"/>
      <c r="C440" s="10"/>
      <c r="D440" s="189">
        <f>1.900009*1000</f>
        <v>1900.009</v>
      </c>
      <c r="E440" s="189"/>
      <c r="F440" s="188" t="s">
        <v>65</v>
      </c>
      <c r="G440" s="188"/>
      <c r="H440" s="54">
        <v>1899.89</v>
      </c>
      <c r="I440" s="65">
        <v>1899.89</v>
      </c>
      <c r="J440" s="65">
        <v>1899.89</v>
      </c>
      <c r="K440" s="65">
        <v>1899.89</v>
      </c>
      <c r="L440" s="65">
        <v>1899.88</v>
      </c>
      <c r="M440" s="10" t="s">
        <v>65</v>
      </c>
      <c r="O440" s="27">
        <f t="shared" si="36"/>
        <v>1899.8880000000001</v>
      </c>
      <c r="P440" s="27">
        <f t="shared" si="37"/>
        <v>4.4721359549955118E-3</v>
      </c>
      <c r="Q440" s="10">
        <v>0.01</v>
      </c>
      <c r="R440" s="10" t="s">
        <v>65</v>
      </c>
    </row>
  </sheetData>
  <mergeCells count="154">
    <mergeCell ref="O418:O419"/>
    <mergeCell ref="P418:P419"/>
    <mergeCell ref="Q418:Q419"/>
    <mergeCell ref="R418:R419"/>
    <mergeCell ref="O434:O435"/>
    <mergeCell ref="P434:P435"/>
    <mergeCell ref="Q434:Q435"/>
    <mergeCell ref="R434:R435"/>
    <mergeCell ref="O357:O358"/>
    <mergeCell ref="P357:P358"/>
    <mergeCell ref="Q357:Q358"/>
    <mergeCell ref="R357:R358"/>
    <mergeCell ref="O372:O373"/>
    <mergeCell ref="P372:P373"/>
    <mergeCell ref="Q372:Q373"/>
    <mergeCell ref="R372:R373"/>
    <mergeCell ref="O393:O394"/>
    <mergeCell ref="P393:P394"/>
    <mergeCell ref="Q393:Q394"/>
    <mergeCell ref="R393:R394"/>
    <mergeCell ref="O150:O151"/>
    <mergeCell ref="P150:P151"/>
    <mergeCell ref="Q150:Q151"/>
    <mergeCell ref="R150:R151"/>
    <mergeCell ref="O243:O244"/>
    <mergeCell ref="P243:P244"/>
    <mergeCell ref="Q243:Q244"/>
    <mergeCell ref="R243:R244"/>
    <mergeCell ref="O317:O318"/>
    <mergeCell ref="P317:P318"/>
    <mergeCell ref="Q317:Q318"/>
    <mergeCell ref="R317:R318"/>
    <mergeCell ref="B73:L73"/>
    <mergeCell ref="Q20:Q21"/>
    <mergeCell ref="O20:O21"/>
    <mergeCell ref="P20:P21"/>
    <mergeCell ref="R20:R21"/>
    <mergeCell ref="O84:O85"/>
    <mergeCell ref="P84:P85"/>
    <mergeCell ref="Q84:Q85"/>
    <mergeCell ref="R84:R85"/>
    <mergeCell ref="D15:G15"/>
    <mergeCell ref="B1:L1"/>
    <mergeCell ref="B13:C13"/>
    <mergeCell ref="D13:G13"/>
    <mergeCell ref="H13:M13"/>
    <mergeCell ref="D14:G14"/>
    <mergeCell ref="D16:G16"/>
    <mergeCell ref="D17:G17"/>
    <mergeCell ref="B20:C21"/>
    <mergeCell ref="D20:G21"/>
    <mergeCell ref="H20:M20"/>
    <mergeCell ref="B232:L232"/>
    <mergeCell ref="B243:C244"/>
    <mergeCell ref="D243:G244"/>
    <mergeCell ref="H243:M243"/>
    <mergeCell ref="B306:L306"/>
    <mergeCell ref="B84:C85"/>
    <mergeCell ref="D84:G85"/>
    <mergeCell ref="H84:M84"/>
    <mergeCell ref="B139:L139"/>
    <mergeCell ref="B150:C151"/>
    <mergeCell ref="D150:G151"/>
    <mergeCell ref="H150:M150"/>
    <mergeCell ref="D321:E321"/>
    <mergeCell ref="D322:E322"/>
    <mergeCell ref="D323:E323"/>
    <mergeCell ref="D324:E324"/>
    <mergeCell ref="D325:E325"/>
    <mergeCell ref="B317:C318"/>
    <mergeCell ref="D317:G318"/>
    <mergeCell ref="H317:M317"/>
    <mergeCell ref="D319:E319"/>
    <mergeCell ref="D320:E320"/>
    <mergeCell ref="D331:E331"/>
    <mergeCell ref="D332:E332"/>
    <mergeCell ref="D333:E333"/>
    <mergeCell ref="D334:E334"/>
    <mergeCell ref="D335:E335"/>
    <mergeCell ref="D326:E326"/>
    <mergeCell ref="D327:E327"/>
    <mergeCell ref="D328:E328"/>
    <mergeCell ref="D329:E329"/>
    <mergeCell ref="D330:E330"/>
    <mergeCell ref="F364:G364"/>
    <mergeCell ref="D341:E341"/>
    <mergeCell ref="D342:E342"/>
    <mergeCell ref="D343:E343"/>
    <mergeCell ref="B346:L346"/>
    <mergeCell ref="D336:E336"/>
    <mergeCell ref="D337:E337"/>
    <mergeCell ref="D338:E338"/>
    <mergeCell ref="D339:E339"/>
    <mergeCell ref="D340:E340"/>
    <mergeCell ref="B357:C358"/>
    <mergeCell ref="D357:G358"/>
    <mergeCell ref="F376:G376"/>
    <mergeCell ref="F377:G377"/>
    <mergeCell ref="D378:E378"/>
    <mergeCell ref="F378:G378"/>
    <mergeCell ref="D379:E379"/>
    <mergeCell ref="F379:G379"/>
    <mergeCell ref="B372:C373"/>
    <mergeCell ref="D372:G373"/>
    <mergeCell ref="F359:G359"/>
    <mergeCell ref="F360:G360"/>
    <mergeCell ref="D374:E374"/>
    <mergeCell ref="D375:E375"/>
    <mergeCell ref="D376:E376"/>
    <mergeCell ref="D377:E377"/>
    <mergeCell ref="D364:E364"/>
    <mergeCell ref="D365:E365"/>
    <mergeCell ref="D366:E366"/>
    <mergeCell ref="D367:E367"/>
    <mergeCell ref="D368:E368"/>
    <mergeCell ref="D359:E359"/>
    <mergeCell ref="D360:E360"/>
    <mergeCell ref="D361:E361"/>
    <mergeCell ref="F362:G362"/>
    <mergeCell ref="F363:G363"/>
    <mergeCell ref="B418:C419"/>
    <mergeCell ref="D418:G419"/>
    <mergeCell ref="H418:M418"/>
    <mergeCell ref="B434:C435"/>
    <mergeCell ref="D434:G435"/>
    <mergeCell ref="H434:M434"/>
    <mergeCell ref="B382:L382"/>
    <mergeCell ref="B393:C394"/>
    <mergeCell ref="D393:G394"/>
    <mergeCell ref="H393:M393"/>
    <mergeCell ref="O16:O17"/>
    <mergeCell ref="P16:P17"/>
    <mergeCell ref="Q16:Q17"/>
    <mergeCell ref="F436:G436"/>
    <mergeCell ref="F437:G437"/>
    <mergeCell ref="F438:G438"/>
    <mergeCell ref="F439:G439"/>
    <mergeCell ref="F440:G440"/>
    <mergeCell ref="D436:E436"/>
    <mergeCell ref="D437:E437"/>
    <mergeCell ref="D438:E438"/>
    <mergeCell ref="D439:E439"/>
    <mergeCell ref="D440:E440"/>
    <mergeCell ref="H372:M372"/>
    <mergeCell ref="F374:G374"/>
    <mergeCell ref="F375:G375"/>
    <mergeCell ref="F365:G365"/>
    <mergeCell ref="H357:M357"/>
    <mergeCell ref="D362:E362"/>
    <mergeCell ref="D363:E363"/>
    <mergeCell ref="F366:G366"/>
    <mergeCell ref="F367:G367"/>
    <mergeCell ref="F368:G368"/>
    <mergeCell ref="F361:G36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L363"/>
  <sheetViews>
    <sheetView zoomScaleNormal="100" workbookViewId="0">
      <selection sqref="A1:XFD1048576"/>
    </sheetView>
  </sheetViews>
  <sheetFormatPr defaultColWidth="8.7265625" defaultRowHeight="14.5" x14ac:dyDescent="0.35"/>
  <cols>
    <col min="1" max="1" width="8.453125" style="13" customWidth="1"/>
    <col min="2" max="2" width="8.1796875" style="13" customWidth="1"/>
    <col min="3" max="3" width="7.1796875" style="13" customWidth="1"/>
    <col min="4" max="4" width="5.7265625" style="13" customWidth="1"/>
    <col min="5" max="5" width="7.26953125" style="13" bestFit="1" customWidth="1"/>
    <col min="6" max="6" width="5.7265625" style="13" customWidth="1"/>
    <col min="7" max="7" width="12.81640625" style="13" customWidth="1"/>
    <col min="8" max="8" width="6.1796875" style="13" customWidth="1"/>
    <col min="9" max="9" width="11.54296875" style="13" customWidth="1"/>
    <col min="10" max="10" width="6.26953125" style="13" customWidth="1"/>
    <col min="11" max="11" width="12.453125" style="13" customWidth="1"/>
    <col min="12" max="12" width="6.26953125" style="13" customWidth="1"/>
    <col min="13" max="13" width="10.08984375" style="13" customWidth="1"/>
    <col min="14" max="14" width="5.81640625" style="13" customWidth="1"/>
    <col min="15" max="16" width="7.1796875" style="13" customWidth="1"/>
    <col min="17" max="17" width="10.453125" style="13" customWidth="1"/>
    <col min="18" max="18" width="7" style="13" customWidth="1"/>
    <col min="19" max="19" width="10.7265625" style="13" customWidth="1"/>
    <col min="20" max="20" width="6.90625" style="13" customWidth="1"/>
    <col min="21" max="21" width="10.1796875" style="13" customWidth="1"/>
    <col min="22" max="22" width="7.453125" style="13" customWidth="1"/>
    <col min="23" max="23" width="9.81640625" style="13" customWidth="1"/>
    <col min="24" max="24" width="6.81640625" style="13" customWidth="1"/>
    <col min="25" max="25" width="9.90625" style="13" customWidth="1"/>
    <col min="26" max="26" width="5.36328125" style="13" customWidth="1"/>
    <col min="27" max="27" width="9.6328125" style="13" customWidth="1"/>
    <col min="28" max="28" width="6.7265625" style="13" customWidth="1"/>
    <col min="29" max="29" width="9.81640625" style="13" customWidth="1"/>
    <col min="30" max="30" width="6.90625" style="13" customWidth="1"/>
    <col min="31" max="31" width="8.7265625" style="13"/>
    <col min="32" max="32" width="11.1796875" style="13" customWidth="1"/>
    <col min="33" max="33" width="7.08984375" style="13" customWidth="1"/>
    <col min="34" max="34" width="8.7265625" style="12"/>
    <col min="35" max="35" width="12.26953125" style="13" customWidth="1"/>
    <col min="36" max="36" width="7.90625" style="13" customWidth="1"/>
    <col min="37" max="37" width="8.7265625" style="13"/>
    <col min="38" max="38" width="11.1796875" style="13" customWidth="1"/>
    <col min="39" max="16384" width="8.7265625" style="13"/>
  </cols>
  <sheetData>
    <row r="1" spans="1:38" x14ac:dyDescent="0.35">
      <c r="A1" s="12"/>
      <c r="B1" s="12"/>
      <c r="C1" s="12"/>
      <c r="D1" s="12"/>
      <c r="E1" s="12"/>
      <c r="F1" s="12"/>
      <c r="G1" s="12"/>
      <c r="H1" s="12"/>
      <c r="I1" s="12"/>
      <c r="J1" s="12"/>
      <c r="K1" s="12"/>
      <c r="L1" s="12"/>
      <c r="M1" s="12"/>
      <c r="N1" s="12"/>
    </row>
    <row r="3" spans="1:38" x14ac:dyDescent="0.35">
      <c r="A3" s="38" t="s">
        <v>6</v>
      </c>
    </row>
    <row r="4" spans="1:38" ht="15" customHeight="1" x14ac:dyDescent="0.35">
      <c r="A4" s="191" t="s">
        <v>7</v>
      </c>
      <c r="B4" s="191"/>
      <c r="C4" s="191" t="s">
        <v>8</v>
      </c>
      <c r="D4" s="191"/>
      <c r="E4" s="191"/>
      <c r="F4" s="191"/>
      <c r="G4" s="210" t="s">
        <v>9</v>
      </c>
      <c r="H4" s="211"/>
      <c r="I4" s="210" t="s">
        <v>25</v>
      </c>
      <c r="J4" s="211"/>
      <c r="K4" s="210" t="s">
        <v>106</v>
      </c>
      <c r="L4" s="211"/>
      <c r="M4" s="242" t="s">
        <v>110</v>
      </c>
      <c r="N4" s="192" t="s">
        <v>10</v>
      </c>
      <c r="Q4" s="210" t="s">
        <v>28</v>
      </c>
      <c r="R4" s="211"/>
      <c r="S4" s="210" t="s">
        <v>29</v>
      </c>
      <c r="T4" s="211"/>
      <c r="U4" s="210" t="s">
        <v>31</v>
      </c>
      <c r="V4" s="211"/>
      <c r="W4" s="210" t="s">
        <v>30</v>
      </c>
      <c r="X4" s="211"/>
      <c r="Y4" s="210" t="s">
        <v>66</v>
      </c>
      <c r="Z4" s="211"/>
      <c r="AA4" s="244" t="s">
        <v>32</v>
      </c>
      <c r="AB4" s="244"/>
      <c r="AC4" s="245" t="s">
        <v>104</v>
      </c>
      <c r="AD4" s="246"/>
      <c r="AF4" s="210" t="s">
        <v>33</v>
      </c>
      <c r="AG4" s="211"/>
      <c r="AH4" s="242" t="s">
        <v>34</v>
      </c>
      <c r="AI4" s="210" t="s">
        <v>35</v>
      </c>
      <c r="AJ4" s="211"/>
      <c r="AL4" s="236" t="s">
        <v>103</v>
      </c>
    </row>
    <row r="5" spans="1:38" x14ac:dyDescent="0.35">
      <c r="A5" s="191"/>
      <c r="B5" s="191"/>
      <c r="C5" s="191"/>
      <c r="D5" s="191"/>
      <c r="E5" s="191"/>
      <c r="F5" s="191"/>
      <c r="G5" s="212"/>
      <c r="H5" s="213"/>
      <c r="I5" s="212"/>
      <c r="J5" s="213"/>
      <c r="K5" s="212"/>
      <c r="L5" s="213"/>
      <c r="M5" s="243"/>
      <c r="N5" s="192"/>
      <c r="Q5" s="212"/>
      <c r="R5" s="213"/>
      <c r="S5" s="212"/>
      <c r="T5" s="213"/>
      <c r="U5" s="212"/>
      <c r="V5" s="213"/>
      <c r="W5" s="212"/>
      <c r="X5" s="213"/>
      <c r="Y5" s="212"/>
      <c r="Z5" s="213"/>
      <c r="AA5" s="244"/>
      <c r="AB5" s="244"/>
      <c r="AC5" s="247"/>
      <c r="AD5" s="248"/>
      <c r="AF5" s="212"/>
      <c r="AG5" s="213"/>
      <c r="AH5" s="243"/>
      <c r="AI5" s="212"/>
      <c r="AJ5" s="213"/>
      <c r="AL5" s="237"/>
    </row>
    <row r="6" spans="1:38" x14ac:dyDescent="0.35">
      <c r="A6" s="40">
        <v>20</v>
      </c>
      <c r="B6" s="41" t="s">
        <v>11</v>
      </c>
      <c r="C6" s="24"/>
      <c r="D6" s="40">
        <v>0</v>
      </c>
      <c r="E6" s="41" t="s">
        <v>11</v>
      </c>
      <c r="F6" s="24"/>
      <c r="G6" s="31">
        <v>0</v>
      </c>
      <c r="H6" s="126" t="s">
        <v>11</v>
      </c>
      <c r="I6" s="31">
        <v>4.9122450887937458E-4</v>
      </c>
      <c r="J6" s="126" t="s">
        <v>11</v>
      </c>
      <c r="K6" s="31">
        <v>5.0100000000021796E-4</v>
      </c>
      <c r="L6" s="126" t="s">
        <v>11</v>
      </c>
      <c r="M6" s="31">
        <v>9.9222450887959243E-4</v>
      </c>
      <c r="N6" s="10" t="s">
        <v>11</v>
      </c>
      <c r="Q6" s="14">
        <v>0</v>
      </c>
      <c r="R6" s="14" t="s">
        <v>11</v>
      </c>
      <c r="S6" s="14">
        <v>1.9850779185969682E-4</v>
      </c>
      <c r="T6" s="14" t="s">
        <v>11</v>
      </c>
      <c r="U6" s="14">
        <v>5.7735026918962572E-5</v>
      </c>
      <c r="V6" s="14" t="s">
        <v>11</v>
      </c>
      <c r="W6" s="14">
        <v>2.8867513459481293E-6</v>
      </c>
      <c r="X6" s="14" t="s">
        <v>11</v>
      </c>
      <c r="Y6" s="14">
        <v>1.1547005383792514E-4</v>
      </c>
      <c r="Z6" s="14" t="s">
        <v>11</v>
      </c>
      <c r="AA6" s="14">
        <v>7.4161984874735934E-6</v>
      </c>
      <c r="AB6" s="14" t="s">
        <v>11</v>
      </c>
      <c r="AC6" s="14">
        <v>2.8867513459481293E-6</v>
      </c>
      <c r="AD6" s="14" t="s">
        <v>11</v>
      </c>
      <c r="AF6" s="27">
        <v>2.3694656942515891E-4</v>
      </c>
      <c r="AG6" s="14" t="s">
        <v>11</v>
      </c>
      <c r="AH6" s="18">
        <v>2</v>
      </c>
      <c r="AI6" s="27">
        <v>4.7389313885031782E-4</v>
      </c>
      <c r="AJ6" s="14" t="s">
        <v>11</v>
      </c>
      <c r="AL6" s="13">
        <v>1.0000000000000001E-5</v>
      </c>
    </row>
    <row r="7" spans="1:38" x14ac:dyDescent="0.35">
      <c r="A7" s="24"/>
      <c r="B7" s="24"/>
      <c r="C7" s="24"/>
      <c r="D7" s="40">
        <v>10</v>
      </c>
      <c r="E7" s="41" t="s">
        <v>11</v>
      </c>
      <c r="F7" s="24"/>
      <c r="G7" s="31">
        <v>10</v>
      </c>
      <c r="H7" s="126" t="s">
        <v>11</v>
      </c>
      <c r="I7" s="31">
        <v>2.1364488176377476E-4</v>
      </c>
      <c r="J7" s="126" t="s">
        <v>11</v>
      </c>
      <c r="K7" s="31">
        <v>5.0100000000021796E-4</v>
      </c>
      <c r="L7" s="126" t="s">
        <v>11</v>
      </c>
      <c r="M7" s="31">
        <v>7.1464488176431473E-4</v>
      </c>
      <c r="N7" s="10" t="s">
        <v>11</v>
      </c>
      <c r="Q7" s="14">
        <v>0</v>
      </c>
      <c r="R7" s="14" t="s">
        <v>11</v>
      </c>
      <c r="S7" s="14">
        <v>2.0747265243496637E-4</v>
      </c>
      <c r="T7" s="14" t="s">
        <v>11</v>
      </c>
      <c r="U7" s="14">
        <v>7.332348418708248E-5</v>
      </c>
      <c r="V7" s="14" t="s">
        <v>11</v>
      </c>
      <c r="W7" s="14">
        <v>2.8867513459481293E-6</v>
      </c>
      <c r="X7" s="14" t="s">
        <v>11</v>
      </c>
      <c r="Y7" s="14">
        <v>2.3555890982936728E-4</v>
      </c>
      <c r="Z7" s="14" t="s">
        <v>11</v>
      </c>
      <c r="AA7" s="14">
        <v>7.4161984874735934E-6</v>
      </c>
      <c r="AB7" s="14" t="s">
        <v>11</v>
      </c>
      <c r="AC7" s="14">
        <v>2.8867513459481293E-6</v>
      </c>
      <c r="AD7" s="14" t="s">
        <v>11</v>
      </c>
      <c r="AF7" s="27">
        <v>3.2246069761818409E-4</v>
      </c>
      <c r="AG7" s="14" t="s">
        <v>11</v>
      </c>
      <c r="AH7" s="18">
        <v>2</v>
      </c>
      <c r="AI7" s="27">
        <v>6.4492139523636817E-4</v>
      </c>
      <c r="AJ7" s="14" t="s">
        <v>11</v>
      </c>
      <c r="AL7" s="13">
        <v>1.0000000000000001E-5</v>
      </c>
    </row>
    <row r="8" spans="1:38" x14ac:dyDescent="0.35">
      <c r="A8" s="24"/>
      <c r="B8" s="24"/>
      <c r="C8" s="24"/>
      <c r="D8" s="40">
        <v>19</v>
      </c>
      <c r="E8" s="41" t="s">
        <v>11</v>
      </c>
      <c r="F8" s="24"/>
      <c r="G8" s="31">
        <v>19</v>
      </c>
      <c r="H8" s="126" t="s">
        <v>11</v>
      </c>
      <c r="I8" s="31">
        <v>-3.6176782640265056E-5</v>
      </c>
      <c r="J8" s="126" t="s">
        <v>11</v>
      </c>
      <c r="K8" s="31">
        <v>5.0100000000021796E-4</v>
      </c>
      <c r="L8" s="126" t="s">
        <v>11</v>
      </c>
      <c r="M8" s="31">
        <v>4.6482321736007748E-4</v>
      </c>
      <c r="N8" s="10" t="s">
        <v>11</v>
      </c>
      <c r="Q8" s="14">
        <v>0</v>
      </c>
      <c r="R8" s="14" t="s">
        <v>11</v>
      </c>
      <c r="S8" s="14">
        <v>2.0747265243496637E-4</v>
      </c>
      <c r="T8" s="14" t="s">
        <v>11</v>
      </c>
      <c r="U8" s="14">
        <v>8.7353095728390372E-5</v>
      </c>
      <c r="V8" s="14" t="s">
        <v>11</v>
      </c>
      <c r="W8" s="14">
        <v>2.8867513459481293E-6</v>
      </c>
      <c r="X8" s="14" t="s">
        <v>11</v>
      </c>
      <c r="Y8" s="14">
        <v>2.3971583176753261E-4</v>
      </c>
      <c r="Z8" s="14" t="s">
        <v>11</v>
      </c>
      <c r="AA8" s="14">
        <v>7.4161984874735934E-6</v>
      </c>
      <c r="AB8" s="14" t="s">
        <v>11</v>
      </c>
      <c r="AC8" s="14">
        <v>2.8867513459481293E-6</v>
      </c>
      <c r="AD8" s="14" t="s">
        <v>11</v>
      </c>
      <c r="AF8" s="27">
        <v>3.289541176340645E-4</v>
      </c>
      <c r="AG8" s="14" t="s">
        <v>11</v>
      </c>
      <c r="AH8" s="18">
        <v>2</v>
      </c>
      <c r="AI8" s="27">
        <v>6.57908235268129E-4</v>
      </c>
      <c r="AJ8" s="14" t="s">
        <v>11</v>
      </c>
      <c r="AL8" s="13">
        <v>1.0000000000000001E-5</v>
      </c>
    </row>
    <row r="9" spans="1:38" x14ac:dyDescent="0.35">
      <c r="A9" s="24"/>
      <c r="B9" s="24"/>
      <c r="C9" s="24"/>
      <c r="D9" s="40">
        <v>-10</v>
      </c>
      <c r="E9" s="41" t="s">
        <v>11</v>
      </c>
      <c r="F9" s="24"/>
      <c r="G9" s="31">
        <v>-10</v>
      </c>
      <c r="H9" s="126" t="s">
        <v>11</v>
      </c>
      <c r="I9" s="31">
        <v>5.0719410658384102E-4</v>
      </c>
      <c r="J9" s="126" t="s">
        <v>11</v>
      </c>
      <c r="K9" s="31">
        <v>5.0100000000021796E-4</v>
      </c>
      <c r="L9" s="126" t="s">
        <v>11</v>
      </c>
      <c r="M9" s="31">
        <v>1.0081941065838151E-3</v>
      </c>
      <c r="N9" s="10" t="s">
        <v>11</v>
      </c>
      <c r="Q9" s="14">
        <v>0</v>
      </c>
      <c r="R9" s="14" t="s">
        <v>11</v>
      </c>
      <c r="S9" s="14">
        <v>2.0729101382497252E-4</v>
      </c>
      <c r="T9" s="14" t="s">
        <v>11</v>
      </c>
      <c r="U9" s="14">
        <v>7.332348418708248E-5</v>
      </c>
      <c r="V9" s="14" t="s">
        <v>11</v>
      </c>
      <c r="W9" s="14">
        <v>2.8867513459481293E-6</v>
      </c>
      <c r="X9" s="14" t="s">
        <v>11</v>
      </c>
      <c r="Y9" s="14">
        <v>2.3555890982936728E-4</v>
      </c>
      <c r="Z9" s="14" t="s">
        <v>11</v>
      </c>
      <c r="AA9" s="14">
        <v>7.4161984874735934E-6</v>
      </c>
      <c r="AB9" s="14" t="s">
        <v>11</v>
      </c>
      <c r="AC9" s="14">
        <v>2.8867513459481293E-6</v>
      </c>
      <c r="AD9" s="14" t="s">
        <v>11</v>
      </c>
      <c r="AF9" s="27">
        <v>3.2234386051635999E-4</v>
      </c>
      <c r="AG9" s="14" t="s">
        <v>11</v>
      </c>
      <c r="AH9" s="18">
        <v>2</v>
      </c>
      <c r="AI9" s="27">
        <v>6.4468772103271998E-4</v>
      </c>
      <c r="AJ9" s="14" t="s">
        <v>11</v>
      </c>
      <c r="AL9" s="13">
        <v>1.0000000000000001E-5</v>
      </c>
    </row>
    <row r="10" spans="1:38" x14ac:dyDescent="0.35">
      <c r="A10" s="24"/>
      <c r="B10" s="24"/>
      <c r="C10" s="24"/>
      <c r="D10" s="40">
        <v>-19</v>
      </c>
      <c r="E10" s="41" t="s">
        <v>11</v>
      </c>
      <c r="F10" s="24"/>
      <c r="G10" s="31">
        <v>-19</v>
      </c>
      <c r="H10" s="126" t="s">
        <v>11</v>
      </c>
      <c r="I10" s="31">
        <v>7.5658141651969795E-4</v>
      </c>
      <c r="J10" s="126" t="s">
        <v>11</v>
      </c>
      <c r="K10" s="31">
        <v>5.0100000000021796E-4</v>
      </c>
      <c r="L10" s="126" t="s">
        <v>11</v>
      </c>
      <c r="M10" s="31">
        <v>1.257581416520992E-3</v>
      </c>
      <c r="N10" s="10" t="s">
        <v>11</v>
      </c>
      <c r="Q10" s="14">
        <v>0</v>
      </c>
      <c r="R10" s="14" t="s">
        <v>11</v>
      </c>
      <c r="S10" s="14">
        <v>2.0729101382497252E-4</v>
      </c>
      <c r="T10" s="14" t="s">
        <v>11</v>
      </c>
      <c r="U10" s="14">
        <v>8.7353095728390372E-5</v>
      </c>
      <c r="V10" s="14" t="s">
        <v>11</v>
      </c>
      <c r="W10" s="14">
        <v>2.8867513459481293E-6</v>
      </c>
      <c r="X10" s="14" t="s">
        <v>11</v>
      </c>
      <c r="Y10" s="14">
        <v>2.3971583176753261E-4</v>
      </c>
      <c r="Z10" s="14" t="s">
        <v>11</v>
      </c>
      <c r="AA10" s="14">
        <v>7.4161984874735934E-6</v>
      </c>
      <c r="AB10" s="14" t="s">
        <v>11</v>
      </c>
      <c r="AC10" s="14">
        <v>2.8867513459481293E-6</v>
      </c>
      <c r="AD10" s="14" t="s">
        <v>11</v>
      </c>
      <c r="AF10" s="27">
        <v>3.2883958766029151E-4</v>
      </c>
      <c r="AG10" s="14" t="s">
        <v>11</v>
      </c>
      <c r="AH10" s="18">
        <v>2</v>
      </c>
      <c r="AI10" s="27">
        <v>6.5767917532058302E-4</v>
      </c>
      <c r="AJ10" s="14" t="s">
        <v>11</v>
      </c>
      <c r="AL10" s="13">
        <v>1.0000000000000001E-5</v>
      </c>
    </row>
    <row r="11" spans="1:38" x14ac:dyDescent="0.35">
      <c r="A11" s="10">
        <v>200</v>
      </c>
      <c r="B11" s="10" t="s">
        <v>11</v>
      </c>
      <c r="C11" s="10"/>
      <c r="D11" s="40">
        <v>20</v>
      </c>
      <c r="E11" s="41" t="s">
        <v>11</v>
      </c>
      <c r="F11" s="10"/>
      <c r="G11" s="31">
        <v>20</v>
      </c>
      <c r="H11" s="126" t="s">
        <v>11</v>
      </c>
      <c r="I11" s="31">
        <v>-6.3934745351825048E-5</v>
      </c>
      <c r="J11" s="126" t="s">
        <v>11</v>
      </c>
      <c r="K11" s="31">
        <v>5.0100000000021796E-4</v>
      </c>
      <c r="L11" s="126" t="s">
        <v>11</v>
      </c>
      <c r="M11" s="31">
        <v>4.3706525464770607E-4</v>
      </c>
      <c r="N11" s="10" t="s">
        <v>11</v>
      </c>
      <c r="Q11" s="14">
        <v>0</v>
      </c>
      <c r="R11" s="14" t="s">
        <v>11</v>
      </c>
      <c r="S11" s="14">
        <v>2.0747265243496637E-4</v>
      </c>
      <c r="T11" s="14" t="s">
        <v>11</v>
      </c>
      <c r="U11" s="14">
        <v>8.8911941455202374E-5</v>
      </c>
      <c r="V11" s="14" t="s">
        <v>11</v>
      </c>
      <c r="W11" s="14">
        <v>2.8867513459481293E-6</v>
      </c>
      <c r="X11" s="14" t="s">
        <v>11</v>
      </c>
      <c r="Y11" s="14">
        <v>2.4017771198288433E-4</v>
      </c>
      <c r="Z11" s="14" t="s">
        <v>11</v>
      </c>
      <c r="AA11" s="14">
        <v>7.4161984874735934E-6</v>
      </c>
      <c r="AB11" s="14" t="s">
        <v>11</v>
      </c>
      <c r="AC11" s="14">
        <v>2.8867513459481293E-6</v>
      </c>
      <c r="AD11" s="14" t="s">
        <v>11</v>
      </c>
      <c r="AF11" s="27">
        <v>3.2970780221544549E-4</v>
      </c>
      <c r="AG11" s="14" t="s">
        <v>11</v>
      </c>
      <c r="AH11" s="18">
        <v>2</v>
      </c>
      <c r="AI11" s="27">
        <v>6.5941560443089097E-4</v>
      </c>
      <c r="AJ11" s="14" t="s">
        <v>11</v>
      </c>
      <c r="AL11" s="13">
        <v>1.0000000000000001E-5</v>
      </c>
    </row>
    <row r="12" spans="1:38" x14ac:dyDescent="0.35">
      <c r="A12" s="10"/>
      <c r="B12" s="10"/>
      <c r="C12" s="10"/>
      <c r="D12" s="40">
        <v>100</v>
      </c>
      <c r="E12" s="41" t="s">
        <v>11</v>
      </c>
      <c r="F12" s="10"/>
      <c r="G12" s="31">
        <v>100</v>
      </c>
      <c r="H12" s="126" t="s">
        <v>11</v>
      </c>
      <c r="I12" s="31">
        <v>-2.2845717622766238E-3</v>
      </c>
      <c r="J12" s="126" t="s">
        <v>11</v>
      </c>
      <c r="K12" s="31">
        <v>5.0100000000021796E-4</v>
      </c>
      <c r="L12" s="126" t="s">
        <v>11</v>
      </c>
      <c r="M12" s="31">
        <v>-1.7835717622745051E-3</v>
      </c>
      <c r="N12" s="10" t="s">
        <v>11</v>
      </c>
      <c r="Q12" s="14">
        <v>0</v>
      </c>
      <c r="R12" s="14" t="s">
        <v>11</v>
      </c>
      <c r="S12" s="14">
        <v>3.1412588963664506E-4</v>
      </c>
      <c r="T12" s="14" t="s">
        <v>11</v>
      </c>
      <c r="U12" s="14">
        <v>2.1361959960016153E-4</v>
      </c>
      <c r="V12" s="14" t="s">
        <v>11</v>
      </c>
      <c r="W12" s="14">
        <v>2.8867513459481293E-6</v>
      </c>
      <c r="X12" s="14" t="s">
        <v>11</v>
      </c>
      <c r="Y12" s="14">
        <v>2.7712812921102038E-4</v>
      </c>
      <c r="Z12" s="14" t="s">
        <v>11</v>
      </c>
      <c r="AA12" s="14">
        <v>7.4161984874735934E-6</v>
      </c>
      <c r="AB12" s="14" t="s">
        <v>11</v>
      </c>
      <c r="AC12" s="14">
        <v>2.8867513459481293E-6</v>
      </c>
      <c r="AD12" s="14" t="s">
        <v>11</v>
      </c>
      <c r="AF12" s="27">
        <v>4.7029785725646178E-4</v>
      </c>
      <c r="AG12" s="14" t="s">
        <v>11</v>
      </c>
      <c r="AH12" s="18">
        <v>2</v>
      </c>
      <c r="AI12" s="27">
        <v>9.4059571451292356E-4</v>
      </c>
      <c r="AJ12" s="14" t="s">
        <v>11</v>
      </c>
      <c r="AL12" s="13">
        <v>1.0000000000000001E-5</v>
      </c>
    </row>
    <row r="13" spans="1:38" x14ac:dyDescent="0.35">
      <c r="A13" s="10"/>
      <c r="B13" s="10"/>
      <c r="C13" s="10"/>
      <c r="D13" s="40">
        <v>190</v>
      </c>
      <c r="E13" s="41" t="s">
        <v>11</v>
      </c>
      <c r="F13" s="10"/>
      <c r="G13" s="31">
        <v>190</v>
      </c>
      <c r="H13" s="126" t="s">
        <v>11</v>
      </c>
      <c r="I13" s="31">
        <v>-4.7827884063170222E-3</v>
      </c>
      <c r="J13" s="126" t="s">
        <v>11</v>
      </c>
      <c r="K13" s="31">
        <v>5.0100000000021796E-4</v>
      </c>
      <c r="L13" s="126" t="s">
        <v>11</v>
      </c>
      <c r="M13" s="31">
        <v>-4.2817884063026668E-3</v>
      </c>
      <c r="N13" s="10" t="s">
        <v>11</v>
      </c>
      <c r="Q13" s="14">
        <v>0</v>
      </c>
      <c r="R13" s="14" t="s">
        <v>11</v>
      </c>
      <c r="S13" s="14">
        <v>8.4197659365712045E-4</v>
      </c>
      <c r="T13" s="14" t="s">
        <v>11</v>
      </c>
      <c r="U13" s="14">
        <v>3.5391571501324062E-4</v>
      </c>
      <c r="V13" s="14" t="s">
        <v>11</v>
      </c>
      <c r="W13" s="14">
        <v>2.8867513459481293E-6</v>
      </c>
      <c r="X13" s="14" t="s">
        <v>11</v>
      </c>
      <c r="Y13" s="14">
        <v>3.1869734859267345E-4</v>
      </c>
      <c r="Z13" s="14" t="s">
        <v>11</v>
      </c>
      <c r="AA13" s="14">
        <v>7.4161984874735934E-6</v>
      </c>
      <c r="AB13" s="14" t="s">
        <v>11</v>
      </c>
      <c r="AC13" s="14">
        <v>2.8867513459481293E-5</v>
      </c>
      <c r="AD13" s="14" t="s">
        <v>11</v>
      </c>
      <c r="AF13" s="27">
        <v>9.6780451758940109E-4</v>
      </c>
      <c r="AG13" s="14" t="s">
        <v>11</v>
      </c>
      <c r="AH13" s="18">
        <v>2</v>
      </c>
      <c r="AI13" s="26">
        <v>1.9356090351788022E-3</v>
      </c>
      <c r="AJ13" s="14" t="s">
        <v>11</v>
      </c>
      <c r="AL13" s="13">
        <v>1E-4</v>
      </c>
    </row>
    <row r="14" spans="1:38" x14ac:dyDescent="0.35">
      <c r="A14" s="10"/>
      <c r="B14" s="10"/>
      <c r="C14" s="10"/>
      <c r="D14" s="40">
        <v>-20</v>
      </c>
      <c r="E14" s="41" t="s">
        <v>11</v>
      </c>
      <c r="F14" s="10"/>
      <c r="G14" s="31">
        <v>-20</v>
      </c>
      <c r="H14" s="126" t="s">
        <v>11</v>
      </c>
      <c r="I14" s="31">
        <v>7.8429111762368206E-4</v>
      </c>
      <c r="J14" s="126" t="s">
        <v>11</v>
      </c>
      <c r="K14" s="31">
        <v>5.0100000000021796E-4</v>
      </c>
      <c r="L14" s="126" t="s">
        <v>11</v>
      </c>
      <c r="M14" s="31">
        <v>1.2852911176253201E-3</v>
      </c>
      <c r="N14" s="10" t="s">
        <v>11</v>
      </c>
      <c r="Q14" s="14">
        <v>0</v>
      </c>
      <c r="R14" s="14" t="s">
        <v>11</v>
      </c>
      <c r="S14" s="14">
        <v>2.0729101382497252E-4</v>
      </c>
      <c r="T14" s="14" t="s">
        <v>11</v>
      </c>
      <c r="U14" s="14">
        <v>8.8911941455202374E-5</v>
      </c>
      <c r="V14" s="14" t="s">
        <v>11</v>
      </c>
      <c r="W14" s="14">
        <v>2.8867513459481293E-6</v>
      </c>
      <c r="X14" s="14" t="s">
        <v>11</v>
      </c>
      <c r="Y14" s="14">
        <v>2.4017771198288433E-4</v>
      </c>
      <c r="Z14" s="14" t="s">
        <v>11</v>
      </c>
      <c r="AA14" s="14">
        <v>7.4161984874735934E-6</v>
      </c>
      <c r="AB14" s="14" t="s">
        <v>11</v>
      </c>
      <c r="AC14" s="14">
        <v>2.8867513459481293E-6</v>
      </c>
      <c r="AD14" s="14" t="s">
        <v>11</v>
      </c>
      <c r="AF14" s="27">
        <v>3.2959353413852631E-4</v>
      </c>
      <c r="AG14" s="14" t="s">
        <v>11</v>
      </c>
      <c r="AH14" s="18">
        <v>2</v>
      </c>
      <c r="AI14" s="27">
        <v>6.5918706827705262E-4</v>
      </c>
      <c r="AJ14" s="14" t="s">
        <v>11</v>
      </c>
      <c r="AL14" s="13">
        <v>1.0000000000000001E-5</v>
      </c>
    </row>
    <row r="15" spans="1:38" x14ac:dyDescent="0.35">
      <c r="A15" s="10"/>
      <c r="B15" s="10"/>
      <c r="C15" s="10"/>
      <c r="D15" s="40">
        <v>-100</v>
      </c>
      <c r="E15" s="41" t="s">
        <v>11</v>
      </c>
      <c r="F15" s="10"/>
      <c r="G15" s="31">
        <v>-100</v>
      </c>
      <c r="H15" s="126" t="s">
        <v>11</v>
      </c>
      <c r="I15" s="31">
        <v>3.0010672059424099E-3</v>
      </c>
      <c r="J15" s="126" t="s">
        <v>11</v>
      </c>
      <c r="K15" s="31">
        <v>5.0100000000021796E-4</v>
      </c>
      <c r="L15" s="126" t="s">
        <v>11</v>
      </c>
      <c r="M15" s="31">
        <v>3.502067205943149E-3</v>
      </c>
      <c r="N15" s="10" t="s">
        <v>11</v>
      </c>
      <c r="Q15" s="14">
        <v>0</v>
      </c>
      <c r="R15" s="14" t="s">
        <v>11</v>
      </c>
      <c r="S15" s="14">
        <v>3.1416735034714617E-4</v>
      </c>
      <c r="T15" s="14" t="s">
        <v>11</v>
      </c>
      <c r="U15" s="14">
        <v>2.1361959960016153E-4</v>
      </c>
      <c r="V15" s="14" t="s">
        <v>11</v>
      </c>
      <c r="W15" s="14">
        <v>2.8867513459481293E-6</v>
      </c>
      <c r="X15" s="14" t="s">
        <v>11</v>
      </c>
      <c r="Y15" s="14">
        <v>2.7712812921102038E-4</v>
      </c>
      <c r="Z15" s="14" t="s">
        <v>11</v>
      </c>
      <c r="AA15" s="14">
        <v>7.4161984874735934E-6</v>
      </c>
      <c r="AB15" s="14" t="s">
        <v>11</v>
      </c>
      <c r="AC15" s="14">
        <v>2.8867513459481293E-6</v>
      </c>
      <c r="AD15" s="14" t="s">
        <v>11</v>
      </c>
      <c r="AF15" s="27">
        <v>4.7032555110705187E-4</v>
      </c>
      <c r="AG15" s="14" t="s">
        <v>11</v>
      </c>
      <c r="AH15" s="18">
        <v>2</v>
      </c>
      <c r="AI15" s="27">
        <v>9.4065110221410375E-4</v>
      </c>
      <c r="AJ15" s="14" t="s">
        <v>11</v>
      </c>
      <c r="AL15" s="13">
        <v>1.0000000000000001E-5</v>
      </c>
    </row>
    <row r="16" spans="1:38" x14ac:dyDescent="0.35">
      <c r="A16" s="10"/>
      <c r="B16" s="10"/>
      <c r="C16" s="10"/>
      <c r="D16" s="40">
        <v>-190</v>
      </c>
      <c r="E16" s="41" t="s">
        <v>11</v>
      </c>
      <c r="F16" s="10"/>
      <c r="G16" s="31">
        <v>-190</v>
      </c>
      <c r="H16" s="126" t="s">
        <v>11</v>
      </c>
      <c r="I16" s="31">
        <v>5.4949403053009792E-3</v>
      </c>
      <c r="J16" s="126" t="s">
        <v>11</v>
      </c>
      <c r="K16" s="31">
        <v>5.0100000000021796E-4</v>
      </c>
      <c r="L16" s="126" t="s">
        <v>11</v>
      </c>
      <c r="M16" s="31">
        <v>5.9959403053255755E-3</v>
      </c>
      <c r="N16" s="10" t="s">
        <v>11</v>
      </c>
      <c r="Q16" s="14">
        <v>0</v>
      </c>
      <c r="R16" s="14" t="s">
        <v>11</v>
      </c>
      <c r="S16" s="14">
        <v>8.4860505248380907E-4</v>
      </c>
      <c r="T16" s="14" t="s">
        <v>11</v>
      </c>
      <c r="U16" s="14">
        <v>3.5391571501324062E-4</v>
      </c>
      <c r="V16" s="14" t="s">
        <v>11</v>
      </c>
      <c r="W16" s="14">
        <v>2.8867513459481293E-6</v>
      </c>
      <c r="X16" s="14" t="s">
        <v>11</v>
      </c>
      <c r="Y16" s="14">
        <v>3.1869734859267345E-4</v>
      </c>
      <c r="Z16" s="14" t="s">
        <v>11</v>
      </c>
      <c r="AA16" s="14">
        <v>7.4161984874735934E-6</v>
      </c>
      <c r="AB16" s="14" t="s">
        <v>11</v>
      </c>
      <c r="AC16" s="14">
        <v>2.8867513459481293E-5</v>
      </c>
      <c r="AD16" s="14" t="s">
        <v>11</v>
      </c>
      <c r="AF16" s="27">
        <v>9.7357667140346687E-4</v>
      </c>
      <c r="AG16" s="14" t="s">
        <v>11</v>
      </c>
      <c r="AH16" s="18">
        <v>2</v>
      </c>
      <c r="AI16" s="26">
        <v>1.9471533428069337E-3</v>
      </c>
      <c r="AJ16" s="14" t="s">
        <v>11</v>
      </c>
      <c r="AL16" s="13">
        <v>1E-4</v>
      </c>
    </row>
    <row r="17" spans="1:38" x14ac:dyDescent="0.35">
      <c r="A17" s="10">
        <v>2</v>
      </c>
      <c r="B17" s="10" t="s">
        <v>12</v>
      </c>
      <c r="C17" s="10"/>
      <c r="D17" s="40">
        <v>0.2</v>
      </c>
      <c r="E17" s="41" t="s">
        <v>12</v>
      </c>
      <c r="F17" s="10"/>
      <c r="G17" s="31">
        <v>0.2</v>
      </c>
      <c r="H17" s="126" t="s">
        <v>12</v>
      </c>
      <c r="I17" s="31">
        <v>-4.9658696554767465E-6</v>
      </c>
      <c r="J17" s="126" t="s">
        <v>12</v>
      </c>
      <c r="K17" s="31">
        <v>5.0100000000021795E-7</v>
      </c>
      <c r="L17" s="126" t="s">
        <v>12</v>
      </c>
      <c r="M17" s="31">
        <v>-4.4648696554683287E-6</v>
      </c>
      <c r="N17" s="10" t="s">
        <v>12</v>
      </c>
      <c r="Q17" s="14">
        <v>0</v>
      </c>
      <c r="R17" s="14" t="s">
        <v>12</v>
      </c>
      <c r="S17" s="14">
        <v>8.4197659365712049E-7</v>
      </c>
      <c r="T17" s="14" t="s">
        <v>85</v>
      </c>
      <c r="U17" s="14">
        <v>5.4270925303824821E-7</v>
      </c>
      <c r="V17" s="14" t="s">
        <v>12</v>
      </c>
      <c r="W17" s="14">
        <v>2.8867513459481289E-8</v>
      </c>
      <c r="X17" s="14" t="s">
        <v>12</v>
      </c>
      <c r="Y17" s="14">
        <v>5.3116224765445582E-7</v>
      </c>
      <c r="Z17" s="14" t="s">
        <v>12</v>
      </c>
      <c r="AA17" s="14">
        <v>7.4161984874735933E-9</v>
      </c>
      <c r="AB17" s="14" t="s">
        <v>12</v>
      </c>
      <c r="AC17" s="14">
        <v>2.8867513459481289E-8</v>
      </c>
      <c r="AD17" s="14" t="s">
        <v>12</v>
      </c>
      <c r="AF17" s="27">
        <v>1.1345981304408126E-6</v>
      </c>
      <c r="AG17" s="14" t="s">
        <v>12</v>
      </c>
      <c r="AH17" s="18">
        <v>2</v>
      </c>
      <c r="AI17" s="28">
        <v>2.2691962608816251E-6</v>
      </c>
      <c r="AJ17" s="14" t="s">
        <v>12</v>
      </c>
      <c r="AL17" s="13">
        <v>9.9999999999999995E-8</v>
      </c>
    </row>
    <row r="18" spans="1:38" x14ac:dyDescent="0.35">
      <c r="A18" s="10"/>
      <c r="B18" s="10"/>
      <c r="C18" s="10"/>
      <c r="D18" s="40">
        <v>1</v>
      </c>
      <c r="E18" s="41" t="s">
        <v>12</v>
      </c>
      <c r="F18" s="10"/>
      <c r="G18" s="31">
        <v>1</v>
      </c>
      <c r="H18" s="126" t="s">
        <v>12</v>
      </c>
      <c r="I18" s="31">
        <v>-2.5190704291148619E-5</v>
      </c>
      <c r="J18" s="126" t="s">
        <v>12</v>
      </c>
      <c r="K18" s="31">
        <v>5.0100000000021795E-7</v>
      </c>
      <c r="L18" s="126" t="s">
        <v>12</v>
      </c>
      <c r="M18" s="31">
        <v>-2.4689704291147585E-5</v>
      </c>
      <c r="N18" s="10" t="s">
        <v>12</v>
      </c>
      <c r="Q18" s="14">
        <v>0</v>
      </c>
      <c r="R18" s="14" t="s">
        <v>12</v>
      </c>
      <c r="S18" s="14">
        <v>2.1103505255046946E-6</v>
      </c>
      <c r="T18" s="14" t="s">
        <v>85</v>
      </c>
      <c r="U18" s="14">
        <v>1.78978583448784E-6</v>
      </c>
      <c r="V18" s="14" t="s">
        <v>12</v>
      </c>
      <c r="W18" s="14">
        <v>2.8867513459481289E-8</v>
      </c>
      <c r="X18" s="14" t="s">
        <v>12</v>
      </c>
      <c r="Y18" s="14">
        <v>8.0829037686547622E-7</v>
      </c>
      <c r="Z18" s="14" t="s">
        <v>12</v>
      </c>
      <c r="AA18" s="14">
        <v>7.4161984874735933E-9</v>
      </c>
      <c r="AB18" s="14" t="s">
        <v>12</v>
      </c>
      <c r="AC18" s="14">
        <v>2.8867513459481289E-8</v>
      </c>
      <c r="AD18" s="14" t="s">
        <v>12</v>
      </c>
      <c r="AF18" s="27">
        <v>2.883048330124086E-6</v>
      </c>
      <c r="AG18" s="14" t="s">
        <v>12</v>
      </c>
      <c r="AH18" s="18">
        <v>2</v>
      </c>
      <c r="AI18" s="28">
        <v>5.7660966602481721E-6</v>
      </c>
      <c r="AJ18" s="14" t="s">
        <v>12</v>
      </c>
      <c r="AL18" s="13">
        <v>9.9999999999999995E-8</v>
      </c>
    </row>
    <row r="19" spans="1:38" x14ac:dyDescent="0.35">
      <c r="A19" s="10"/>
      <c r="B19" s="10"/>
      <c r="C19" s="10"/>
      <c r="D19" s="40">
        <v>1.9</v>
      </c>
      <c r="E19" s="41" t="s">
        <v>12</v>
      </c>
      <c r="F19" s="10"/>
      <c r="G19" s="31">
        <v>1.9</v>
      </c>
      <c r="H19" s="126" t="s">
        <v>12</v>
      </c>
      <c r="I19" s="31">
        <v>-4.7943643256279471E-5</v>
      </c>
      <c r="J19" s="126" t="s">
        <v>12</v>
      </c>
      <c r="K19" s="31">
        <v>5.0100000000021795E-7</v>
      </c>
      <c r="L19" s="126" t="s">
        <v>12</v>
      </c>
      <c r="M19" s="31">
        <v>-4.744264325640124E-5</v>
      </c>
      <c r="N19" s="10" t="s">
        <v>12</v>
      </c>
      <c r="Q19" s="14">
        <v>0</v>
      </c>
      <c r="R19" s="14" t="s">
        <v>12</v>
      </c>
      <c r="S19" s="14">
        <v>6.0047532611824808E-6</v>
      </c>
      <c r="T19" s="14" t="s">
        <v>12</v>
      </c>
      <c r="U19" s="14">
        <v>3.1927469886186302E-6</v>
      </c>
      <c r="V19" s="14" t="s">
        <v>12</v>
      </c>
      <c r="W19" s="14">
        <v>2.8867513459481289E-8</v>
      </c>
      <c r="X19" s="14" t="s">
        <v>12</v>
      </c>
      <c r="Y19" s="14">
        <v>1.1200595222278741E-6</v>
      </c>
      <c r="Z19" s="14" t="s">
        <v>12</v>
      </c>
      <c r="AA19" s="14">
        <v>7.4161984874735933E-9</v>
      </c>
      <c r="AB19" s="14" t="s">
        <v>12</v>
      </c>
      <c r="AC19" s="14">
        <v>2.8867513459481289E-7</v>
      </c>
      <c r="AD19" s="14" t="s">
        <v>12</v>
      </c>
      <c r="AF19" s="27">
        <v>6.8985107132637681E-6</v>
      </c>
      <c r="AG19" s="14" t="s">
        <v>12</v>
      </c>
      <c r="AH19" s="18">
        <v>2</v>
      </c>
      <c r="AI19" s="17">
        <v>1.3797021426527536E-5</v>
      </c>
      <c r="AJ19" s="14" t="s">
        <v>12</v>
      </c>
      <c r="AL19" s="13">
        <v>9.9999999999999995E-7</v>
      </c>
    </row>
    <row r="20" spans="1:38" x14ac:dyDescent="0.35">
      <c r="A20" s="10"/>
      <c r="B20" s="10"/>
      <c r="C20" s="10"/>
      <c r="D20" s="40">
        <v>-0.2</v>
      </c>
      <c r="E20" s="41" t="s">
        <v>12</v>
      </c>
      <c r="F20" s="10"/>
      <c r="G20" s="31">
        <v>-0.2</v>
      </c>
      <c r="H20" s="126" t="s">
        <v>12</v>
      </c>
      <c r="I20" s="31">
        <v>5.6541905631941465E-6</v>
      </c>
      <c r="J20" s="126" t="s">
        <v>12</v>
      </c>
      <c r="K20" s="31">
        <v>5.0100000000021795E-7</v>
      </c>
      <c r="L20" s="126" t="s">
        <v>12</v>
      </c>
      <c r="M20" s="31">
        <v>6.1551905632117876E-6</v>
      </c>
      <c r="N20" s="10" t="s">
        <v>12</v>
      </c>
      <c r="Q20" s="14">
        <v>0</v>
      </c>
      <c r="R20" s="14" t="s">
        <v>12</v>
      </c>
      <c r="S20" s="14">
        <v>8.4860505248380904E-7</v>
      </c>
      <c r="T20" s="14" t="s">
        <v>85</v>
      </c>
      <c r="U20" s="14">
        <v>5.4270925303824821E-7</v>
      </c>
      <c r="V20" s="14" t="s">
        <v>12</v>
      </c>
      <c r="W20" s="14">
        <v>2.8867513459481289E-8</v>
      </c>
      <c r="X20" s="14" t="s">
        <v>12</v>
      </c>
      <c r="Y20" s="14">
        <v>5.3116224765445582E-7</v>
      </c>
      <c r="Z20" s="14" t="s">
        <v>12</v>
      </c>
      <c r="AA20" s="14">
        <v>7.4161984874735933E-9</v>
      </c>
      <c r="AB20" s="14" t="s">
        <v>12</v>
      </c>
      <c r="AC20" s="14">
        <v>2.8867513459481289E-8</v>
      </c>
      <c r="AD20" s="14" t="s">
        <v>12</v>
      </c>
      <c r="AF20" s="27">
        <v>1.1395257208305514E-6</v>
      </c>
      <c r="AG20" s="14" t="s">
        <v>12</v>
      </c>
      <c r="AH20" s="18">
        <v>2</v>
      </c>
      <c r="AI20" s="28">
        <v>2.2790514416611027E-6</v>
      </c>
      <c r="AJ20" s="14" t="s">
        <v>12</v>
      </c>
      <c r="AL20" s="13">
        <v>9.9999999999999995E-8</v>
      </c>
    </row>
    <row r="21" spans="1:38" x14ac:dyDescent="0.35">
      <c r="A21" s="10"/>
      <c r="B21" s="10"/>
      <c r="C21" s="10"/>
      <c r="D21" s="40">
        <v>-1</v>
      </c>
      <c r="E21" s="41" t="s">
        <v>12</v>
      </c>
      <c r="F21" s="10"/>
      <c r="G21" s="31">
        <v>-1</v>
      </c>
      <c r="H21" s="126" t="s">
        <v>12</v>
      </c>
      <c r="I21" s="31">
        <v>2.7840697870128941E-5</v>
      </c>
      <c r="J21" s="126" t="s">
        <v>12</v>
      </c>
      <c r="K21" s="31">
        <v>5.0100000000021795E-7</v>
      </c>
      <c r="L21" s="126" t="s">
        <v>12</v>
      </c>
      <c r="M21" s="31">
        <v>2.834169787013785E-5</v>
      </c>
      <c r="N21" s="10" t="s">
        <v>12</v>
      </c>
      <c r="Q21" s="14">
        <v>0</v>
      </c>
      <c r="R21" s="14" t="s">
        <v>12</v>
      </c>
      <c r="S21" s="14">
        <v>2.110694303000314E-6</v>
      </c>
      <c r="T21" s="14" t="s">
        <v>85</v>
      </c>
      <c r="U21" s="14">
        <v>1.78978583448784E-6</v>
      </c>
      <c r="V21" s="14" t="s">
        <v>12</v>
      </c>
      <c r="W21" s="14">
        <v>2.8867513459481289E-8</v>
      </c>
      <c r="X21" s="14" t="s">
        <v>12</v>
      </c>
      <c r="Y21" s="14">
        <v>8.0829037686547622E-7</v>
      </c>
      <c r="Z21" s="14" t="s">
        <v>12</v>
      </c>
      <c r="AA21" s="14">
        <v>7.4161984874735933E-9</v>
      </c>
      <c r="AB21" s="14" t="s">
        <v>12</v>
      </c>
      <c r="AC21" s="14">
        <v>2.8867513459481289E-8</v>
      </c>
      <c r="AD21" s="14" t="s">
        <v>12</v>
      </c>
      <c r="AF21" s="27">
        <v>2.8832999798930603E-6</v>
      </c>
      <c r="AG21" s="14" t="s">
        <v>12</v>
      </c>
      <c r="AH21" s="18">
        <v>2</v>
      </c>
      <c r="AI21" s="28">
        <v>5.7665999597861206E-6</v>
      </c>
      <c r="AJ21" s="14" t="s">
        <v>12</v>
      </c>
      <c r="AL21" s="13">
        <v>9.9999999999999995E-8</v>
      </c>
    </row>
    <row r="22" spans="1:38" x14ac:dyDescent="0.35">
      <c r="A22" s="10"/>
      <c r="B22" s="10"/>
      <c r="C22" s="10"/>
      <c r="D22" s="40">
        <v>-1.9</v>
      </c>
      <c r="E22" s="41" t="s">
        <v>12</v>
      </c>
      <c r="F22" s="10"/>
      <c r="G22" s="31">
        <v>-1.9</v>
      </c>
      <c r="H22" s="126" t="s">
        <v>12</v>
      </c>
      <c r="I22" s="31">
        <v>5.280051859043059E-5</v>
      </c>
      <c r="J22" s="126" t="s">
        <v>12</v>
      </c>
      <c r="K22" s="31">
        <v>5.0100000000021795E-7</v>
      </c>
      <c r="L22" s="126" t="s">
        <v>12</v>
      </c>
      <c r="M22" s="31">
        <v>5.3301518590398445E-5</v>
      </c>
      <c r="N22" s="10" t="s">
        <v>12</v>
      </c>
      <c r="Q22" s="14">
        <v>0</v>
      </c>
      <c r="R22" s="14" t="s">
        <v>12</v>
      </c>
      <c r="S22" s="14">
        <v>6.082542742116434E-6</v>
      </c>
      <c r="T22" s="14" t="s">
        <v>12</v>
      </c>
      <c r="U22" s="14">
        <v>3.1927469886186302E-6</v>
      </c>
      <c r="V22" s="14" t="s">
        <v>12</v>
      </c>
      <c r="W22" s="14">
        <v>2.8867513459481289E-8</v>
      </c>
      <c r="X22" s="14" t="s">
        <v>12</v>
      </c>
      <c r="Y22" s="14">
        <v>1.1200595222278741E-6</v>
      </c>
      <c r="Z22" s="14" t="s">
        <v>12</v>
      </c>
      <c r="AA22" s="14">
        <v>7.4161984874735933E-9</v>
      </c>
      <c r="AB22" s="14" t="s">
        <v>12</v>
      </c>
      <c r="AC22" s="14">
        <v>2.8867513459481289E-7</v>
      </c>
      <c r="AD22" s="14" t="s">
        <v>12</v>
      </c>
      <c r="AF22" s="27">
        <v>6.966327191785256E-6</v>
      </c>
      <c r="AG22" s="14" t="s">
        <v>12</v>
      </c>
      <c r="AH22" s="18">
        <v>2</v>
      </c>
      <c r="AI22" s="17">
        <v>1.3932654383570512E-5</v>
      </c>
      <c r="AJ22" s="14" t="s">
        <v>12</v>
      </c>
      <c r="AL22" s="13">
        <v>9.9999999999999995E-7</v>
      </c>
    </row>
    <row r="23" spans="1:38" x14ac:dyDescent="0.35">
      <c r="A23" s="10">
        <v>20</v>
      </c>
      <c r="B23" s="10" t="s">
        <v>12</v>
      </c>
      <c r="C23" s="10"/>
      <c r="D23" s="40">
        <v>2</v>
      </c>
      <c r="E23" s="41" t="s">
        <v>12</v>
      </c>
      <c r="F23" s="10"/>
      <c r="G23" s="31">
        <v>2</v>
      </c>
      <c r="H23" s="126" t="s">
        <v>12</v>
      </c>
      <c r="I23" s="31">
        <v>-4.9528326289059801E-5</v>
      </c>
      <c r="J23" s="126" t="s">
        <v>12</v>
      </c>
      <c r="K23" s="31">
        <v>5.0100000000021795E-7</v>
      </c>
      <c r="L23" s="126" t="s">
        <v>12</v>
      </c>
      <c r="M23" s="31">
        <v>-4.9027326289197148E-5</v>
      </c>
      <c r="N23" s="10" t="s">
        <v>12</v>
      </c>
      <c r="Q23" s="14">
        <v>0</v>
      </c>
      <c r="R23" s="14" t="s">
        <v>12</v>
      </c>
      <c r="S23" s="14">
        <v>6.0047532611824808E-6</v>
      </c>
      <c r="T23" s="14" t="s">
        <v>12</v>
      </c>
      <c r="U23" s="14">
        <v>5.4270925303824827E-6</v>
      </c>
      <c r="V23" s="14" t="s">
        <v>12</v>
      </c>
      <c r="W23" s="14">
        <v>2.8867513459481289E-7</v>
      </c>
      <c r="X23" s="14" t="s">
        <v>12</v>
      </c>
      <c r="Y23" s="14">
        <v>3.0022213997860538E-6</v>
      </c>
      <c r="Z23" s="14" t="s">
        <v>12</v>
      </c>
      <c r="AA23" s="14">
        <v>7.4161984874735933E-9</v>
      </c>
      <c r="AB23" s="14" t="s">
        <v>12</v>
      </c>
      <c r="AC23" s="14">
        <v>2.8867513459481289E-7</v>
      </c>
      <c r="AD23" s="14" t="s">
        <v>12</v>
      </c>
      <c r="AF23" s="27">
        <v>8.6423636848384817E-6</v>
      </c>
      <c r="AG23" s="14" t="s">
        <v>12</v>
      </c>
      <c r="AH23" s="18">
        <v>2</v>
      </c>
      <c r="AI23" s="17">
        <v>1.7284727369676963E-5</v>
      </c>
      <c r="AJ23" s="14" t="s">
        <v>12</v>
      </c>
      <c r="AL23" s="13">
        <v>9.9999999999999995E-7</v>
      </c>
    </row>
    <row r="24" spans="1:38" x14ac:dyDescent="0.35">
      <c r="A24" s="10"/>
      <c r="B24" s="10"/>
      <c r="C24" s="10"/>
      <c r="D24" s="40">
        <v>4</v>
      </c>
      <c r="E24" s="41" t="s">
        <v>12</v>
      </c>
      <c r="F24" s="10"/>
      <c r="G24" s="31">
        <v>4</v>
      </c>
      <c r="H24" s="126" t="s">
        <v>12</v>
      </c>
      <c r="I24" s="31">
        <v>-1.0319624391951349E-4</v>
      </c>
      <c r="J24" s="126" t="s">
        <v>12</v>
      </c>
      <c r="K24" s="31">
        <v>5.0100000000021795E-7</v>
      </c>
      <c r="L24" s="126" t="s">
        <v>12</v>
      </c>
      <c r="M24" s="31">
        <v>-1.0269524391937068E-4</v>
      </c>
      <c r="N24" s="10" t="s">
        <v>12</v>
      </c>
      <c r="Q24" s="14">
        <v>0</v>
      </c>
      <c r="R24" s="14" t="s">
        <v>12</v>
      </c>
      <c r="S24" s="14">
        <v>1.1260935130602728E-5</v>
      </c>
      <c r="T24" s="14" t="s">
        <v>12</v>
      </c>
      <c r="U24" s="14">
        <v>8.5447839840064623E-6</v>
      </c>
      <c r="V24" s="14" t="s">
        <v>12</v>
      </c>
      <c r="W24" s="14">
        <v>2.8867513459481289E-7</v>
      </c>
      <c r="X24" s="14" t="s">
        <v>12</v>
      </c>
      <c r="Y24" s="14">
        <v>3.6950417228136049E-6</v>
      </c>
      <c r="Z24" s="14" t="s">
        <v>12</v>
      </c>
      <c r="AA24" s="14">
        <v>7.4161984874735933E-9</v>
      </c>
      <c r="AB24" s="14" t="s">
        <v>12</v>
      </c>
      <c r="AC24" s="14">
        <v>2.8867513459481289E-7</v>
      </c>
      <c r="AD24" s="14" t="s">
        <v>12</v>
      </c>
      <c r="AF24" s="27">
        <v>1.4616499182395764E-5</v>
      </c>
      <c r="AG24" s="14" t="s">
        <v>12</v>
      </c>
      <c r="AH24" s="18">
        <v>2</v>
      </c>
      <c r="AI24" s="17">
        <v>2.9232998364791528E-5</v>
      </c>
      <c r="AJ24" s="14" t="s">
        <v>12</v>
      </c>
      <c r="AL24" s="13">
        <v>9.9999999999999995E-7</v>
      </c>
    </row>
    <row r="25" spans="1:38" x14ac:dyDescent="0.35">
      <c r="A25" s="10"/>
      <c r="B25" s="10"/>
      <c r="C25" s="10"/>
      <c r="D25" s="40">
        <v>6</v>
      </c>
      <c r="E25" s="41" t="s">
        <v>12</v>
      </c>
      <c r="F25" s="10"/>
      <c r="G25" s="31">
        <v>6</v>
      </c>
      <c r="H25" s="126" t="s">
        <v>12</v>
      </c>
      <c r="I25" s="31">
        <v>-1.5686416154996716E-4</v>
      </c>
      <c r="J25" s="126" t="s">
        <v>12</v>
      </c>
      <c r="K25" s="31">
        <v>5.0100000000021795E-7</v>
      </c>
      <c r="L25" s="126" t="s">
        <v>12</v>
      </c>
      <c r="M25" s="31">
        <v>-1.5636316155021035E-4</v>
      </c>
      <c r="N25" s="10" t="s">
        <v>12</v>
      </c>
      <c r="Q25" s="14">
        <v>0</v>
      </c>
      <c r="R25" s="14" t="s">
        <v>12</v>
      </c>
      <c r="S25" s="14">
        <v>1.6107494534860779E-5</v>
      </c>
      <c r="T25" s="14" t="s">
        <v>12</v>
      </c>
      <c r="U25" s="14">
        <v>1.166247543763044E-5</v>
      </c>
      <c r="V25" s="14" t="s">
        <v>12</v>
      </c>
      <c r="W25" s="14">
        <v>2.8867513459481289E-7</v>
      </c>
      <c r="X25" s="14" t="s">
        <v>12</v>
      </c>
      <c r="Y25" s="14">
        <v>4.3878620458411565E-6</v>
      </c>
      <c r="Z25" s="14" t="s">
        <v>12</v>
      </c>
      <c r="AA25" s="14">
        <v>7.4161984874735933E-9</v>
      </c>
      <c r="AB25" s="14" t="s">
        <v>12</v>
      </c>
      <c r="AC25" s="14">
        <v>2.8867513459481289E-7</v>
      </c>
      <c r="AD25" s="14" t="s">
        <v>12</v>
      </c>
      <c r="AF25" s="27">
        <v>2.0368720345763089E-5</v>
      </c>
      <c r="AG25" s="14" t="s">
        <v>12</v>
      </c>
      <c r="AH25" s="18">
        <v>2</v>
      </c>
      <c r="AI25" s="17">
        <v>4.0737440691526179E-5</v>
      </c>
      <c r="AJ25" s="14" t="s">
        <v>12</v>
      </c>
      <c r="AL25" s="13">
        <v>9.9999999999999995E-7</v>
      </c>
    </row>
    <row r="26" spans="1:38" x14ac:dyDescent="0.35">
      <c r="A26" s="10"/>
      <c r="B26" s="10"/>
      <c r="C26" s="10"/>
      <c r="D26" s="40">
        <v>8</v>
      </c>
      <c r="E26" s="41" t="s">
        <v>12</v>
      </c>
      <c r="F26" s="10"/>
      <c r="G26" s="31">
        <v>8</v>
      </c>
      <c r="H26" s="126" t="s">
        <v>12</v>
      </c>
      <c r="I26" s="31">
        <v>-2.1053207918042086E-4</v>
      </c>
      <c r="J26" s="126" t="s">
        <v>12</v>
      </c>
      <c r="K26" s="31">
        <v>5.0100000000021795E-7</v>
      </c>
      <c r="L26" s="126" t="s">
        <v>12</v>
      </c>
      <c r="M26" s="31">
        <v>-2.1003107918105002E-4</v>
      </c>
      <c r="N26" s="10" t="s">
        <v>12</v>
      </c>
      <c r="Q26" s="14">
        <v>0</v>
      </c>
      <c r="R26" s="14" t="s">
        <v>12</v>
      </c>
      <c r="S26" s="14">
        <v>1.6107494534860779E-5</v>
      </c>
      <c r="T26" s="14" t="s">
        <v>12</v>
      </c>
      <c r="U26" s="14">
        <v>1.478016689125442E-5</v>
      </c>
      <c r="V26" s="14" t="s">
        <v>12</v>
      </c>
      <c r="W26" s="14">
        <v>2.8867513459481289E-7</v>
      </c>
      <c r="X26" s="14" t="s">
        <v>12</v>
      </c>
      <c r="Y26" s="14">
        <v>5.0806823688687076E-6</v>
      </c>
      <c r="Z26" s="14" t="s">
        <v>12</v>
      </c>
      <c r="AA26" s="14">
        <v>7.4161984874735933E-9</v>
      </c>
      <c r="AB26" s="14" t="s">
        <v>12</v>
      </c>
      <c r="AC26" s="14">
        <v>2.8867513459481289E-7</v>
      </c>
      <c r="AD26" s="14" t="s">
        <v>12</v>
      </c>
      <c r="AF26" s="27">
        <v>2.2447377764984117E-5</v>
      </c>
      <c r="AG26" s="14" t="s">
        <v>12</v>
      </c>
      <c r="AH26" s="18">
        <v>2</v>
      </c>
      <c r="AI26" s="17">
        <v>4.4894755529968233E-5</v>
      </c>
      <c r="AJ26" s="14" t="s">
        <v>12</v>
      </c>
      <c r="AL26" s="13">
        <v>9.9999999999999995E-7</v>
      </c>
    </row>
    <row r="27" spans="1:38" x14ac:dyDescent="0.35">
      <c r="A27" s="10"/>
      <c r="B27" s="10"/>
      <c r="C27" s="10"/>
      <c r="D27" s="40">
        <v>10</v>
      </c>
      <c r="E27" s="41" t="s">
        <v>12</v>
      </c>
      <c r="F27" s="10"/>
      <c r="G27" s="31">
        <v>10</v>
      </c>
      <c r="H27" s="126" t="s">
        <v>12</v>
      </c>
      <c r="I27" s="31">
        <v>-2.6419999681087452E-4</v>
      </c>
      <c r="J27" s="126" t="s">
        <v>12</v>
      </c>
      <c r="K27" s="31">
        <v>5.0100000000021795E-7</v>
      </c>
      <c r="L27" s="126" t="s">
        <v>12</v>
      </c>
      <c r="M27" s="31">
        <v>-2.6369899681100151E-4</v>
      </c>
      <c r="N27" s="10" t="s">
        <v>12</v>
      </c>
      <c r="Q27" s="14">
        <v>0</v>
      </c>
      <c r="R27" s="14" t="s">
        <v>12</v>
      </c>
      <c r="S27" s="14">
        <v>1.9623554285740314E-5</v>
      </c>
      <c r="T27" s="14" t="s">
        <v>12</v>
      </c>
      <c r="U27" s="14">
        <v>1.7897858344878401E-5</v>
      </c>
      <c r="V27" s="14" t="s">
        <v>12</v>
      </c>
      <c r="W27" s="14">
        <v>2.8867513459481289E-7</v>
      </c>
      <c r="X27" s="14" t="s">
        <v>12</v>
      </c>
      <c r="Y27" s="14">
        <v>5.7735026918962578E-6</v>
      </c>
      <c r="Z27" s="14" t="s">
        <v>12</v>
      </c>
      <c r="AA27" s="14">
        <v>7.4161984874735933E-9</v>
      </c>
      <c r="AB27" s="14" t="s">
        <v>12</v>
      </c>
      <c r="AC27" s="14">
        <v>2.8867513459481289E-7</v>
      </c>
      <c r="AD27" s="14" t="s">
        <v>12</v>
      </c>
      <c r="AF27" s="27">
        <v>2.7183032780371113E-5</v>
      </c>
      <c r="AG27" s="14" t="s">
        <v>12</v>
      </c>
      <c r="AH27" s="18">
        <v>2</v>
      </c>
      <c r="AI27" s="17">
        <v>5.4366065560742227E-5</v>
      </c>
      <c r="AJ27" s="14" t="s">
        <v>12</v>
      </c>
      <c r="AL27" s="13">
        <v>9.9999999999999995E-7</v>
      </c>
    </row>
    <row r="28" spans="1:38" x14ac:dyDescent="0.35">
      <c r="A28" s="10"/>
      <c r="B28" s="10"/>
      <c r="C28" s="10"/>
      <c r="D28" s="40">
        <v>12</v>
      </c>
      <c r="E28" s="41" t="s">
        <v>12</v>
      </c>
      <c r="F28" s="10"/>
      <c r="G28" s="31">
        <v>12</v>
      </c>
      <c r="H28" s="126" t="s">
        <v>12</v>
      </c>
      <c r="I28" s="31">
        <v>-3.1786791444132821E-4</v>
      </c>
      <c r="J28" s="126" t="s">
        <v>12</v>
      </c>
      <c r="K28" s="31">
        <v>5.0100000000021795E-7</v>
      </c>
      <c r="L28" s="126" t="s">
        <v>12</v>
      </c>
      <c r="M28" s="31">
        <v>-3.17366914440953E-4</v>
      </c>
      <c r="N28" s="10" t="s">
        <v>12</v>
      </c>
      <c r="Q28" s="14">
        <v>0</v>
      </c>
      <c r="R28" s="14" t="s">
        <v>12</v>
      </c>
      <c r="S28" s="14">
        <v>2.3922100990991359E-5</v>
      </c>
      <c r="T28" s="14" t="s">
        <v>12</v>
      </c>
      <c r="U28" s="14">
        <v>2.1015549798502381E-5</v>
      </c>
      <c r="V28" s="14" t="s">
        <v>12</v>
      </c>
      <c r="W28" s="14">
        <v>2.8867513459481289E-7</v>
      </c>
      <c r="X28" s="14" t="s">
        <v>12</v>
      </c>
      <c r="Y28" s="14">
        <v>6.4663230149238089E-6</v>
      </c>
      <c r="Z28" s="14" t="s">
        <v>12</v>
      </c>
      <c r="AA28" s="14">
        <v>7.4161984874735933E-9</v>
      </c>
      <c r="AB28" s="14" t="s">
        <v>12</v>
      </c>
      <c r="AC28" s="14">
        <v>2.8867513459481289E-7</v>
      </c>
      <c r="AD28" s="14" t="s">
        <v>12</v>
      </c>
      <c r="AF28" s="27">
        <v>3.2494619618584913E-5</v>
      </c>
      <c r="AG28" s="14" t="s">
        <v>12</v>
      </c>
      <c r="AH28" s="18">
        <v>2</v>
      </c>
      <c r="AI28" s="17">
        <v>6.4989239237169826E-5</v>
      </c>
      <c r="AJ28" s="14" t="s">
        <v>12</v>
      </c>
      <c r="AL28" s="13">
        <v>9.9999999999999995E-7</v>
      </c>
    </row>
    <row r="29" spans="1:38" x14ac:dyDescent="0.35">
      <c r="A29" s="10"/>
      <c r="B29" s="10"/>
      <c r="C29" s="10"/>
      <c r="D29" s="40">
        <v>14</v>
      </c>
      <c r="E29" s="41" t="s">
        <v>12</v>
      </c>
      <c r="F29" s="10"/>
      <c r="G29" s="31">
        <v>14</v>
      </c>
      <c r="H29" s="126" t="s">
        <v>12</v>
      </c>
      <c r="I29" s="31">
        <v>-3.715358320717819E-4</v>
      </c>
      <c r="J29" s="126" t="s">
        <v>12</v>
      </c>
      <c r="K29" s="31">
        <v>5.0100000000021795E-7</v>
      </c>
      <c r="L29" s="126" t="s">
        <v>12</v>
      </c>
      <c r="M29" s="31">
        <v>-3.7103483207090449E-4</v>
      </c>
      <c r="N29" s="10" t="s">
        <v>12</v>
      </c>
      <c r="Q29" s="14">
        <v>0</v>
      </c>
      <c r="R29" s="14" t="s">
        <v>12</v>
      </c>
      <c r="S29" s="14">
        <v>3.3648465300787233E-5</v>
      </c>
      <c r="T29" s="14" t="s">
        <v>12</v>
      </c>
      <c r="U29" s="14">
        <v>2.4133241252126357E-5</v>
      </c>
      <c r="V29" s="14" t="s">
        <v>12</v>
      </c>
      <c r="W29" s="14">
        <v>2.8867513459481289E-7</v>
      </c>
      <c r="X29" s="14" t="s">
        <v>12</v>
      </c>
      <c r="Y29" s="14">
        <v>7.1591433379513601E-6</v>
      </c>
      <c r="Z29" s="14" t="s">
        <v>12</v>
      </c>
      <c r="AA29" s="14">
        <v>7.4161984874735933E-9</v>
      </c>
      <c r="AB29" s="14" t="s">
        <v>12</v>
      </c>
      <c r="AC29" s="14">
        <v>2.8867513459481289E-7</v>
      </c>
      <c r="AD29" s="14" t="s">
        <v>12</v>
      </c>
      <c r="AF29" s="27">
        <v>4.202442867466036E-5</v>
      </c>
      <c r="AG29" s="14" t="s">
        <v>12</v>
      </c>
      <c r="AH29" s="18">
        <v>2</v>
      </c>
      <c r="AI29" s="17">
        <v>8.4048857349320721E-5</v>
      </c>
      <c r="AJ29" s="14" t="s">
        <v>12</v>
      </c>
      <c r="AL29" s="13">
        <v>9.9999999999999995E-7</v>
      </c>
    </row>
    <row r="30" spans="1:38" x14ac:dyDescent="0.35">
      <c r="A30" s="10"/>
      <c r="B30" s="10"/>
      <c r="C30" s="10"/>
      <c r="D30" s="40">
        <v>16</v>
      </c>
      <c r="E30" s="41" t="s">
        <v>12</v>
      </c>
      <c r="F30" s="10"/>
      <c r="G30" s="31">
        <v>16</v>
      </c>
      <c r="H30" s="126" t="s">
        <v>12</v>
      </c>
      <c r="I30" s="31">
        <v>-4.252037497022356E-4</v>
      </c>
      <c r="J30" s="126" t="s">
        <v>12</v>
      </c>
      <c r="K30" s="31">
        <v>5.0100000000021795E-7</v>
      </c>
      <c r="L30" s="126" t="s">
        <v>12</v>
      </c>
      <c r="M30" s="31">
        <v>-4.2470274970085597E-4</v>
      </c>
      <c r="N30" s="10" t="s">
        <v>12</v>
      </c>
      <c r="Q30" s="14">
        <v>0</v>
      </c>
      <c r="R30" s="14" t="s">
        <v>12</v>
      </c>
      <c r="S30" s="14">
        <v>3.3648465300787233E-5</v>
      </c>
      <c r="T30" s="14" t="s">
        <v>12</v>
      </c>
      <c r="U30" s="14">
        <v>2.725093270575034E-5</v>
      </c>
      <c r="V30" s="14" t="s">
        <v>12</v>
      </c>
      <c r="W30" s="14">
        <v>2.8867513459481289E-7</v>
      </c>
      <c r="X30" s="14" t="s">
        <v>12</v>
      </c>
      <c r="Y30" s="14">
        <v>7.8519636609789103E-6</v>
      </c>
      <c r="Z30" s="14" t="s">
        <v>12</v>
      </c>
      <c r="AA30" s="14">
        <v>7.4161984874735933E-9</v>
      </c>
      <c r="AB30" s="14" t="s">
        <v>12</v>
      </c>
      <c r="AC30" s="14">
        <v>2.8867513459481289E-7</v>
      </c>
      <c r="AD30" s="14" t="s">
        <v>12</v>
      </c>
      <c r="AF30" s="27">
        <v>4.4007415345957498E-5</v>
      </c>
      <c r="AG30" s="14" t="s">
        <v>12</v>
      </c>
      <c r="AH30" s="18">
        <v>2</v>
      </c>
      <c r="AI30" s="17">
        <v>8.8014830691914996E-5</v>
      </c>
      <c r="AJ30" s="14" t="s">
        <v>12</v>
      </c>
      <c r="AL30" s="13">
        <v>9.9999999999999995E-7</v>
      </c>
    </row>
    <row r="31" spans="1:38" x14ac:dyDescent="0.35">
      <c r="A31" s="10"/>
      <c r="B31" s="10"/>
      <c r="C31" s="10"/>
      <c r="D31" s="40">
        <v>18</v>
      </c>
      <c r="E31" s="41" t="s">
        <v>12</v>
      </c>
      <c r="F31" s="10"/>
      <c r="G31" s="31">
        <v>18</v>
      </c>
      <c r="H31" s="126" t="s">
        <v>12</v>
      </c>
      <c r="I31" s="31">
        <v>-4.7887166733268929E-4</v>
      </c>
      <c r="J31" s="126" t="s">
        <v>12</v>
      </c>
      <c r="K31" s="31">
        <v>5.0100000000021795E-7</v>
      </c>
      <c r="L31" s="126" t="s">
        <v>12</v>
      </c>
      <c r="M31" s="31">
        <v>-4.7837066733436018E-4</v>
      </c>
      <c r="N31" s="10" t="s">
        <v>12</v>
      </c>
      <c r="Q31" s="14">
        <v>0</v>
      </c>
      <c r="R31" s="14" t="s">
        <v>12</v>
      </c>
      <c r="S31" s="14">
        <v>3.3648465300787233E-5</v>
      </c>
      <c r="T31" s="14" t="s">
        <v>12</v>
      </c>
      <c r="U31" s="14">
        <v>3.0368624159374319E-5</v>
      </c>
      <c r="V31" s="14" t="s">
        <v>12</v>
      </c>
      <c r="W31" s="14">
        <v>2.8867513459481289E-7</v>
      </c>
      <c r="X31" s="14" t="s">
        <v>12</v>
      </c>
      <c r="Y31" s="14">
        <v>8.5447839840064623E-6</v>
      </c>
      <c r="Z31" s="14" t="s">
        <v>12</v>
      </c>
      <c r="AA31" s="14">
        <v>7.4161984874735933E-9</v>
      </c>
      <c r="AB31" s="14" t="s">
        <v>12</v>
      </c>
      <c r="AC31" s="14">
        <v>2.8867513459481289E-7</v>
      </c>
      <c r="AD31" s="14" t="s">
        <v>12</v>
      </c>
      <c r="AF31" s="27">
        <v>4.6126484858827206E-5</v>
      </c>
      <c r="AG31" s="14" t="s">
        <v>12</v>
      </c>
      <c r="AH31" s="18">
        <v>2</v>
      </c>
      <c r="AI31" s="17">
        <v>9.2252969717654412E-5</v>
      </c>
      <c r="AJ31" s="14" t="s">
        <v>12</v>
      </c>
      <c r="AL31" s="13">
        <v>9.9999999999999995E-7</v>
      </c>
    </row>
    <row r="32" spans="1:38" x14ac:dyDescent="0.35">
      <c r="A32" s="10"/>
      <c r="B32" s="10"/>
      <c r="C32" s="10"/>
      <c r="D32" s="40">
        <v>19</v>
      </c>
      <c r="E32" s="41" t="s">
        <v>12</v>
      </c>
      <c r="F32" s="10"/>
      <c r="G32" s="31">
        <v>19</v>
      </c>
      <c r="H32" s="126" t="s">
        <v>12</v>
      </c>
      <c r="I32" s="31">
        <v>-5.0570562614791603E-4</v>
      </c>
      <c r="J32" s="126" t="s">
        <v>12</v>
      </c>
      <c r="K32" s="31">
        <v>5.0100000000021795E-7</v>
      </c>
      <c r="L32" s="126" t="s">
        <v>12</v>
      </c>
      <c r="M32" s="31">
        <v>-5.0520462614755957E-4</v>
      </c>
      <c r="N32" s="10" t="s">
        <v>12</v>
      </c>
      <c r="Q32" s="14">
        <v>0</v>
      </c>
      <c r="R32" s="14" t="s">
        <v>12</v>
      </c>
      <c r="S32" s="14">
        <v>7.8642933753351763E-5</v>
      </c>
      <c r="T32" s="14" t="s">
        <v>12</v>
      </c>
      <c r="U32" s="14">
        <v>3.1927469886186311E-5</v>
      </c>
      <c r="V32" s="14" t="s">
        <v>12</v>
      </c>
      <c r="W32" s="14">
        <v>2.8867513459481289E-7</v>
      </c>
      <c r="X32" s="14" t="s">
        <v>12</v>
      </c>
      <c r="Y32" s="14">
        <v>8.8911941455202357E-6</v>
      </c>
      <c r="Z32" s="14" t="s">
        <v>12</v>
      </c>
      <c r="AA32" s="14">
        <v>7.4161984874735933E-9</v>
      </c>
      <c r="AB32" s="14" t="s">
        <v>12</v>
      </c>
      <c r="AC32" s="14">
        <v>2.8867513459481293E-6</v>
      </c>
      <c r="AD32" s="14" t="s">
        <v>12</v>
      </c>
      <c r="AF32" s="27">
        <v>8.5390540563152584E-5</v>
      </c>
      <c r="AG32" s="14" t="s">
        <v>12</v>
      </c>
      <c r="AH32" s="18">
        <v>2</v>
      </c>
      <c r="AI32" s="27">
        <v>1.7078108112630517E-4</v>
      </c>
      <c r="AJ32" s="14" t="s">
        <v>12</v>
      </c>
      <c r="AL32" s="13">
        <v>1.0000000000000001E-5</v>
      </c>
    </row>
    <row r="33" spans="1:38" x14ac:dyDescent="0.35">
      <c r="A33" s="10"/>
      <c r="B33" s="10"/>
      <c r="C33" s="10"/>
      <c r="D33" s="40">
        <v>-2</v>
      </c>
      <c r="E33" s="41" t="s">
        <v>12</v>
      </c>
      <c r="F33" s="10"/>
      <c r="G33" s="31">
        <v>-2</v>
      </c>
      <c r="H33" s="126" t="s">
        <v>12</v>
      </c>
      <c r="I33" s="31">
        <v>5.1787821366354831E-5</v>
      </c>
      <c r="J33" s="126" t="s">
        <v>12</v>
      </c>
      <c r="K33" s="31">
        <v>5.0100000000021795E-7</v>
      </c>
      <c r="L33" s="126" t="s">
        <v>12</v>
      </c>
      <c r="M33" s="31">
        <v>5.2288821366319738E-5</v>
      </c>
      <c r="N33" s="10" t="s">
        <v>12</v>
      </c>
      <c r="Q33" s="14">
        <v>0</v>
      </c>
      <c r="R33" s="14" t="s">
        <v>12</v>
      </c>
      <c r="S33" s="14">
        <v>6.082542742116434E-6</v>
      </c>
      <c r="T33" s="14" t="s">
        <v>12</v>
      </c>
      <c r="U33" s="14">
        <v>5.4270925303824827E-6</v>
      </c>
      <c r="V33" s="14" t="s">
        <v>12</v>
      </c>
      <c r="W33" s="14">
        <v>2.8867513459481289E-7</v>
      </c>
      <c r="X33" s="14" t="s">
        <v>12</v>
      </c>
      <c r="Y33" s="14">
        <v>3.0022213997860538E-6</v>
      </c>
      <c r="Z33" s="14" t="s">
        <v>12</v>
      </c>
      <c r="AA33" s="14">
        <v>7.4161984874735933E-9</v>
      </c>
      <c r="AB33" s="14" t="s">
        <v>12</v>
      </c>
      <c r="AC33" s="14">
        <v>2.8867513459481289E-7</v>
      </c>
      <c r="AD33" s="14" t="s">
        <v>12</v>
      </c>
      <c r="AF33" s="27">
        <v>8.6965921223779756E-6</v>
      </c>
      <c r="AG33" s="14" t="s">
        <v>12</v>
      </c>
      <c r="AH33" s="18">
        <v>2</v>
      </c>
      <c r="AI33" s="17">
        <v>1.7393184244755951E-5</v>
      </c>
      <c r="AJ33" s="14" t="s">
        <v>12</v>
      </c>
      <c r="AL33" s="13">
        <v>9.9999999999999995E-7</v>
      </c>
    </row>
    <row r="34" spans="1:38" x14ac:dyDescent="0.35">
      <c r="A34" s="10"/>
      <c r="B34" s="10"/>
      <c r="C34" s="10"/>
      <c r="D34" s="40">
        <v>-4</v>
      </c>
      <c r="E34" s="41" t="s">
        <v>12</v>
      </c>
      <c r="F34" s="10"/>
      <c r="G34" s="31">
        <v>-4</v>
      </c>
      <c r="H34" s="126" t="s">
        <v>12</v>
      </c>
      <c r="I34" s="31">
        <v>1.0444577859846042E-4</v>
      </c>
      <c r="J34" s="126" t="s">
        <v>12</v>
      </c>
      <c r="K34" s="31">
        <v>5.0100000000021795E-7</v>
      </c>
      <c r="L34" s="126" t="s">
        <v>12</v>
      </c>
      <c r="M34" s="31">
        <v>1.0494677859851365E-4</v>
      </c>
      <c r="N34" s="10" t="s">
        <v>12</v>
      </c>
      <c r="Q34" s="14">
        <v>0</v>
      </c>
      <c r="R34" s="14" t="s">
        <v>12</v>
      </c>
      <c r="S34" s="14">
        <v>1.1266311947974803E-5</v>
      </c>
      <c r="T34" s="14" t="s">
        <v>12</v>
      </c>
      <c r="U34" s="14">
        <v>8.5447839840064623E-6</v>
      </c>
      <c r="V34" s="14" t="s">
        <v>12</v>
      </c>
      <c r="W34" s="14">
        <v>2.8867513459481289E-7</v>
      </c>
      <c r="X34" s="14" t="s">
        <v>12</v>
      </c>
      <c r="Y34" s="14">
        <v>3.6950417228136049E-6</v>
      </c>
      <c r="Z34" s="14" t="s">
        <v>12</v>
      </c>
      <c r="AA34" s="14">
        <v>7.4161984874735933E-9</v>
      </c>
      <c r="AB34" s="14" t="s">
        <v>12</v>
      </c>
      <c r="AC34" s="14">
        <v>2.8867513459481289E-7</v>
      </c>
      <c r="AD34" s="14" t="s">
        <v>12</v>
      </c>
      <c r="AF34" s="27">
        <v>1.4620642025657189E-5</v>
      </c>
      <c r="AG34" s="14" t="s">
        <v>12</v>
      </c>
      <c r="AH34" s="18">
        <v>2</v>
      </c>
      <c r="AI34" s="17">
        <v>2.9241284051314378E-5</v>
      </c>
      <c r="AJ34" s="14" t="s">
        <v>12</v>
      </c>
      <c r="AL34" s="13">
        <v>9.9999999999999995E-7</v>
      </c>
    </row>
    <row r="35" spans="1:38" x14ac:dyDescent="0.35">
      <c r="A35" s="10"/>
      <c r="B35" s="10"/>
      <c r="C35" s="10"/>
      <c r="D35" s="40">
        <v>-6</v>
      </c>
      <c r="E35" s="41" t="s">
        <v>12</v>
      </c>
      <c r="F35" s="10"/>
      <c r="G35" s="31">
        <v>-6</v>
      </c>
      <c r="H35" s="126" t="s">
        <v>12</v>
      </c>
      <c r="I35" s="31">
        <v>1.5710373583056601E-4</v>
      </c>
      <c r="J35" s="126" t="s">
        <v>12</v>
      </c>
      <c r="K35" s="31">
        <v>5.0100000000021795E-7</v>
      </c>
      <c r="L35" s="126" t="s">
        <v>12</v>
      </c>
      <c r="M35" s="31">
        <v>1.5760473583004142E-4</v>
      </c>
      <c r="N35" s="10" t="s">
        <v>12</v>
      </c>
      <c r="Q35" s="14">
        <v>0</v>
      </c>
      <c r="R35" s="14" t="s">
        <v>12</v>
      </c>
      <c r="S35" s="14">
        <v>1.6112537262112573E-5</v>
      </c>
      <c r="T35" s="14" t="s">
        <v>12</v>
      </c>
      <c r="U35" s="14">
        <v>1.166247543763044E-5</v>
      </c>
      <c r="V35" s="14" t="s">
        <v>12</v>
      </c>
      <c r="W35" s="14">
        <v>2.8867513459481289E-7</v>
      </c>
      <c r="X35" s="14" t="s">
        <v>12</v>
      </c>
      <c r="Y35" s="14">
        <v>4.3878620458411565E-6</v>
      </c>
      <c r="Z35" s="14" t="s">
        <v>12</v>
      </c>
      <c r="AA35" s="14">
        <v>7.4161984874735933E-9</v>
      </c>
      <c r="AB35" s="14" t="s">
        <v>12</v>
      </c>
      <c r="AC35" s="14">
        <v>2.8867513459481289E-7</v>
      </c>
      <c r="AD35" s="14" t="s">
        <v>12</v>
      </c>
      <c r="AF35" s="27">
        <v>2.0372708346125693E-5</v>
      </c>
      <c r="AG35" s="14" t="s">
        <v>12</v>
      </c>
      <c r="AH35" s="18">
        <v>2</v>
      </c>
      <c r="AI35" s="17">
        <v>4.0745416692251386E-5</v>
      </c>
      <c r="AJ35" s="14" t="s">
        <v>12</v>
      </c>
      <c r="AL35" s="13">
        <v>9.9999999999999995E-7</v>
      </c>
    </row>
    <row r="36" spans="1:38" x14ac:dyDescent="0.35">
      <c r="A36" s="10"/>
      <c r="B36" s="10"/>
      <c r="C36" s="10"/>
      <c r="D36" s="40">
        <v>-8</v>
      </c>
      <c r="E36" s="41" t="s">
        <v>12</v>
      </c>
      <c r="F36" s="10"/>
      <c r="G36" s="31">
        <v>-8</v>
      </c>
      <c r="H36" s="126" t="s">
        <v>12</v>
      </c>
      <c r="I36" s="31">
        <v>2.0976169306267161E-4</v>
      </c>
      <c r="J36" s="126" t="s">
        <v>12</v>
      </c>
      <c r="K36" s="31">
        <v>5.0100000000021795E-7</v>
      </c>
      <c r="L36" s="126" t="s">
        <v>12</v>
      </c>
      <c r="M36" s="31">
        <v>2.1026269306201328E-4</v>
      </c>
      <c r="N36" s="10" t="s">
        <v>12</v>
      </c>
      <c r="Q36" s="14">
        <v>0</v>
      </c>
      <c r="R36" s="14" t="s">
        <v>12</v>
      </c>
      <c r="S36" s="14">
        <v>1.6112537262112573E-5</v>
      </c>
      <c r="T36" s="14" t="s">
        <v>12</v>
      </c>
      <c r="U36" s="14">
        <v>1.478016689125442E-5</v>
      </c>
      <c r="V36" s="14" t="s">
        <v>12</v>
      </c>
      <c r="W36" s="14">
        <v>2.8867513459481289E-7</v>
      </c>
      <c r="X36" s="14" t="s">
        <v>12</v>
      </c>
      <c r="Y36" s="14">
        <v>5.0806823688687076E-6</v>
      </c>
      <c r="Z36" s="14" t="s">
        <v>12</v>
      </c>
      <c r="AA36" s="14">
        <v>7.4161984874735933E-9</v>
      </c>
      <c r="AB36" s="14" t="s">
        <v>12</v>
      </c>
      <c r="AC36" s="14">
        <v>2.8867513459481289E-7</v>
      </c>
      <c r="AD36" s="14" t="s">
        <v>12</v>
      </c>
      <c r="AF36" s="27">
        <v>2.2450996533702007E-5</v>
      </c>
      <c r="AG36" s="14" t="s">
        <v>12</v>
      </c>
      <c r="AH36" s="18">
        <v>2</v>
      </c>
      <c r="AI36" s="17">
        <v>4.4901993067404014E-5</v>
      </c>
      <c r="AJ36" s="14" t="s">
        <v>12</v>
      </c>
      <c r="AL36" s="13">
        <v>9.9999999999999995E-7</v>
      </c>
    </row>
    <row r="37" spans="1:38" x14ac:dyDescent="0.35">
      <c r="A37" s="10"/>
      <c r="B37" s="10"/>
      <c r="C37" s="10"/>
      <c r="D37" s="40">
        <v>-10</v>
      </c>
      <c r="E37" s="41" t="s">
        <v>12</v>
      </c>
      <c r="F37" s="10"/>
      <c r="G37" s="31">
        <v>-10</v>
      </c>
      <c r="H37" s="126" t="s">
        <v>12</v>
      </c>
      <c r="I37" s="31">
        <v>2.6241965029477718E-4</v>
      </c>
      <c r="J37" s="126" t="s">
        <v>12</v>
      </c>
      <c r="K37" s="31">
        <v>5.0100000000021795E-7</v>
      </c>
      <c r="L37" s="126" t="s">
        <v>12</v>
      </c>
      <c r="M37" s="31">
        <v>2.6292065029487333E-4</v>
      </c>
      <c r="N37" s="10" t="s">
        <v>12</v>
      </c>
      <c r="Q37" s="14">
        <v>0</v>
      </c>
      <c r="R37" s="14" t="s">
        <v>12</v>
      </c>
      <c r="S37" s="14">
        <v>1.9623139597320108E-5</v>
      </c>
      <c r="T37" s="14" t="s">
        <v>12</v>
      </c>
      <c r="U37" s="14">
        <v>1.7897858344878401E-5</v>
      </c>
      <c r="V37" s="14" t="s">
        <v>12</v>
      </c>
      <c r="W37" s="14">
        <v>2.8867513459481289E-7</v>
      </c>
      <c r="X37" s="14" t="s">
        <v>12</v>
      </c>
      <c r="Y37" s="14">
        <v>5.7735026918962578E-6</v>
      </c>
      <c r="Z37" s="14" t="s">
        <v>12</v>
      </c>
      <c r="AA37" s="14">
        <v>7.4161984874735933E-9</v>
      </c>
      <c r="AB37" s="14" t="s">
        <v>12</v>
      </c>
      <c r="AC37" s="14">
        <v>2.8867513459481289E-7</v>
      </c>
      <c r="AD37" s="14" t="s">
        <v>12</v>
      </c>
      <c r="AF37" s="27">
        <v>2.7182733416440039E-5</v>
      </c>
      <c r="AG37" s="14" t="s">
        <v>12</v>
      </c>
      <c r="AH37" s="18">
        <v>2</v>
      </c>
      <c r="AI37" s="17">
        <v>5.4365466832880077E-5</v>
      </c>
      <c r="AJ37" s="14" t="s">
        <v>12</v>
      </c>
      <c r="AL37" s="13">
        <v>9.9999999999999995E-7</v>
      </c>
    </row>
    <row r="38" spans="1:38" x14ac:dyDescent="0.35">
      <c r="A38" s="10"/>
      <c r="B38" s="10"/>
      <c r="C38" s="10"/>
      <c r="D38" s="40">
        <v>-12</v>
      </c>
      <c r="E38" s="41" t="s">
        <v>12</v>
      </c>
      <c r="F38" s="10"/>
      <c r="G38" s="31">
        <v>-12</v>
      </c>
      <c r="H38" s="126" t="s">
        <v>12</v>
      </c>
      <c r="I38" s="31">
        <v>3.1507760752688278E-4</v>
      </c>
      <c r="J38" s="126" t="s">
        <v>12</v>
      </c>
      <c r="K38" s="31">
        <v>5.0100000000021795E-7</v>
      </c>
      <c r="L38" s="126" t="s">
        <v>12</v>
      </c>
      <c r="M38" s="31">
        <v>3.1557860752684519E-4</v>
      </c>
      <c r="N38" s="10" t="s">
        <v>12</v>
      </c>
      <c r="Q38" s="14">
        <v>0</v>
      </c>
      <c r="R38" s="14" t="s">
        <v>12</v>
      </c>
      <c r="S38" s="14">
        <v>2.3923463104984375E-5</v>
      </c>
      <c r="T38" s="14" t="s">
        <v>12</v>
      </c>
      <c r="U38" s="14">
        <v>2.1015549798502381E-5</v>
      </c>
      <c r="V38" s="14" t="s">
        <v>12</v>
      </c>
      <c r="W38" s="14">
        <v>2.8867513459481289E-7</v>
      </c>
      <c r="X38" s="14" t="s">
        <v>12</v>
      </c>
      <c r="Y38" s="14">
        <v>6.4663230149238089E-6</v>
      </c>
      <c r="Z38" s="14" t="s">
        <v>12</v>
      </c>
      <c r="AA38" s="14">
        <v>7.4161984874735933E-9</v>
      </c>
      <c r="AB38" s="14" t="s">
        <v>12</v>
      </c>
      <c r="AC38" s="14">
        <v>2.8867513459481289E-7</v>
      </c>
      <c r="AD38" s="14" t="s">
        <v>12</v>
      </c>
      <c r="AF38" s="27">
        <v>3.2495622401623302E-5</v>
      </c>
      <c r="AG38" s="14" t="s">
        <v>12</v>
      </c>
      <c r="AH38" s="18">
        <v>2</v>
      </c>
      <c r="AI38" s="17">
        <v>6.4991244803246605E-5</v>
      </c>
      <c r="AJ38" s="14" t="s">
        <v>12</v>
      </c>
      <c r="AL38" s="13">
        <v>9.9999999999999995E-7</v>
      </c>
    </row>
    <row r="39" spans="1:38" x14ac:dyDescent="0.35">
      <c r="A39" s="10"/>
      <c r="B39" s="10"/>
      <c r="C39" s="10"/>
      <c r="D39" s="40">
        <v>-14</v>
      </c>
      <c r="E39" s="41" t="s">
        <v>12</v>
      </c>
      <c r="F39" s="10"/>
      <c r="G39" s="31">
        <v>-14</v>
      </c>
      <c r="H39" s="126" t="s">
        <v>12</v>
      </c>
      <c r="I39" s="31">
        <v>3.6773556475898838E-4</v>
      </c>
      <c r="J39" s="126" t="s">
        <v>12</v>
      </c>
      <c r="K39" s="31">
        <v>5.0100000000021795E-7</v>
      </c>
      <c r="L39" s="126" t="s">
        <v>12</v>
      </c>
      <c r="M39" s="31">
        <v>3.6823656475881705E-4</v>
      </c>
      <c r="N39" s="10" t="s">
        <v>12</v>
      </c>
      <c r="Q39" s="14">
        <v>0</v>
      </c>
      <c r="R39" s="14" t="s">
        <v>12</v>
      </c>
      <c r="S39" s="14">
        <v>3.3650708558041712E-5</v>
      </c>
      <c r="T39" s="14" t="s">
        <v>12</v>
      </c>
      <c r="U39" s="14">
        <v>2.4133241252126357E-5</v>
      </c>
      <c r="V39" s="14" t="s">
        <v>12</v>
      </c>
      <c r="W39" s="14">
        <v>2.8867513459481289E-7</v>
      </c>
      <c r="X39" s="14" t="s">
        <v>12</v>
      </c>
      <c r="Y39" s="14">
        <v>7.1591433379513601E-6</v>
      </c>
      <c r="Z39" s="14" t="s">
        <v>12</v>
      </c>
      <c r="AA39" s="14">
        <v>7.4161984874735933E-9</v>
      </c>
      <c r="AB39" s="14" t="s">
        <v>12</v>
      </c>
      <c r="AC39" s="14">
        <v>2.8867513459481289E-7</v>
      </c>
      <c r="AD39" s="14" t="s">
        <v>12</v>
      </c>
      <c r="AF39" s="27">
        <v>4.2026224845822103E-5</v>
      </c>
      <c r="AG39" s="14" t="s">
        <v>12</v>
      </c>
      <c r="AH39" s="18">
        <v>2</v>
      </c>
      <c r="AI39" s="17">
        <v>8.4052449691644207E-5</v>
      </c>
      <c r="AJ39" s="14" t="s">
        <v>12</v>
      </c>
      <c r="AL39" s="13">
        <v>9.9999999999999995E-7</v>
      </c>
    </row>
    <row r="40" spans="1:38" x14ac:dyDescent="0.35">
      <c r="A40" s="10"/>
      <c r="B40" s="10"/>
      <c r="C40" s="10"/>
      <c r="D40" s="40">
        <v>-16</v>
      </c>
      <c r="E40" s="41" t="s">
        <v>12</v>
      </c>
      <c r="F40" s="10"/>
      <c r="G40" s="31">
        <v>-16</v>
      </c>
      <c r="H40" s="126" t="s">
        <v>12</v>
      </c>
      <c r="I40" s="31">
        <v>4.2039352199109398E-4</v>
      </c>
      <c r="J40" s="126" t="s">
        <v>12</v>
      </c>
      <c r="K40" s="31">
        <v>5.0100000000021795E-7</v>
      </c>
      <c r="L40" s="126" t="s">
        <v>12</v>
      </c>
      <c r="M40" s="31">
        <v>4.2089452199256527E-4</v>
      </c>
      <c r="N40" s="10" t="s">
        <v>12</v>
      </c>
      <c r="Q40" s="14">
        <v>0</v>
      </c>
      <c r="R40" s="14" t="s">
        <v>12</v>
      </c>
      <c r="S40" s="14">
        <v>3.3650708558041712E-5</v>
      </c>
      <c r="T40" s="14" t="s">
        <v>12</v>
      </c>
      <c r="U40" s="14">
        <v>2.725093270575034E-5</v>
      </c>
      <c r="V40" s="14" t="s">
        <v>12</v>
      </c>
      <c r="W40" s="14">
        <v>2.8867513459481289E-7</v>
      </c>
      <c r="X40" s="14" t="s">
        <v>12</v>
      </c>
      <c r="Y40" s="14">
        <v>7.8519636609789103E-6</v>
      </c>
      <c r="Z40" s="14" t="s">
        <v>12</v>
      </c>
      <c r="AA40" s="14">
        <v>7.4161984874735933E-9</v>
      </c>
      <c r="AB40" s="14" t="s">
        <v>12</v>
      </c>
      <c r="AC40" s="14">
        <v>2.8867513459481289E-7</v>
      </c>
      <c r="AD40" s="14" t="s">
        <v>12</v>
      </c>
      <c r="AF40" s="27">
        <v>4.4009130584363911E-5</v>
      </c>
      <c r="AG40" s="14" t="s">
        <v>12</v>
      </c>
      <c r="AH40" s="18">
        <v>2</v>
      </c>
      <c r="AI40" s="17">
        <v>8.8018261168727822E-5</v>
      </c>
      <c r="AJ40" s="14" t="s">
        <v>12</v>
      </c>
      <c r="AL40" s="13">
        <v>9.9999999999999995E-7</v>
      </c>
    </row>
    <row r="41" spans="1:38" x14ac:dyDescent="0.35">
      <c r="A41" s="10"/>
      <c r="B41" s="10"/>
      <c r="C41" s="10"/>
      <c r="D41" s="40">
        <v>-18</v>
      </c>
      <c r="E41" s="41" t="s">
        <v>12</v>
      </c>
      <c r="F41" s="10"/>
      <c r="G41" s="31">
        <v>-18</v>
      </c>
      <c r="H41" s="126" t="s">
        <v>12</v>
      </c>
      <c r="I41" s="31">
        <v>4.7305147922319958E-4</v>
      </c>
      <c r="J41" s="126" t="s">
        <v>12</v>
      </c>
      <c r="K41" s="31">
        <v>5.0100000000021795E-7</v>
      </c>
      <c r="L41" s="126" t="s">
        <v>12</v>
      </c>
      <c r="M41" s="31">
        <v>4.7355247922098442E-4</v>
      </c>
      <c r="N41" s="10" t="s">
        <v>12</v>
      </c>
      <c r="Q41" s="14">
        <v>0</v>
      </c>
      <c r="R41" s="14" t="s">
        <v>12</v>
      </c>
      <c r="S41" s="14">
        <v>3.3650708558041712E-5</v>
      </c>
      <c r="T41" s="14" t="s">
        <v>12</v>
      </c>
      <c r="U41" s="14">
        <v>3.0368624159374319E-5</v>
      </c>
      <c r="V41" s="14" t="s">
        <v>12</v>
      </c>
      <c r="W41" s="14">
        <v>2.8867513459481289E-7</v>
      </c>
      <c r="X41" s="14" t="s">
        <v>12</v>
      </c>
      <c r="Y41" s="14">
        <v>8.5447839840064623E-6</v>
      </c>
      <c r="Z41" s="14" t="s">
        <v>12</v>
      </c>
      <c r="AA41" s="14">
        <v>7.4161984874735933E-9</v>
      </c>
      <c r="AB41" s="14" t="s">
        <v>12</v>
      </c>
      <c r="AC41" s="14">
        <v>2.8867513459481289E-7</v>
      </c>
      <c r="AD41" s="14" t="s">
        <v>12</v>
      </c>
      <c r="AF41" s="27">
        <v>4.6128121301344962E-5</v>
      </c>
      <c r="AG41" s="14" t="s">
        <v>12</v>
      </c>
      <c r="AH41" s="18">
        <v>2</v>
      </c>
      <c r="AI41" s="17">
        <v>9.2256242602689923E-5</v>
      </c>
      <c r="AJ41" s="14" t="s">
        <v>12</v>
      </c>
      <c r="AL41" s="13">
        <v>9.9999999999999995E-7</v>
      </c>
    </row>
    <row r="42" spans="1:38" x14ac:dyDescent="0.35">
      <c r="A42" s="10"/>
      <c r="B42" s="10"/>
      <c r="C42" s="10"/>
      <c r="D42" s="40">
        <v>-19</v>
      </c>
      <c r="E42" s="41" t="s">
        <v>12</v>
      </c>
      <c r="F42" s="10"/>
      <c r="G42" s="31">
        <v>-19</v>
      </c>
      <c r="H42" s="126" t="s">
        <v>12</v>
      </c>
      <c r="I42" s="31">
        <v>4.9938045783925241E-4</v>
      </c>
      <c r="J42" s="126" t="s">
        <v>12</v>
      </c>
      <c r="K42" s="31">
        <v>5.0100000000021795E-7</v>
      </c>
      <c r="L42" s="126" t="s">
        <v>12</v>
      </c>
      <c r="M42" s="31">
        <v>4.9988145783785853E-4</v>
      </c>
      <c r="N42" s="10" t="s">
        <v>12</v>
      </c>
      <c r="Q42" s="14">
        <v>0</v>
      </c>
      <c r="R42" s="14" t="s">
        <v>12</v>
      </c>
      <c r="S42" s="14">
        <v>7.8490567459769646E-5</v>
      </c>
      <c r="T42" s="14" t="s">
        <v>12</v>
      </c>
      <c r="U42" s="14">
        <v>3.1927469886186311E-5</v>
      </c>
      <c r="V42" s="14" t="s">
        <v>12</v>
      </c>
      <c r="W42" s="14">
        <v>2.8867513459481289E-7</v>
      </c>
      <c r="X42" s="14" t="s">
        <v>12</v>
      </c>
      <c r="Y42" s="14">
        <v>8.8911941455202357E-6</v>
      </c>
      <c r="Z42" s="14" t="s">
        <v>12</v>
      </c>
      <c r="AA42" s="14">
        <v>7.4161984874735933E-9</v>
      </c>
      <c r="AB42" s="14" t="s">
        <v>12</v>
      </c>
      <c r="AC42" s="14">
        <v>2.8867513459481293E-6</v>
      </c>
      <c r="AD42" s="14" t="s">
        <v>12</v>
      </c>
      <c r="AF42" s="27">
        <v>8.5250235005482439E-5</v>
      </c>
      <c r="AG42" s="14" t="s">
        <v>12</v>
      </c>
      <c r="AH42" s="18">
        <v>2</v>
      </c>
      <c r="AI42" s="27">
        <v>1.7050047001096488E-4</v>
      </c>
      <c r="AJ42" s="14" t="s">
        <v>12</v>
      </c>
      <c r="AL42" s="13">
        <v>1.0000000000000001E-5</v>
      </c>
    </row>
    <row r="43" spans="1:38" x14ac:dyDescent="0.35">
      <c r="A43" s="10">
        <v>240</v>
      </c>
      <c r="B43" s="10" t="s">
        <v>12</v>
      </c>
      <c r="C43" s="10"/>
      <c r="D43" s="40">
        <v>20</v>
      </c>
      <c r="E43" s="41" t="s">
        <v>12</v>
      </c>
      <c r="F43" s="10"/>
      <c r="G43" s="31">
        <v>20</v>
      </c>
      <c r="H43" s="126" t="s">
        <v>12</v>
      </c>
      <c r="I43" s="31">
        <v>-4.7456372543223566E-4</v>
      </c>
      <c r="J43" s="126" t="s">
        <v>12</v>
      </c>
      <c r="K43" s="31">
        <v>5.0100000000021795E-7</v>
      </c>
      <c r="L43" s="126" t="s">
        <v>12</v>
      </c>
      <c r="M43" s="31">
        <v>-4.7406272543426553E-4</v>
      </c>
      <c r="N43" s="10" t="s">
        <v>12</v>
      </c>
      <c r="Q43" s="14">
        <v>0</v>
      </c>
      <c r="R43" s="14" t="s">
        <v>12</v>
      </c>
      <c r="S43" s="14">
        <v>7.8642933753351763E-5</v>
      </c>
      <c r="T43" s="14" t="s">
        <v>12</v>
      </c>
      <c r="U43" s="14">
        <v>6.9282032302755094E-5</v>
      </c>
      <c r="V43" s="14" t="s">
        <v>12</v>
      </c>
      <c r="W43" s="14">
        <v>2.8867513459481293E-6</v>
      </c>
      <c r="X43" s="14" t="s">
        <v>12</v>
      </c>
      <c r="Y43" s="14">
        <v>6.2353829072479578E-5</v>
      </c>
      <c r="Z43" s="14" t="s">
        <v>12</v>
      </c>
      <c r="AA43" s="14">
        <v>7.4161984874735933E-9</v>
      </c>
      <c r="AB43" s="14" t="s">
        <v>12</v>
      </c>
      <c r="AC43" s="14">
        <v>2.8867513459481293E-6</v>
      </c>
      <c r="AD43" s="14" t="s">
        <v>12</v>
      </c>
      <c r="AF43" s="27">
        <v>1.2202203797265779E-4</v>
      </c>
      <c r="AG43" s="14" t="s">
        <v>12</v>
      </c>
      <c r="AH43" s="18">
        <v>2</v>
      </c>
      <c r="AI43" s="27">
        <v>2.4404407594531558E-4</v>
      </c>
      <c r="AJ43" s="14" t="s">
        <v>12</v>
      </c>
      <c r="AL43" s="13">
        <v>1.0000000000000001E-5</v>
      </c>
    </row>
    <row r="44" spans="1:38" x14ac:dyDescent="0.35">
      <c r="A44" s="10"/>
      <c r="B44" s="10"/>
      <c r="C44" s="10"/>
      <c r="D44" s="40">
        <v>100</v>
      </c>
      <c r="E44" s="41" t="s">
        <v>12</v>
      </c>
      <c r="F44" s="10"/>
      <c r="G44" s="31">
        <v>100</v>
      </c>
      <c r="H44" s="126" t="s">
        <v>12</v>
      </c>
      <c r="I44" s="31">
        <v>-2.6161548190402066E-3</v>
      </c>
      <c r="J44" s="126" t="s">
        <v>12</v>
      </c>
      <c r="K44" s="31">
        <v>5.0100000000021795E-7</v>
      </c>
      <c r="L44" s="126" t="s">
        <v>12</v>
      </c>
      <c r="M44" s="31">
        <v>-2.6156538190349465E-3</v>
      </c>
      <c r="N44" s="10" t="s">
        <v>12</v>
      </c>
      <c r="Q44" s="14">
        <v>0</v>
      </c>
      <c r="R44" s="14" t="s">
        <v>12</v>
      </c>
      <c r="S44" s="14">
        <v>2.7820319962685463E-4</v>
      </c>
      <c r="T44" s="14" t="s">
        <v>12</v>
      </c>
      <c r="U44" s="14">
        <v>2.5403411844343533E-4</v>
      </c>
      <c r="V44" s="14" t="s">
        <v>12</v>
      </c>
      <c r="W44" s="14">
        <v>2.8867513459481293E-6</v>
      </c>
      <c r="X44" s="14" t="s">
        <v>12</v>
      </c>
      <c r="Y44" s="14">
        <v>1.2701705922171767E-4</v>
      </c>
      <c r="Z44" s="14" t="s">
        <v>12</v>
      </c>
      <c r="AA44" s="14">
        <v>7.4161984874735933E-9</v>
      </c>
      <c r="AB44" s="14" t="s">
        <v>12</v>
      </c>
      <c r="AC44" s="14">
        <v>2.8867513459481293E-6</v>
      </c>
      <c r="AD44" s="14" t="s">
        <v>12</v>
      </c>
      <c r="AF44" s="27">
        <v>3.9759320123834208E-4</v>
      </c>
      <c r="AG44" s="14" t="s">
        <v>12</v>
      </c>
      <c r="AH44" s="18">
        <v>2</v>
      </c>
      <c r="AI44" s="27">
        <v>7.9518640247668417E-4</v>
      </c>
      <c r="AJ44" s="14" t="s">
        <v>12</v>
      </c>
      <c r="AL44" s="13">
        <v>1.0000000000000001E-5</v>
      </c>
    </row>
    <row r="45" spans="1:38" x14ac:dyDescent="0.35">
      <c r="A45" s="10"/>
      <c r="B45" s="10"/>
      <c r="C45" s="10"/>
      <c r="D45" s="40">
        <v>190</v>
      </c>
      <c r="E45" s="41" t="s">
        <v>12</v>
      </c>
      <c r="F45" s="10"/>
      <c r="G45" s="31">
        <v>190</v>
      </c>
      <c r="H45" s="126" t="s">
        <v>12</v>
      </c>
      <c r="I45" s="31">
        <v>-5.0254447993491741E-3</v>
      </c>
      <c r="J45" s="126" t="s">
        <v>12</v>
      </c>
      <c r="K45" s="31">
        <v>5.0100000000021795E-7</v>
      </c>
      <c r="L45" s="126" t="s">
        <v>12</v>
      </c>
      <c r="M45" s="31">
        <v>-5.0249437993556967E-3</v>
      </c>
      <c r="N45" s="10" t="s">
        <v>12</v>
      </c>
      <c r="Q45" s="14">
        <v>0</v>
      </c>
      <c r="R45" s="14" t="s">
        <v>12</v>
      </c>
      <c r="S45" s="14">
        <v>8.4520660036984697E-4</v>
      </c>
      <c r="T45" s="14" t="s">
        <v>12</v>
      </c>
      <c r="U45" s="14">
        <v>4.6188021535170057E-4</v>
      </c>
      <c r="V45" s="14" t="s">
        <v>12</v>
      </c>
      <c r="W45" s="14">
        <v>2.8867513459481293E-6</v>
      </c>
      <c r="X45" s="14" t="s">
        <v>12</v>
      </c>
      <c r="Y45" s="14">
        <v>1.9976319313961052E-4</v>
      </c>
      <c r="Z45" s="14" t="s">
        <v>12</v>
      </c>
      <c r="AA45" s="14">
        <v>7.4161984874735933E-9</v>
      </c>
      <c r="AB45" s="14" t="s">
        <v>12</v>
      </c>
      <c r="AC45" s="14">
        <v>2.8867513459481293E-5</v>
      </c>
      <c r="AD45" s="14" t="s">
        <v>12</v>
      </c>
      <c r="AF45" s="27">
        <v>9.8410087424871608E-4</v>
      </c>
      <c r="AG45" s="14" t="s">
        <v>12</v>
      </c>
      <c r="AH45" s="18">
        <v>2</v>
      </c>
      <c r="AI45" s="26">
        <v>1.9682017484974322E-3</v>
      </c>
      <c r="AJ45" s="14" t="s">
        <v>12</v>
      </c>
      <c r="AL45" s="13">
        <v>1E-4</v>
      </c>
    </row>
    <row r="46" spans="1:38" x14ac:dyDescent="0.35">
      <c r="A46" s="10"/>
      <c r="B46" s="10"/>
      <c r="C46" s="10"/>
      <c r="D46" s="40">
        <v>240</v>
      </c>
      <c r="E46" s="41" t="s">
        <v>12</v>
      </c>
      <c r="F46" s="10"/>
      <c r="G46" s="31">
        <v>240</v>
      </c>
      <c r="H46" s="126" t="s">
        <v>12</v>
      </c>
      <c r="I46" s="31">
        <v>-5.5939084534107498E-3</v>
      </c>
      <c r="J46" s="126" t="s">
        <v>12</v>
      </c>
      <c r="K46" s="31">
        <v>5.0100000000021795E-7</v>
      </c>
      <c r="L46" s="126" t="s">
        <v>12</v>
      </c>
      <c r="M46" s="31">
        <v>-5.5934074534320644E-3</v>
      </c>
      <c r="N46" s="10" t="s">
        <v>12</v>
      </c>
      <c r="Q46" s="14">
        <v>0</v>
      </c>
      <c r="R46" s="14" t="s">
        <v>12</v>
      </c>
      <c r="S46" s="14">
        <v>1.5519377350079438E-3</v>
      </c>
      <c r="T46" s="14" t="s">
        <v>12</v>
      </c>
      <c r="U46" s="14">
        <v>8.4293139301685365E-4</v>
      </c>
      <c r="V46" s="14" t="s">
        <v>12</v>
      </c>
      <c r="W46" s="14">
        <v>2.8867513459481293E-5</v>
      </c>
      <c r="X46" s="14" t="s">
        <v>12</v>
      </c>
      <c r="Y46" s="14">
        <v>4.2492979812356452E-4</v>
      </c>
      <c r="Z46" s="14" t="s">
        <v>12</v>
      </c>
      <c r="AA46" s="14">
        <v>7.4161984874735933E-9</v>
      </c>
      <c r="AB46" s="14" t="s">
        <v>12</v>
      </c>
      <c r="AC46" s="14">
        <v>2.8867513459481293E-5</v>
      </c>
      <c r="AD46" s="14" t="s">
        <v>12</v>
      </c>
      <c r="AF46" s="27">
        <v>1.8169414043193359E-3</v>
      </c>
      <c r="AG46" s="14" t="s">
        <v>12</v>
      </c>
      <c r="AH46" s="18">
        <v>2</v>
      </c>
      <c r="AI46" s="26">
        <v>3.6338828086386718E-3</v>
      </c>
      <c r="AJ46" s="14" t="s">
        <v>12</v>
      </c>
      <c r="AL46" s="13">
        <v>1E-4</v>
      </c>
    </row>
    <row r="47" spans="1:38" x14ac:dyDescent="0.35">
      <c r="A47" s="10"/>
      <c r="B47" s="10"/>
      <c r="C47" s="10"/>
      <c r="D47" s="40">
        <v>-20</v>
      </c>
      <c r="E47" s="41" t="s">
        <v>12</v>
      </c>
      <c r="F47" s="10"/>
      <c r="G47" s="31">
        <v>-20</v>
      </c>
      <c r="H47" s="126" t="s">
        <v>12</v>
      </c>
      <c r="I47" s="31">
        <v>5.6074671494404774E-4</v>
      </c>
      <c r="J47" s="126" t="s">
        <v>12</v>
      </c>
      <c r="K47" s="31">
        <v>5.0100000000021795E-7</v>
      </c>
      <c r="L47" s="126" t="s">
        <v>12</v>
      </c>
      <c r="M47" s="31">
        <v>5.612477149412598E-4</v>
      </c>
      <c r="N47" s="10" t="s">
        <v>12</v>
      </c>
      <c r="Q47" s="14">
        <v>0</v>
      </c>
      <c r="R47" s="14" t="s">
        <v>12</v>
      </c>
      <c r="S47" s="14">
        <v>7.8490567459769646E-5</v>
      </c>
      <c r="T47" s="14" t="s">
        <v>12</v>
      </c>
      <c r="U47" s="14">
        <v>6.9282032302755094E-5</v>
      </c>
      <c r="V47" s="14" t="s">
        <v>12</v>
      </c>
      <c r="W47" s="14">
        <v>2.8867513459481293E-6</v>
      </c>
      <c r="X47" s="14" t="s">
        <v>12</v>
      </c>
      <c r="Y47" s="14">
        <v>6.2353829072479578E-5</v>
      </c>
      <c r="Z47" s="14" t="s">
        <v>12</v>
      </c>
      <c r="AA47" s="14">
        <v>7.4161984874735933E-9</v>
      </c>
      <c r="AB47" s="14" t="s">
        <v>12</v>
      </c>
      <c r="AC47" s="14">
        <v>2.8867513459481293E-6</v>
      </c>
      <c r="AD47" s="14" t="s">
        <v>12</v>
      </c>
      <c r="AF47" s="27">
        <v>1.2192389389214615E-4</v>
      </c>
      <c r="AG47" s="14" t="s">
        <v>12</v>
      </c>
      <c r="AH47" s="18">
        <v>2</v>
      </c>
      <c r="AI47" s="27">
        <v>2.4384778778429231E-4</v>
      </c>
      <c r="AJ47" s="14" t="s">
        <v>12</v>
      </c>
      <c r="AL47" s="13">
        <v>1.0000000000000001E-5</v>
      </c>
    </row>
    <row r="48" spans="1:38" x14ac:dyDescent="0.35">
      <c r="A48" s="10"/>
      <c r="B48" s="10"/>
      <c r="C48" s="10"/>
      <c r="D48" s="40">
        <v>-100</v>
      </c>
      <c r="E48" s="41" t="s">
        <v>12</v>
      </c>
      <c r="F48" s="10"/>
      <c r="G48" s="31">
        <v>-100</v>
      </c>
      <c r="H48" s="126" t="s">
        <v>12</v>
      </c>
      <c r="I48" s="31">
        <v>2.7809725313035784E-3</v>
      </c>
      <c r="J48" s="126" t="s">
        <v>12</v>
      </c>
      <c r="K48" s="31">
        <v>5.0100000000021795E-7</v>
      </c>
      <c r="L48" s="126" t="s">
        <v>12</v>
      </c>
      <c r="M48" s="31">
        <v>2.7814735313000938E-3</v>
      </c>
      <c r="N48" s="10" t="s">
        <v>12</v>
      </c>
      <c r="Q48" s="14">
        <v>0</v>
      </c>
      <c r="R48" s="14" t="s">
        <v>12</v>
      </c>
      <c r="S48" s="14">
        <v>2.782155015185004E-4</v>
      </c>
      <c r="T48" s="14" t="s">
        <v>12</v>
      </c>
      <c r="U48" s="14">
        <v>2.5403411844343533E-4</v>
      </c>
      <c r="V48" s="14" t="s">
        <v>12</v>
      </c>
      <c r="W48" s="14">
        <v>2.8867513459481293E-6</v>
      </c>
      <c r="X48" s="14" t="s">
        <v>12</v>
      </c>
      <c r="Y48" s="14">
        <v>1.2701705922171767E-4</v>
      </c>
      <c r="Z48" s="14" t="s">
        <v>12</v>
      </c>
      <c r="AA48" s="14">
        <v>7.4161984874735933E-9</v>
      </c>
      <c r="AB48" s="14" t="s">
        <v>12</v>
      </c>
      <c r="AC48" s="14">
        <v>2.8867513459481293E-6</v>
      </c>
      <c r="AD48" s="14" t="s">
        <v>12</v>
      </c>
      <c r="AF48" s="27">
        <v>3.9760180919297134E-4</v>
      </c>
      <c r="AG48" s="14" t="s">
        <v>12</v>
      </c>
      <c r="AH48" s="18">
        <v>2</v>
      </c>
      <c r="AI48" s="27">
        <v>7.9520361838594268E-4</v>
      </c>
      <c r="AJ48" s="14" t="s">
        <v>12</v>
      </c>
      <c r="AL48" s="13">
        <v>1.0000000000000001E-5</v>
      </c>
    </row>
    <row r="49" spans="1:38" x14ac:dyDescent="0.35">
      <c r="A49" s="10"/>
      <c r="B49" s="10"/>
      <c r="C49" s="10"/>
      <c r="D49" s="40">
        <v>-190</v>
      </c>
      <c r="E49" s="41" t="s">
        <v>12</v>
      </c>
      <c r="F49" s="10"/>
      <c r="G49" s="31">
        <v>-190</v>
      </c>
      <c r="H49" s="126" t="s">
        <v>12</v>
      </c>
      <c r="I49" s="31">
        <v>5.2787265747080495E-3</v>
      </c>
      <c r="J49" s="126" t="s">
        <v>12</v>
      </c>
      <c r="K49" s="31">
        <v>5.0100000000021795E-7</v>
      </c>
      <c r="L49" s="126" t="s">
        <v>12</v>
      </c>
      <c r="M49" s="31">
        <v>5.279227574703782E-3</v>
      </c>
      <c r="N49" s="10" t="s">
        <v>12</v>
      </c>
      <c r="Q49" s="14">
        <v>0</v>
      </c>
      <c r="R49" s="14" t="s">
        <v>12</v>
      </c>
      <c r="S49" s="14">
        <v>8.5157449369425953E-4</v>
      </c>
      <c r="T49" s="14" t="s">
        <v>12</v>
      </c>
      <c r="U49" s="14">
        <v>4.6188021535170057E-4</v>
      </c>
      <c r="V49" s="14" t="s">
        <v>12</v>
      </c>
      <c r="W49" s="14">
        <v>2.8867513459481293E-6</v>
      </c>
      <c r="X49" s="14" t="s">
        <v>12</v>
      </c>
      <c r="Y49" s="14">
        <v>1.9976319313961052E-4</v>
      </c>
      <c r="Z49" s="14" t="s">
        <v>12</v>
      </c>
      <c r="AA49" s="14">
        <v>7.4161984874735933E-9</v>
      </c>
      <c r="AB49" s="14" t="s">
        <v>12</v>
      </c>
      <c r="AC49" s="14">
        <v>2.8867513459481293E-5</v>
      </c>
      <c r="AD49" s="14" t="s">
        <v>12</v>
      </c>
      <c r="AF49" s="27">
        <v>9.8957538959847189E-4</v>
      </c>
      <c r="AG49" s="14" t="s">
        <v>12</v>
      </c>
      <c r="AH49" s="18">
        <v>2</v>
      </c>
      <c r="AI49" s="26">
        <v>1.9791507791969438E-3</v>
      </c>
      <c r="AJ49" s="14" t="s">
        <v>12</v>
      </c>
      <c r="AL49" s="13">
        <v>1E-4</v>
      </c>
    </row>
    <row r="50" spans="1:38" x14ac:dyDescent="0.35">
      <c r="A50" s="10"/>
      <c r="B50" s="10"/>
      <c r="C50" s="10"/>
      <c r="D50" s="40">
        <v>-240</v>
      </c>
      <c r="E50" s="41" t="s">
        <v>12</v>
      </c>
      <c r="F50" s="10"/>
      <c r="G50" s="31">
        <v>-240</v>
      </c>
      <c r="H50" s="126" t="s">
        <v>12</v>
      </c>
      <c r="I50" s="31">
        <v>5.8208915576410209E-3</v>
      </c>
      <c r="J50" s="126" t="s">
        <v>12</v>
      </c>
      <c r="K50" s="31">
        <v>5.0100000000021795E-7</v>
      </c>
      <c r="L50" s="126" t="s">
        <v>12</v>
      </c>
      <c r="M50" s="31">
        <v>5.8213925576353631E-3</v>
      </c>
      <c r="N50" s="10" t="s">
        <v>12</v>
      </c>
      <c r="Q50" s="14">
        <v>0</v>
      </c>
      <c r="R50" s="14" t="s">
        <v>12</v>
      </c>
      <c r="S50" s="14">
        <v>1.5516233079082811E-3</v>
      </c>
      <c r="T50" s="14" t="s">
        <v>12</v>
      </c>
      <c r="U50" s="14">
        <v>8.4293139301685365E-4</v>
      </c>
      <c r="V50" s="14" t="s">
        <v>12</v>
      </c>
      <c r="W50" s="14">
        <v>2.8867513459481293E-5</v>
      </c>
      <c r="X50" s="14" t="s">
        <v>12</v>
      </c>
      <c r="Y50" s="14">
        <v>4.2492979812356452E-4</v>
      </c>
      <c r="Z50" s="14" t="s">
        <v>12</v>
      </c>
      <c r="AA50" s="14">
        <v>7.4161984874735933E-9</v>
      </c>
      <c r="AB50" s="14" t="s">
        <v>12</v>
      </c>
      <c r="AC50" s="14">
        <v>2.8867513459481293E-5</v>
      </c>
      <c r="AD50" s="14" t="s">
        <v>12</v>
      </c>
      <c r="AF50" s="27">
        <v>1.8166728442492253E-3</v>
      </c>
      <c r="AG50" s="14" t="s">
        <v>12</v>
      </c>
      <c r="AH50" s="18">
        <v>2</v>
      </c>
      <c r="AI50" s="26">
        <v>3.6333456884984506E-3</v>
      </c>
      <c r="AJ50" s="14" t="s">
        <v>12</v>
      </c>
      <c r="AL50" s="13">
        <v>1E-4</v>
      </c>
    </row>
    <row r="51" spans="1:38" x14ac:dyDescent="0.35">
      <c r="A51" s="10">
        <v>1000</v>
      </c>
      <c r="B51" s="10" t="s">
        <v>12</v>
      </c>
      <c r="C51" s="10"/>
      <c r="D51" s="40">
        <v>250</v>
      </c>
      <c r="E51" s="41" t="s">
        <v>12</v>
      </c>
      <c r="F51" s="10"/>
      <c r="G51" s="31">
        <v>250</v>
      </c>
      <c r="H51" s="126" t="s">
        <v>12</v>
      </c>
      <c r="I51" s="31">
        <v>-5.8360081879792391E-3</v>
      </c>
      <c r="J51" s="126" t="s">
        <v>12</v>
      </c>
      <c r="K51" s="31">
        <v>5.0100000000021795E-7</v>
      </c>
      <c r="L51" s="126" t="s">
        <v>12</v>
      </c>
      <c r="M51" s="31">
        <v>-5.8355071879816478E-3</v>
      </c>
      <c r="N51" s="10" t="s">
        <v>12</v>
      </c>
      <c r="Q51" s="14">
        <v>0</v>
      </c>
      <c r="R51" s="14" t="s">
        <v>12</v>
      </c>
      <c r="S51" s="14">
        <v>1.5519377350079438E-3</v>
      </c>
      <c r="T51" s="14" t="s">
        <v>12</v>
      </c>
      <c r="U51" s="14">
        <v>8.660254037844387E-4</v>
      </c>
      <c r="V51" s="14" t="s">
        <v>12</v>
      </c>
      <c r="W51" s="14">
        <v>2.8867513459481293E-5</v>
      </c>
      <c r="X51" s="14" t="s">
        <v>12</v>
      </c>
      <c r="Y51" s="14">
        <v>4.3301270189221935E-4</v>
      </c>
      <c r="Z51" s="14" t="s">
        <v>12</v>
      </c>
      <c r="AA51" s="14">
        <v>7.4161984874735933E-9</v>
      </c>
      <c r="AB51" s="14" t="s">
        <v>12</v>
      </c>
      <c r="AC51" s="14">
        <v>2.8867513459481293E-5</v>
      </c>
      <c r="AD51" s="14" t="s">
        <v>12</v>
      </c>
      <c r="AF51" s="27">
        <v>1.8296659258081114E-3</v>
      </c>
      <c r="AG51" s="14" t="s">
        <v>12</v>
      </c>
      <c r="AH51" s="18">
        <v>2</v>
      </c>
      <c r="AI51" s="26">
        <v>3.6593318516162229E-3</v>
      </c>
      <c r="AJ51" s="14" t="s">
        <v>12</v>
      </c>
      <c r="AL51" s="13">
        <v>1E-4</v>
      </c>
    </row>
    <row r="52" spans="1:38" x14ac:dyDescent="0.35">
      <c r="A52" s="10"/>
      <c r="B52" s="10"/>
      <c r="C52" s="10"/>
      <c r="D52" s="40">
        <v>1000</v>
      </c>
      <c r="E52" s="41" t="s">
        <v>12</v>
      </c>
      <c r="F52" s="10"/>
      <c r="G52" s="31">
        <v>1000</v>
      </c>
      <c r="H52" s="126" t="s">
        <v>12</v>
      </c>
      <c r="I52" s="31">
        <v>-2.3993488280615954E-2</v>
      </c>
      <c r="J52" s="126" t="s">
        <v>12</v>
      </c>
      <c r="K52" s="31">
        <v>5.0100000000021795E-7</v>
      </c>
      <c r="L52" s="126" t="s">
        <v>12</v>
      </c>
      <c r="M52" s="31">
        <v>-2.3992987280621492E-2</v>
      </c>
      <c r="N52" s="10" t="s">
        <v>12</v>
      </c>
      <c r="Q52" s="14">
        <v>0</v>
      </c>
      <c r="R52" s="14" t="s">
        <v>12</v>
      </c>
      <c r="S52" s="14">
        <v>2.8160121126331195E-3</v>
      </c>
      <c r="T52" s="14" t="s">
        <v>12</v>
      </c>
      <c r="U52" s="14">
        <v>2.5980762113533163E-3</v>
      </c>
      <c r="V52" s="14" t="s">
        <v>12</v>
      </c>
      <c r="W52" s="14">
        <v>2.8867513459481293E-5</v>
      </c>
      <c r="X52" s="14" t="s">
        <v>12</v>
      </c>
      <c r="Y52" s="14">
        <v>1.0392304845413265E-3</v>
      </c>
      <c r="Z52" s="14" t="s">
        <v>12</v>
      </c>
      <c r="AA52" s="14">
        <v>7.4161984874735933E-9</v>
      </c>
      <c r="AB52" s="14" t="s">
        <v>12</v>
      </c>
      <c r="AC52" s="14">
        <v>2.8867513459481293E-5</v>
      </c>
      <c r="AD52" s="14" t="s">
        <v>12</v>
      </c>
      <c r="AF52" s="27">
        <v>3.9700870122981076E-3</v>
      </c>
      <c r="AG52" s="14" t="s">
        <v>12</v>
      </c>
      <c r="AH52" s="18">
        <v>2</v>
      </c>
      <c r="AI52" s="26">
        <v>7.9401740245962152E-3</v>
      </c>
      <c r="AJ52" s="14" t="s">
        <v>12</v>
      </c>
      <c r="AL52" s="13">
        <v>1E-4</v>
      </c>
    </row>
    <row r="53" spans="1:38" x14ac:dyDescent="0.35">
      <c r="A53" s="10"/>
      <c r="B53" s="10"/>
      <c r="C53" s="10"/>
      <c r="D53" s="40">
        <v>-250</v>
      </c>
      <c r="E53" s="41" t="s">
        <v>12</v>
      </c>
      <c r="F53" s="10"/>
      <c r="G53" s="31">
        <v>-250</v>
      </c>
      <c r="H53" s="126" t="s">
        <v>12</v>
      </c>
      <c r="I53" s="31">
        <v>6.0650125600104996E-3</v>
      </c>
      <c r="J53" s="126" t="s">
        <v>12</v>
      </c>
      <c r="K53" s="31">
        <v>5.0100000000021795E-7</v>
      </c>
      <c r="L53" s="126" t="s">
        <v>12</v>
      </c>
      <c r="M53" s="31">
        <v>6.0655135600029553E-3</v>
      </c>
      <c r="N53" s="10" t="s">
        <v>12</v>
      </c>
      <c r="Q53" s="14">
        <v>0</v>
      </c>
      <c r="R53" s="14" t="s">
        <v>12</v>
      </c>
      <c r="S53" s="14">
        <v>1.5516233079082811E-3</v>
      </c>
      <c r="T53" s="14" t="s">
        <v>12</v>
      </c>
      <c r="U53" s="14">
        <v>8.660254037844387E-4</v>
      </c>
      <c r="V53" s="14" t="s">
        <v>12</v>
      </c>
      <c r="W53" s="14">
        <v>2.8867513459481293E-5</v>
      </c>
      <c r="X53" s="14" t="s">
        <v>12</v>
      </c>
      <c r="Y53" s="14">
        <v>4.3301270189221935E-4</v>
      </c>
      <c r="Z53" s="14" t="s">
        <v>12</v>
      </c>
      <c r="AA53" s="14">
        <v>7.4161984874735933E-9</v>
      </c>
      <c r="AB53" s="14" t="s">
        <v>12</v>
      </c>
      <c r="AC53" s="14">
        <v>2.8867513459481293E-5</v>
      </c>
      <c r="AD53" s="14" t="s">
        <v>12</v>
      </c>
      <c r="AF53" s="27">
        <v>1.8293992337283581E-3</v>
      </c>
      <c r="AG53" s="14" t="s">
        <v>12</v>
      </c>
      <c r="AH53" s="18">
        <v>2</v>
      </c>
      <c r="AI53" s="26">
        <v>3.6587984674567161E-3</v>
      </c>
      <c r="AJ53" s="14" t="s">
        <v>12</v>
      </c>
      <c r="AL53" s="13">
        <v>1E-4</v>
      </c>
    </row>
    <row r="54" spans="1:38" x14ac:dyDescent="0.35">
      <c r="A54" s="10"/>
      <c r="B54" s="10"/>
      <c r="C54" s="10"/>
      <c r="D54" s="40">
        <v>-1000</v>
      </c>
      <c r="E54" s="41" t="s">
        <v>12</v>
      </c>
      <c r="F54" s="10"/>
      <c r="G54" s="31">
        <v>-1000</v>
      </c>
      <c r="H54" s="126" t="s">
        <v>12</v>
      </c>
      <c r="I54" s="31">
        <v>2.4374087737721376E-2</v>
      </c>
      <c r="J54" s="126" t="s">
        <v>12</v>
      </c>
      <c r="K54" s="31">
        <v>5.0100000000021795E-7</v>
      </c>
      <c r="L54" s="126" t="s">
        <v>12</v>
      </c>
      <c r="M54" s="31">
        <v>2.4374588737714475E-2</v>
      </c>
      <c r="N54" s="10" t="s">
        <v>12</v>
      </c>
      <c r="Q54" s="14">
        <v>0</v>
      </c>
      <c r="R54" s="14" t="s">
        <v>12</v>
      </c>
      <c r="S54" s="14">
        <v>2.8160973572838931E-3</v>
      </c>
      <c r="T54" s="14" t="s">
        <v>12</v>
      </c>
      <c r="U54" s="14">
        <v>2.5980762113533163E-3</v>
      </c>
      <c r="V54" s="14" t="s">
        <v>12</v>
      </c>
      <c r="W54" s="14">
        <v>2.8867513459481293E-5</v>
      </c>
      <c r="X54" s="14" t="s">
        <v>12</v>
      </c>
      <c r="Y54" s="14">
        <v>1.0392304845413265E-3</v>
      </c>
      <c r="Z54" s="14" t="s">
        <v>12</v>
      </c>
      <c r="AA54" s="14">
        <v>7.4161984874735933E-9</v>
      </c>
      <c r="AB54" s="14" t="s">
        <v>12</v>
      </c>
      <c r="AC54" s="14">
        <v>2.8867513459481293E-5</v>
      </c>
      <c r="AD54" s="14" t="s">
        <v>12</v>
      </c>
      <c r="AF54" s="27">
        <v>3.9701474774147868E-3</v>
      </c>
      <c r="AG54" s="14" t="s">
        <v>12</v>
      </c>
      <c r="AH54" s="18">
        <v>2</v>
      </c>
      <c r="AI54" s="26">
        <v>7.9402949548295736E-3</v>
      </c>
      <c r="AJ54" s="14" t="s">
        <v>12</v>
      </c>
      <c r="AL54" s="13">
        <v>1E-4</v>
      </c>
    </row>
    <row r="57" spans="1:38" x14ac:dyDescent="0.35">
      <c r="A57" s="38" t="s">
        <v>13</v>
      </c>
    </row>
    <row r="58" spans="1:38" ht="14.5" customHeight="1" x14ac:dyDescent="0.35">
      <c r="A58" s="191" t="s">
        <v>7</v>
      </c>
      <c r="B58" s="191"/>
      <c r="C58" s="191" t="s">
        <v>8</v>
      </c>
      <c r="D58" s="191"/>
      <c r="E58" s="191"/>
      <c r="F58" s="191"/>
      <c r="G58" s="210" t="s">
        <v>9</v>
      </c>
      <c r="H58" s="211"/>
      <c r="I58" s="210" t="s">
        <v>25</v>
      </c>
      <c r="J58" s="211"/>
      <c r="K58" s="131"/>
      <c r="L58" s="132"/>
      <c r="M58" s="242" t="s">
        <v>110</v>
      </c>
      <c r="N58" s="192" t="s">
        <v>10</v>
      </c>
      <c r="Q58" s="210" t="s">
        <v>28</v>
      </c>
      <c r="R58" s="211"/>
      <c r="S58" s="210" t="s">
        <v>29</v>
      </c>
      <c r="T58" s="211"/>
      <c r="U58" s="210" t="s">
        <v>31</v>
      </c>
      <c r="V58" s="211"/>
      <c r="W58" s="210" t="s">
        <v>30</v>
      </c>
      <c r="X58" s="211"/>
      <c r="Y58" s="191" t="s">
        <v>66</v>
      </c>
      <c r="Z58" s="191"/>
      <c r="AA58" s="244" t="s">
        <v>104</v>
      </c>
      <c r="AB58" s="244"/>
      <c r="AC58" s="12"/>
      <c r="AD58" s="12"/>
      <c r="AF58" s="210" t="s">
        <v>33</v>
      </c>
      <c r="AG58" s="211"/>
      <c r="AH58" s="242" t="s">
        <v>34</v>
      </c>
      <c r="AI58" s="210" t="s">
        <v>35</v>
      </c>
      <c r="AJ58" s="211"/>
      <c r="AL58" s="236" t="s">
        <v>103</v>
      </c>
    </row>
    <row r="59" spans="1:38" x14ac:dyDescent="0.35">
      <c r="A59" s="191"/>
      <c r="B59" s="191"/>
      <c r="C59" s="191"/>
      <c r="D59" s="191"/>
      <c r="E59" s="191"/>
      <c r="F59" s="191"/>
      <c r="G59" s="212"/>
      <c r="H59" s="213"/>
      <c r="I59" s="212"/>
      <c r="J59" s="213"/>
      <c r="K59" s="131"/>
      <c r="L59" s="132"/>
      <c r="M59" s="243"/>
      <c r="N59" s="192"/>
      <c r="Q59" s="212"/>
      <c r="R59" s="213"/>
      <c r="S59" s="212"/>
      <c r="T59" s="213"/>
      <c r="U59" s="212"/>
      <c r="V59" s="213"/>
      <c r="W59" s="212"/>
      <c r="X59" s="213"/>
      <c r="Y59" s="191"/>
      <c r="Z59" s="191"/>
      <c r="AA59" s="244"/>
      <c r="AB59" s="244"/>
      <c r="AC59" s="12"/>
      <c r="AD59" s="12"/>
      <c r="AF59" s="212"/>
      <c r="AG59" s="213"/>
      <c r="AH59" s="243"/>
      <c r="AI59" s="212"/>
      <c r="AJ59" s="213"/>
      <c r="AL59" s="237"/>
    </row>
    <row r="60" spans="1:38" x14ac:dyDescent="0.35">
      <c r="A60" s="10">
        <v>200</v>
      </c>
      <c r="B60" s="10" t="s">
        <v>14</v>
      </c>
      <c r="C60" s="10"/>
      <c r="D60" s="10">
        <v>0</v>
      </c>
      <c r="E60" s="10" t="s">
        <v>14</v>
      </c>
      <c r="F60" s="10"/>
      <c r="G60" s="27">
        <v>0</v>
      </c>
      <c r="H60" s="27" t="s">
        <v>14</v>
      </c>
      <c r="I60" s="27">
        <v>5.1201308937449215E-4</v>
      </c>
      <c r="J60" s="27" t="s">
        <v>14</v>
      </c>
      <c r="K60" s="133"/>
      <c r="L60" s="134"/>
      <c r="M60" s="30">
        <v>5.1201308937449215E-4</v>
      </c>
      <c r="N60" s="10" t="s">
        <v>14</v>
      </c>
      <c r="Q60" s="14">
        <v>0</v>
      </c>
      <c r="R60" s="14" t="s">
        <v>14</v>
      </c>
      <c r="S60" s="14">
        <v>6.774457610781116E-4</v>
      </c>
      <c r="T60" s="14" t="s">
        <v>14</v>
      </c>
      <c r="U60" s="14">
        <v>2.3094010767585029E-4</v>
      </c>
      <c r="V60" s="14" t="s">
        <v>14</v>
      </c>
      <c r="W60" s="14">
        <v>2.8867513459481293E-6</v>
      </c>
      <c r="X60" s="14" t="s">
        <v>14</v>
      </c>
      <c r="Y60" s="14">
        <v>5.7735026918962572E-5</v>
      </c>
      <c r="Z60" s="14" t="s">
        <v>14</v>
      </c>
      <c r="AA60" s="14">
        <v>2.8867513459481293E-5</v>
      </c>
      <c r="AB60" s="14" t="s">
        <v>14</v>
      </c>
      <c r="AF60" s="27">
        <v>7.1863836005047431E-4</v>
      </c>
      <c r="AG60" s="14" t="s">
        <v>14</v>
      </c>
      <c r="AH60" s="18">
        <v>2</v>
      </c>
      <c r="AI60" s="26">
        <v>1.4372767201009486E-3</v>
      </c>
      <c r="AJ60" s="14" t="s">
        <v>14</v>
      </c>
      <c r="AL60" s="26">
        <v>1E-4</v>
      </c>
    </row>
    <row r="61" spans="1:38" x14ac:dyDescent="0.35">
      <c r="A61" s="10"/>
      <c r="B61" s="10"/>
      <c r="C61" s="10"/>
      <c r="D61" s="10">
        <v>10</v>
      </c>
      <c r="E61" s="10" t="s">
        <v>14</v>
      </c>
      <c r="F61" s="10"/>
      <c r="G61" s="27">
        <v>10</v>
      </c>
      <c r="H61" s="27" t="s">
        <v>14</v>
      </c>
      <c r="I61" s="27">
        <v>2.9477026241787007E-4</v>
      </c>
      <c r="J61" s="27" t="s">
        <v>14</v>
      </c>
      <c r="K61" s="133"/>
      <c r="L61" s="134"/>
      <c r="M61" s="30">
        <v>2.9477026241764293E-4</v>
      </c>
      <c r="N61" s="10" t="s">
        <v>14</v>
      </c>
      <c r="Q61" s="14">
        <v>0</v>
      </c>
      <c r="R61" s="14" t="s">
        <v>14</v>
      </c>
      <c r="S61" s="14">
        <v>7.0644412127024924E-4</v>
      </c>
      <c r="T61" s="14" t="s">
        <v>14</v>
      </c>
      <c r="U61" s="14">
        <v>2.68467875173176E-4</v>
      </c>
      <c r="V61" s="14" t="s">
        <v>14</v>
      </c>
      <c r="W61" s="14">
        <v>2.8867513459481293E-6</v>
      </c>
      <c r="X61" s="14" t="s">
        <v>14</v>
      </c>
      <c r="Y61" s="14">
        <v>6.2353829072479578E-5</v>
      </c>
      <c r="Z61" s="14" t="s">
        <v>14</v>
      </c>
      <c r="AA61" s="14">
        <v>2.8867513459481293E-5</v>
      </c>
      <c r="AB61" s="14" t="s">
        <v>14</v>
      </c>
      <c r="AF61" s="27">
        <v>7.5885964653812064E-4</v>
      </c>
      <c r="AG61" s="14" t="s">
        <v>14</v>
      </c>
      <c r="AH61" s="18">
        <v>2</v>
      </c>
      <c r="AI61" s="26">
        <v>1.5177192930762413E-3</v>
      </c>
      <c r="AJ61" s="14" t="s">
        <v>14</v>
      </c>
      <c r="AL61" s="26">
        <v>1E-4</v>
      </c>
    </row>
    <row r="62" spans="1:38" x14ac:dyDescent="0.35">
      <c r="A62" s="10"/>
      <c r="B62" s="10"/>
      <c r="C62" s="10"/>
      <c r="D62" s="10">
        <v>100</v>
      </c>
      <c r="E62" s="10" t="s">
        <v>14</v>
      </c>
      <c r="F62" s="10"/>
      <c r="G62" s="27">
        <v>100</v>
      </c>
      <c r="H62" s="27" t="s">
        <v>14</v>
      </c>
      <c r="I62" s="27">
        <v>-1.6604151801917289E-3</v>
      </c>
      <c r="J62" s="27" t="s">
        <v>14</v>
      </c>
      <c r="K62" s="133"/>
      <c r="L62" s="134"/>
      <c r="M62" s="30">
        <v>-1.6604151801971057E-3</v>
      </c>
      <c r="N62" s="10" t="s">
        <v>14</v>
      </c>
      <c r="Q62" s="14">
        <v>0</v>
      </c>
      <c r="R62" s="14" t="s">
        <v>14</v>
      </c>
      <c r="S62" s="14">
        <v>1.0692007191314633E-3</v>
      </c>
      <c r="T62" s="14" t="s">
        <v>14</v>
      </c>
      <c r="U62" s="14">
        <v>6.0621778264910702E-4</v>
      </c>
      <c r="V62" s="14" t="s">
        <v>14</v>
      </c>
      <c r="W62" s="14">
        <v>2.8867513459481293E-6</v>
      </c>
      <c r="X62" s="14" t="s">
        <v>14</v>
      </c>
      <c r="Y62" s="14">
        <v>1.0392304845413263E-4</v>
      </c>
      <c r="Z62" s="14" t="s">
        <v>14</v>
      </c>
      <c r="AA62" s="14">
        <v>2.8867513459481293E-5</v>
      </c>
      <c r="AB62" s="14" t="s">
        <v>14</v>
      </c>
      <c r="AF62" s="27">
        <v>1.2338281259794272E-3</v>
      </c>
      <c r="AG62" s="14" t="s">
        <v>14</v>
      </c>
      <c r="AH62" s="18">
        <v>2</v>
      </c>
      <c r="AI62" s="26">
        <v>2.4676562519588543E-3</v>
      </c>
      <c r="AJ62" s="14" t="s">
        <v>14</v>
      </c>
      <c r="AL62" s="26">
        <v>1E-4</v>
      </c>
    </row>
    <row r="63" spans="1:38" x14ac:dyDescent="0.35">
      <c r="A63" s="10"/>
      <c r="B63" s="10"/>
      <c r="C63" s="10"/>
      <c r="D63" s="10">
        <v>190</v>
      </c>
      <c r="E63" s="10" t="s">
        <v>14</v>
      </c>
      <c r="F63" s="10"/>
      <c r="G63" s="27">
        <v>190</v>
      </c>
      <c r="H63" s="27" t="s">
        <v>14</v>
      </c>
      <c r="I63" s="27">
        <v>-3.6156006228013275E-3</v>
      </c>
      <c r="J63" s="27" t="s">
        <v>14</v>
      </c>
      <c r="K63" s="133"/>
      <c r="L63" s="134"/>
      <c r="M63" s="30">
        <v>-3.6156006227940907E-3</v>
      </c>
      <c r="N63" s="10" t="s">
        <v>14</v>
      </c>
      <c r="Q63" s="14">
        <v>0</v>
      </c>
      <c r="R63" s="14" t="s">
        <v>14</v>
      </c>
      <c r="S63" s="14">
        <v>4.6336197627512036E-3</v>
      </c>
      <c r="T63" s="14" t="s">
        <v>14</v>
      </c>
      <c r="U63" s="14">
        <v>9.4396769012503815E-4</v>
      </c>
      <c r="V63" s="14" t="s">
        <v>14</v>
      </c>
      <c r="W63" s="14">
        <v>2.8867513459481293E-6</v>
      </c>
      <c r="X63" s="14" t="s">
        <v>14</v>
      </c>
      <c r="Y63" s="14">
        <v>1.4549226783578566E-4</v>
      </c>
      <c r="Z63" s="14" t="s">
        <v>14</v>
      </c>
      <c r="AA63" s="14">
        <v>2.8867513459481293E-5</v>
      </c>
      <c r="AB63" s="14" t="s">
        <v>14</v>
      </c>
      <c r="AF63" s="27">
        <v>4.7311221472738562E-3</v>
      </c>
      <c r="AG63" s="14" t="s">
        <v>14</v>
      </c>
      <c r="AH63" s="18">
        <v>2</v>
      </c>
      <c r="AI63" s="26">
        <v>9.4622442945477125E-3</v>
      </c>
      <c r="AJ63" s="14" t="s">
        <v>14</v>
      </c>
      <c r="AL63" s="26">
        <v>1E-4</v>
      </c>
    </row>
    <row r="64" spans="1:38" x14ac:dyDescent="0.35">
      <c r="A64" s="10"/>
      <c r="B64" s="10"/>
      <c r="C64" s="10"/>
      <c r="D64" s="10">
        <v>-10</v>
      </c>
      <c r="E64" s="10" t="s">
        <v>14</v>
      </c>
      <c r="F64" s="10"/>
      <c r="G64" s="27">
        <v>-10</v>
      </c>
      <c r="H64" s="27" t="s">
        <v>14</v>
      </c>
      <c r="I64" s="27">
        <v>7.461155067002693E-4</v>
      </c>
      <c r="J64" s="27" t="s">
        <v>14</v>
      </c>
      <c r="K64" s="133"/>
      <c r="L64" s="134"/>
      <c r="M64" s="30">
        <v>7.4611550670056204E-4</v>
      </c>
      <c r="N64" s="10" t="s">
        <v>14</v>
      </c>
      <c r="Q64" s="14">
        <v>0</v>
      </c>
      <c r="R64" s="14" t="s">
        <v>14</v>
      </c>
      <c r="S64" s="14">
        <v>7.0628539688080401E-4</v>
      </c>
      <c r="T64" s="14" t="s">
        <v>14</v>
      </c>
      <c r="U64" s="14">
        <v>2.68467875173176E-4</v>
      </c>
      <c r="V64" s="14" t="s">
        <v>14</v>
      </c>
      <c r="W64" s="14">
        <v>2.8867513459481293E-6</v>
      </c>
      <c r="X64" s="14" t="s">
        <v>14</v>
      </c>
      <c r="Y64" s="14">
        <v>6.2353829072479578E-5</v>
      </c>
      <c r="Z64" s="14" t="s">
        <v>14</v>
      </c>
      <c r="AA64" s="14">
        <v>2.8867513459481293E-5</v>
      </c>
      <c r="AB64" s="14" t="s">
        <v>14</v>
      </c>
      <c r="AF64" s="27">
        <v>7.587118876844764E-4</v>
      </c>
      <c r="AG64" s="14" t="s">
        <v>14</v>
      </c>
      <c r="AH64" s="18">
        <v>2</v>
      </c>
      <c r="AI64" s="26">
        <v>1.5174237753689528E-3</v>
      </c>
      <c r="AJ64" s="14" t="s">
        <v>14</v>
      </c>
      <c r="AL64" s="26">
        <v>1E-4</v>
      </c>
    </row>
    <row r="65" spans="1:38" x14ac:dyDescent="0.35">
      <c r="A65" s="10"/>
      <c r="B65" s="10"/>
      <c r="C65" s="10"/>
      <c r="D65" s="10">
        <v>-100</v>
      </c>
      <c r="E65" s="10" t="s">
        <v>14</v>
      </c>
      <c r="F65" s="10"/>
      <c r="G65" s="27">
        <v>-100</v>
      </c>
      <c r="H65" s="27" t="s">
        <v>14</v>
      </c>
      <c r="I65" s="27">
        <v>3.8102673343105228E-3</v>
      </c>
      <c r="J65" s="27" t="s">
        <v>14</v>
      </c>
      <c r="K65" s="133"/>
      <c r="L65" s="134"/>
      <c r="M65" s="30">
        <v>3.8102673343161086E-3</v>
      </c>
      <c r="N65" s="10" t="s">
        <v>14</v>
      </c>
      <c r="Q65" s="14">
        <v>0</v>
      </c>
      <c r="R65" s="14" t="s">
        <v>14</v>
      </c>
      <c r="S65" s="14">
        <v>1.0691338036463414E-3</v>
      </c>
      <c r="T65" s="14" t="s">
        <v>14</v>
      </c>
      <c r="U65" s="14">
        <v>6.0621778264910702E-4</v>
      </c>
      <c r="V65" s="14" t="s">
        <v>14</v>
      </c>
      <c r="W65" s="14">
        <v>2.8867513459481293E-6</v>
      </c>
      <c r="X65" s="14" t="s">
        <v>14</v>
      </c>
      <c r="Y65" s="14">
        <v>1.0392304845413263E-4</v>
      </c>
      <c r="Z65" s="14" t="s">
        <v>14</v>
      </c>
      <c r="AA65" s="14">
        <v>2.8867513459481293E-5</v>
      </c>
      <c r="AB65" s="14" t="s">
        <v>14</v>
      </c>
      <c r="AF65" s="27">
        <v>1.2337701393557716E-3</v>
      </c>
      <c r="AG65" s="14" t="s">
        <v>14</v>
      </c>
      <c r="AH65" s="18">
        <v>2</v>
      </c>
      <c r="AI65" s="26">
        <v>2.4675402787115433E-3</v>
      </c>
      <c r="AJ65" s="14" t="s">
        <v>14</v>
      </c>
      <c r="AL65" s="26">
        <v>1E-4</v>
      </c>
    </row>
    <row r="66" spans="1:38" x14ac:dyDescent="0.35">
      <c r="A66" s="10"/>
      <c r="B66" s="10"/>
      <c r="C66" s="10"/>
      <c r="D66" s="10">
        <v>-190</v>
      </c>
      <c r="E66" s="10" t="s">
        <v>14</v>
      </c>
      <c r="F66" s="10"/>
      <c r="G66" s="27">
        <v>-190</v>
      </c>
      <c r="H66" s="27" t="s">
        <v>14</v>
      </c>
      <c r="I66" s="27">
        <v>6.8744191619207759E-3</v>
      </c>
      <c r="J66" s="27" t="s">
        <v>14</v>
      </c>
      <c r="K66" s="133"/>
      <c r="L66" s="134"/>
      <c r="M66" s="30">
        <v>6.8744191619316553E-3</v>
      </c>
      <c r="N66" s="10" t="s">
        <v>14</v>
      </c>
      <c r="Q66" s="14">
        <v>0</v>
      </c>
      <c r="R66" s="14" t="s">
        <v>14</v>
      </c>
      <c r="S66" s="14">
        <v>4.6420711407440234E-3</v>
      </c>
      <c r="T66" s="14" t="s">
        <v>14</v>
      </c>
      <c r="U66" s="14">
        <v>9.4396769012503815E-4</v>
      </c>
      <c r="V66" s="14" t="s">
        <v>14</v>
      </c>
      <c r="W66" s="14">
        <v>2.8867513459481293E-6</v>
      </c>
      <c r="X66" s="14" t="s">
        <v>14</v>
      </c>
      <c r="Y66" s="14">
        <v>1.4549226783578566E-4</v>
      </c>
      <c r="Z66" s="14" t="s">
        <v>14</v>
      </c>
      <c r="AA66" s="14">
        <v>2.8867513459481293E-5</v>
      </c>
      <c r="AB66" s="14" t="s">
        <v>14</v>
      </c>
      <c r="AF66" s="27">
        <v>4.7393996605472281E-3</v>
      </c>
      <c r="AG66" s="14" t="s">
        <v>14</v>
      </c>
      <c r="AH66" s="18">
        <v>2</v>
      </c>
      <c r="AI66" s="26">
        <v>9.4787993210944561E-3</v>
      </c>
      <c r="AJ66" s="14" t="s">
        <v>14</v>
      </c>
      <c r="AL66" s="26">
        <v>1E-4</v>
      </c>
    </row>
    <row r="67" spans="1:38" x14ac:dyDescent="0.35">
      <c r="A67" s="10">
        <v>2</v>
      </c>
      <c r="B67" s="10" t="s">
        <v>15</v>
      </c>
      <c r="C67" s="10"/>
      <c r="D67" s="10">
        <v>0.2</v>
      </c>
      <c r="E67" s="10" t="s">
        <v>15</v>
      </c>
      <c r="F67" s="10"/>
      <c r="G67" s="27">
        <v>0.2</v>
      </c>
      <c r="H67" s="27" t="s">
        <v>15</v>
      </c>
      <c r="I67" s="27">
        <v>-5.6068735293629761E-6</v>
      </c>
      <c r="J67" s="27" t="s">
        <v>15</v>
      </c>
      <c r="K67" s="133"/>
      <c r="L67" s="134"/>
      <c r="M67" s="30">
        <v>-5.6068735293512972E-6</v>
      </c>
      <c r="N67" s="10" t="s">
        <v>15</v>
      </c>
      <c r="Q67" s="14">
        <v>0</v>
      </c>
      <c r="R67" s="14" t="s">
        <v>15</v>
      </c>
      <c r="S67" s="14">
        <v>4.6336197627512033E-6</v>
      </c>
      <c r="T67" s="14" t="s">
        <v>15</v>
      </c>
      <c r="U67" s="14">
        <v>3.0599564267050169E-6</v>
      </c>
      <c r="V67" s="14" t="s">
        <v>15</v>
      </c>
      <c r="W67" s="14">
        <v>2.8867513459481289E-8</v>
      </c>
      <c r="X67" s="14" t="s">
        <v>15</v>
      </c>
      <c r="Y67" s="14">
        <v>4.3878620458411569E-7</v>
      </c>
      <c r="Z67" s="14" t="s">
        <v>15</v>
      </c>
      <c r="AA67" s="14">
        <v>2.8867513459481289E-7</v>
      </c>
      <c r="AB67" s="14" t="s">
        <v>15</v>
      </c>
      <c r="AF67" s="27">
        <v>5.577675630501639E-6</v>
      </c>
      <c r="AG67" s="14" t="s">
        <v>15</v>
      </c>
      <c r="AH67" s="18">
        <v>2</v>
      </c>
      <c r="AI67" s="17">
        <v>1.1155351261003278E-5</v>
      </c>
      <c r="AJ67" s="14" t="s">
        <v>15</v>
      </c>
      <c r="AL67" s="17">
        <v>9.9999999999999995E-7</v>
      </c>
    </row>
    <row r="68" spans="1:38" x14ac:dyDescent="0.35">
      <c r="A68" s="10"/>
      <c r="B68" s="10"/>
      <c r="C68" s="10"/>
      <c r="D68" s="10">
        <v>1</v>
      </c>
      <c r="E68" s="10" t="s">
        <v>15</v>
      </c>
      <c r="F68" s="10"/>
      <c r="G68" s="27">
        <v>1</v>
      </c>
      <c r="H68" s="27" t="s">
        <v>15</v>
      </c>
      <c r="I68" s="27">
        <v>-2.8019577659615926E-5</v>
      </c>
      <c r="J68" s="27" t="s">
        <v>15</v>
      </c>
      <c r="K68" s="133"/>
      <c r="L68" s="134"/>
      <c r="M68" s="30">
        <v>-2.8019577659632589E-5</v>
      </c>
      <c r="N68" s="10" t="s">
        <v>15</v>
      </c>
      <c r="Q68" s="14">
        <v>0</v>
      </c>
      <c r="R68" s="14" t="s">
        <v>15</v>
      </c>
      <c r="S68" s="14">
        <v>8.5235388944066271E-6</v>
      </c>
      <c r="T68" s="14" t="s">
        <v>15</v>
      </c>
      <c r="U68" s="14">
        <v>6.0621778264910707E-6</v>
      </c>
      <c r="V68" s="14" t="s">
        <v>15</v>
      </c>
      <c r="W68" s="14">
        <v>2.8867513459481289E-8</v>
      </c>
      <c r="X68" s="14" t="s">
        <v>15</v>
      </c>
      <c r="Y68" s="14">
        <v>8.0829037686547622E-7</v>
      </c>
      <c r="Z68" s="14" t="s">
        <v>15</v>
      </c>
      <c r="AA68" s="14">
        <v>2.8867513459481289E-7</v>
      </c>
      <c r="AB68" s="14" t="s">
        <v>15</v>
      </c>
      <c r="AF68" s="27">
        <v>1.0494675568328092E-5</v>
      </c>
      <c r="AG68" s="14" t="s">
        <v>15</v>
      </c>
      <c r="AH68" s="18">
        <v>2</v>
      </c>
      <c r="AI68" s="17">
        <v>2.0989351136656185E-5</v>
      </c>
      <c r="AJ68" s="14" t="s">
        <v>15</v>
      </c>
      <c r="AL68" s="17">
        <v>9.9999999999999995E-7</v>
      </c>
    </row>
    <row r="69" spans="1:38" x14ac:dyDescent="0.35">
      <c r="A69" s="10"/>
      <c r="B69" s="10"/>
      <c r="C69" s="10"/>
      <c r="D69" s="10">
        <v>1.9</v>
      </c>
      <c r="E69" s="10" t="s">
        <v>15</v>
      </c>
      <c r="F69" s="10"/>
      <c r="G69" s="27">
        <v>1.9</v>
      </c>
      <c r="H69" s="27" t="s">
        <v>15</v>
      </c>
      <c r="I69" s="27">
        <v>-5.3233869806150489E-5</v>
      </c>
      <c r="J69" s="27" t="s">
        <v>15</v>
      </c>
      <c r="K69" s="133"/>
      <c r="L69" s="134"/>
      <c r="M69" s="30">
        <v>-5.3233869806046386E-5</v>
      </c>
      <c r="N69" s="10" t="s">
        <v>15</v>
      </c>
      <c r="Q69" s="14">
        <v>0</v>
      </c>
      <c r="R69" s="14" t="s">
        <v>15</v>
      </c>
      <c r="S69" s="14">
        <v>4.7566689681491847E-5</v>
      </c>
      <c r="T69" s="14" t="s">
        <v>15</v>
      </c>
      <c r="U69" s="14">
        <v>9.4396769012503808E-6</v>
      </c>
      <c r="V69" s="14" t="s">
        <v>15</v>
      </c>
      <c r="W69" s="14">
        <v>2.8867513459481289E-8</v>
      </c>
      <c r="X69" s="14" t="s">
        <v>15</v>
      </c>
      <c r="Y69" s="14">
        <v>1.2239825706820067E-6</v>
      </c>
      <c r="Z69" s="14" t="s">
        <v>15</v>
      </c>
      <c r="AA69" s="14">
        <v>2.8867513459481293E-6</v>
      </c>
      <c r="AB69" s="14" t="s">
        <v>15</v>
      </c>
      <c r="AF69" s="27">
        <v>4.8595573535614771E-5</v>
      </c>
      <c r="AG69" s="14" t="s">
        <v>15</v>
      </c>
      <c r="AH69" s="18">
        <v>2</v>
      </c>
      <c r="AI69" s="27">
        <v>9.7191147071229542E-5</v>
      </c>
      <c r="AJ69" s="14" t="s">
        <v>15</v>
      </c>
      <c r="AL69" s="27">
        <v>1.0000000000000001E-5</v>
      </c>
    </row>
    <row r="70" spans="1:38" x14ac:dyDescent="0.35">
      <c r="A70" s="10"/>
      <c r="B70" s="10"/>
      <c r="C70" s="10"/>
      <c r="D70" s="10">
        <v>-0.2</v>
      </c>
      <c r="E70" s="10" t="s">
        <v>15</v>
      </c>
      <c r="F70" s="10"/>
      <c r="G70" s="27">
        <v>-0.2</v>
      </c>
      <c r="H70" s="27" t="s">
        <v>15</v>
      </c>
      <c r="I70" s="27">
        <v>5.8166834662780128E-6</v>
      </c>
      <c r="J70" s="27" t="s">
        <v>15</v>
      </c>
      <c r="K70" s="133"/>
      <c r="L70" s="134"/>
      <c r="M70" s="30">
        <v>5.8166834662753963E-6</v>
      </c>
      <c r="N70" s="10" t="s">
        <v>15</v>
      </c>
      <c r="Q70" s="14">
        <v>0</v>
      </c>
      <c r="R70" s="14" t="s">
        <v>15</v>
      </c>
      <c r="S70" s="14">
        <v>4.6420711407440235E-6</v>
      </c>
      <c r="T70" s="14" t="s">
        <v>15</v>
      </c>
      <c r="U70" s="14">
        <v>3.0599564267050169E-6</v>
      </c>
      <c r="V70" s="14" t="s">
        <v>15</v>
      </c>
      <c r="W70" s="14">
        <v>2.8867513459481289E-8</v>
      </c>
      <c r="X70" s="14" t="s">
        <v>15</v>
      </c>
      <c r="Y70" s="14">
        <v>4.3878620458411569E-7</v>
      </c>
      <c r="Z70" s="14" t="s">
        <v>15</v>
      </c>
      <c r="AA70" s="14">
        <v>2.8867513459481289E-7</v>
      </c>
      <c r="AB70" s="14" t="s">
        <v>15</v>
      </c>
      <c r="AF70" s="27">
        <v>5.5846985423621439E-6</v>
      </c>
      <c r="AG70" s="14" t="s">
        <v>15</v>
      </c>
      <c r="AH70" s="18">
        <v>2</v>
      </c>
      <c r="AI70" s="17">
        <v>1.1169397084724288E-5</v>
      </c>
      <c r="AJ70" s="14" t="s">
        <v>15</v>
      </c>
      <c r="AL70" s="17">
        <v>9.9999999999999995E-7</v>
      </c>
    </row>
    <row r="71" spans="1:38" x14ac:dyDescent="0.35">
      <c r="A71" s="10"/>
      <c r="B71" s="10"/>
      <c r="C71" s="10"/>
      <c r="D71" s="10">
        <v>-1</v>
      </c>
      <c r="E71" s="10" t="s">
        <v>15</v>
      </c>
      <c r="F71" s="10"/>
      <c r="G71" s="27">
        <v>-1</v>
      </c>
      <c r="H71" s="27" t="s">
        <v>15</v>
      </c>
      <c r="I71" s="27">
        <v>2.9789154740995325E-5</v>
      </c>
      <c r="J71" s="27" t="s">
        <v>15</v>
      </c>
      <c r="K71" s="133"/>
      <c r="L71" s="134"/>
      <c r="M71" s="30">
        <v>2.9789154740944568E-5</v>
      </c>
      <c r="N71" s="10" t="s">
        <v>15</v>
      </c>
      <c r="Q71" s="14">
        <v>0</v>
      </c>
      <c r="R71" s="14" t="s">
        <v>15</v>
      </c>
      <c r="S71" s="14">
        <v>8.5228492691552085E-6</v>
      </c>
      <c r="T71" s="14" t="s">
        <v>15</v>
      </c>
      <c r="U71" s="14">
        <v>6.0621778264910707E-6</v>
      </c>
      <c r="V71" s="14" t="s">
        <v>15</v>
      </c>
      <c r="W71" s="14">
        <v>2.8867513459481289E-8</v>
      </c>
      <c r="X71" s="14" t="s">
        <v>15</v>
      </c>
      <c r="Y71" s="14">
        <v>8.0829037686547622E-7</v>
      </c>
      <c r="Z71" s="14" t="s">
        <v>15</v>
      </c>
      <c r="AA71" s="14">
        <v>2.8867513459481289E-7</v>
      </c>
      <c r="AB71" s="14" t="s">
        <v>15</v>
      </c>
      <c r="AF71" s="27">
        <v>1.049411547795904E-5</v>
      </c>
      <c r="AG71" s="14" t="s">
        <v>15</v>
      </c>
      <c r="AH71" s="18">
        <v>2</v>
      </c>
      <c r="AI71" s="17">
        <v>2.0988230955918079E-5</v>
      </c>
      <c r="AJ71" s="14" t="s">
        <v>15</v>
      </c>
      <c r="AL71" s="17">
        <v>9.9999999999999995E-7</v>
      </c>
    </row>
    <row r="72" spans="1:38" x14ac:dyDescent="0.35">
      <c r="A72" s="10"/>
      <c r="B72" s="10"/>
      <c r="C72" s="10"/>
      <c r="D72" s="10">
        <v>-1.9</v>
      </c>
      <c r="E72" s="10" t="s">
        <v>15</v>
      </c>
      <c r="F72" s="10"/>
      <c r="G72" s="27">
        <v>-1.9</v>
      </c>
      <c r="H72" s="27" t="s">
        <v>15</v>
      </c>
      <c r="I72" s="27">
        <v>5.6758184925052303E-5</v>
      </c>
      <c r="J72" s="27" t="s">
        <v>15</v>
      </c>
      <c r="K72" s="133"/>
      <c r="L72" s="134"/>
      <c r="M72" s="30">
        <v>5.6758184925120858E-5</v>
      </c>
      <c r="N72" s="10" t="s">
        <v>15</v>
      </c>
      <c r="Q72" s="14">
        <v>0</v>
      </c>
      <c r="R72" s="14" t="s">
        <v>15</v>
      </c>
      <c r="S72" s="14">
        <v>4.7564468093645985E-5</v>
      </c>
      <c r="T72" s="14" t="s">
        <v>15</v>
      </c>
      <c r="U72" s="14">
        <v>9.4396769012503808E-6</v>
      </c>
      <c r="V72" s="14" t="s">
        <v>15</v>
      </c>
      <c r="W72" s="14">
        <v>2.8867513459481289E-8</v>
      </c>
      <c r="X72" s="14" t="s">
        <v>15</v>
      </c>
      <c r="Y72" s="14">
        <v>1.2239825706820067E-6</v>
      </c>
      <c r="Z72" s="14" t="s">
        <v>15</v>
      </c>
      <c r="AA72" s="14">
        <v>2.8867513459481293E-6</v>
      </c>
      <c r="AB72" s="14" t="s">
        <v>15</v>
      </c>
      <c r="AF72" s="27">
        <v>4.8593398986194276E-5</v>
      </c>
      <c r="AG72" s="14" t="s">
        <v>15</v>
      </c>
      <c r="AH72" s="18">
        <v>2</v>
      </c>
      <c r="AI72" s="27">
        <v>9.7186797972388553E-5</v>
      </c>
      <c r="AJ72" s="14" t="s">
        <v>15</v>
      </c>
      <c r="AL72" s="27">
        <v>1.0000000000000001E-5</v>
      </c>
    </row>
    <row r="73" spans="1:38" x14ac:dyDescent="0.35">
      <c r="A73" s="10">
        <v>20</v>
      </c>
      <c r="B73" s="10" t="s">
        <v>15</v>
      </c>
      <c r="C73" s="10"/>
      <c r="D73" s="10">
        <v>2</v>
      </c>
      <c r="E73" s="10" t="s">
        <v>15</v>
      </c>
      <c r="F73" s="10"/>
      <c r="G73" s="27">
        <v>2</v>
      </c>
      <c r="H73" s="27" t="s">
        <v>15</v>
      </c>
      <c r="I73" s="27">
        <v>-5.2762409493075754E-5</v>
      </c>
      <c r="J73" s="27" t="s">
        <v>15</v>
      </c>
      <c r="K73" s="133"/>
      <c r="L73" s="134"/>
      <c r="M73" s="30">
        <v>-5.2762409493034568E-5</v>
      </c>
      <c r="N73" s="10" t="s">
        <v>15</v>
      </c>
      <c r="Q73" s="14">
        <v>0</v>
      </c>
      <c r="R73" s="14" t="s">
        <v>15</v>
      </c>
      <c r="S73" s="14">
        <v>4.7566689681491847E-5</v>
      </c>
      <c r="T73" s="14" t="s">
        <v>15</v>
      </c>
      <c r="U73" s="14">
        <v>3.2331615074619037E-5</v>
      </c>
      <c r="V73" s="14" t="s">
        <v>15</v>
      </c>
      <c r="W73" s="14">
        <v>2.8867513459481289E-7</v>
      </c>
      <c r="X73" s="14" t="s">
        <v>15</v>
      </c>
      <c r="Y73" s="14">
        <v>6.2353829072479583E-6</v>
      </c>
      <c r="Z73" s="14" t="s">
        <v>15</v>
      </c>
      <c r="AA73" s="14">
        <v>2.8867513459481293E-6</v>
      </c>
      <c r="AB73" s="14" t="s">
        <v>15</v>
      </c>
      <c r="AF73" s="27">
        <v>5.7924260610346532E-5</v>
      </c>
      <c r="AG73" s="14" t="s">
        <v>15</v>
      </c>
      <c r="AH73" s="18">
        <v>2</v>
      </c>
      <c r="AI73" s="27">
        <v>1.1584852122069306E-4</v>
      </c>
      <c r="AJ73" s="14" t="s">
        <v>15</v>
      </c>
      <c r="AL73" s="27">
        <v>1.0000000000000001E-5</v>
      </c>
    </row>
    <row r="74" spans="1:38" x14ac:dyDescent="0.35">
      <c r="A74" s="10"/>
      <c r="B74" s="10"/>
      <c r="C74" s="10"/>
      <c r="D74" s="10">
        <v>10</v>
      </c>
      <c r="E74" s="10" t="s">
        <v>15</v>
      </c>
      <c r="F74" s="10"/>
      <c r="G74" s="27">
        <v>10</v>
      </c>
      <c r="H74" s="27" t="s">
        <v>15</v>
      </c>
      <c r="I74" s="27">
        <v>-2.5793943876510145E-4</v>
      </c>
      <c r="J74" s="27" t="s">
        <v>15</v>
      </c>
      <c r="K74" s="133"/>
      <c r="L74" s="134"/>
      <c r="M74" s="30">
        <v>-2.5793943876450953E-4</v>
      </c>
      <c r="N74" s="10" t="s">
        <v>15</v>
      </c>
      <c r="Q74" s="14">
        <v>0</v>
      </c>
      <c r="R74" s="14" t="s">
        <v>15</v>
      </c>
      <c r="S74" s="14">
        <v>9.2517268389186128E-5</v>
      </c>
      <c r="T74" s="14" t="s">
        <v>15</v>
      </c>
      <c r="U74" s="14">
        <v>6.9282032302755094E-5</v>
      </c>
      <c r="V74" s="14" t="s">
        <v>15</v>
      </c>
      <c r="W74" s="14">
        <v>2.8867513459481289E-7</v>
      </c>
      <c r="X74" s="14" t="s">
        <v>15</v>
      </c>
      <c r="Y74" s="14">
        <v>1.7320508075688774E-5</v>
      </c>
      <c r="Z74" s="14" t="s">
        <v>15</v>
      </c>
      <c r="AA74" s="14">
        <v>2.8867513459481293E-6</v>
      </c>
      <c r="AB74" s="14" t="s">
        <v>15</v>
      </c>
      <c r="AF74" s="27">
        <v>1.169096301288451E-4</v>
      </c>
      <c r="AG74" s="14" t="s">
        <v>15</v>
      </c>
      <c r="AH74" s="18">
        <v>2</v>
      </c>
      <c r="AI74" s="27">
        <v>2.338192602576902E-4</v>
      </c>
      <c r="AJ74" s="14" t="s">
        <v>15</v>
      </c>
      <c r="AL74" s="27">
        <v>1.0000000000000001E-5</v>
      </c>
    </row>
    <row r="75" spans="1:38" x14ac:dyDescent="0.35">
      <c r="A75" s="10"/>
      <c r="B75" s="10"/>
      <c r="C75" s="10"/>
      <c r="D75" s="10">
        <v>19</v>
      </c>
      <c r="E75" s="10" t="s">
        <v>15</v>
      </c>
      <c r="F75" s="10"/>
      <c r="G75" s="27">
        <v>19</v>
      </c>
      <c r="H75" s="27" t="s">
        <v>15</v>
      </c>
      <c r="I75" s="27">
        <v>-4.8876359669613035E-4</v>
      </c>
      <c r="J75" s="27" t="s">
        <v>15</v>
      </c>
      <c r="K75" s="133"/>
      <c r="L75" s="134"/>
      <c r="M75" s="30">
        <v>-4.8876359669591807E-4</v>
      </c>
      <c r="N75" s="10" t="s">
        <v>15</v>
      </c>
      <c r="Q75" s="14">
        <v>0</v>
      </c>
      <c r="R75" s="14" t="s">
        <v>15</v>
      </c>
      <c r="S75" s="14">
        <v>8.9560178662794919E-4</v>
      </c>
      <c r="T75" s="14" t="s">
        <v>15</v>
      </c>
      <c r="U75" s="14">
        <v>1.1085125168440814E-4</v>
      </c>
      <c r="V75" s="14" t="s">
        <v>15</v>
      </c>
      <c r="W75" s="14">
        <v>2.8867513459481289E-7</v>
      </c>
      <c r="X75" s="14" t="s">
        <v>15</v>
      </c>
      <c r="Y75" s="14">
        <v>2.9791273890184688E-5</v>
      </c>
      <c r="Z75" s="14" t="s">
        <v>15</v>
      </c>
      <c r="AA75" s="14">
        <v>2.8867513459481293E-5</v>
      </c>
      <c r="AB75" s="14" t="s">
        <v>15</v>
      </c>
      <c r="AF75" s="27">
        <v>9.0338889570208973E-4</v>
      </c>
      <c r="AG75" s="14" t="s">
        <v>15</v>
      </c>
      <c r="AH75" s="18">
        <v>2</v>
      </c>
      <c r="AI75" s="26">
        <v>1.8067777914041795E-3</v>
      </c>
      <c r="AJ75" s="14" t="s">
        <v>15</v>
      </c>
      <c r="AL75" s="26">
        <v>1E-4</v>
      </c>
    </row>
    <row r="76" spans="1:38" x14ac:dyDescent="0.35">
      <c r="A76" s="10"/>
      <c r="B76" s="10"/>
      <c r="C76" s="10"/>
      <c r="D76" s="10">
        <v>-2</v>
      </c>
      <c r="E76" s="10" t="s">
        <v>15</v>
      </c>
      <c r="F76" s="10"/>
      <c r="G76" s="27">
        <v>-2</v>
      </c>
      <c r="H76" s="27" t="s">
        <v>15</v>
      </c>
      <c r="I76" s="27">
        <v>5.2560062344578222E-5</v>
      </c>
      <c r="J76" s="27" t="s">
        <v>15</v>
      </c>
      <c r="K76" s="133"/>
      <c r="L76" s="134"/>
      <c r="M76" s="30">
        <v>5.256006234466426E-5</v>
      </c>
      <c r="N76" s="10" t="s">
        <v>15</v>
      </c>
      <c r="Q76" s="14">
        <v>0</v>
      </c>
      <c r="R76" s="14" t="s">
        <v>15</v>
      </c>
      <c r="S76" s="14">
        <v>4.7564468093645985E-5</v>
      </c>
      <c r="T76" s="14" t="s">
        <v>15</v>
      </c>
      <c r="U76" s="14">
        <v>3.2331615074619037E-5</v>
      </c>
      <c r="V76" s="14" t="s">
        <v>15</v>
      </c>
      <c r="W76" s="14">
        <v>2.8867513459481289E-7</v>
      </c>
      <c r="X76" s="14" t="s">
        <v>15</v>
      </c>
      <c r="Y76" s="14">
        <v>6.2353829072479583E-6</v>
      </c>
      <c r="Z76" s="14" t="s">
        <v>15</v>
      </c>
      <c r="AA76" s="14">
        <v>2.8867513459481293E-6</v>
      </c>
      <c r="AB76" s="14" t="s">
        <v>15</v>
      </c>
      <c r="AF76" s="27">
        <v>5.7922436283632497E-5</v>
      </c>
      <c r="AG76" s="14" t="s">
        <v>15</v>
      </c>
      <c r="AH76" s="18">
        <v>2</v>
      </c>
      <c r="AI76" s="27">
        <v>1.1584487256726499E-4</v>
      </c>
      <c r="AJ76" s="14" t="s">
        <v>15</v>
      </c>
      <c r="AL76" s="27">
        <v>1.0000000000000001E-5</v>
      </c>
    </row>
    <row r="77" spans="1:38" x14ac:dyDescent="0.35">
      <c r="A77" s="10"/>
      <c r="B77" s="10"/>
      <c r="C77" s="10"/>
      <c r="D77" s="10">
        <v>-10</v>
      </c>
      <c r="E77" s="10" t="s">
        <v>15</v>
      </c>
      <c r="F77" s="10"/>
      <c r="G77" s="27">
        <v>-10</v>
      </c>
      <c r="H77" s="27" t="s">
        <v>15</v>
      </c>
      <c r="I77" s="27">
        <v>2.5045759389695195E-4</v>
      </c>
      <c r="J77" s="27" t="s">
        <v>15</v>
      </c>
      <c r="K77" s="133"/>
      <c r="L77" s="134"/>
      <c r="M77" s="30">
        <v>2.5045759389641375E-4</v>
      </c>
      <c r="N77" s="10" t="s">
        <v>15</v>
      </c>
      <c r="Q77" s="14">
        <v>0</v>
      </c>
      <c r="R77" s="14" t="s">
        <v>15</v>
      </c>
      <c r="S77" s="14">
        <v>9.2521981135214974E-5</v>
      </c>
      <c r="T77" s="14" t="s">
        <v>15</v>
      </c>
      <c r="U77" s="14">
        <v>6.9282032302755094E-5</v>
      </c>
      <c r="V77" s="14" t="s">
        <v>15</v>
      </c>
      <c r="W77" s="14">
        <v>2.8867513459481289E-7</v>
      </c>
      <c r="X77" s="14" t="s">
        <v>15</v>
      </c>
      <c r="Y77" s="14">
        <v>1.7320508075688774E-5</v>
      </c>
      <c r="Z77" s="14" t="s">
        <v>15</v>
      </c>
      <c r="AA77" s="14">
        <v>2.8867513459481293E-6</v>
      </c>
      <c r="AB77" s="14" t="s">
        <v>15</v>
      </c>
      <c r="AF77" s="27">
        <v>1.1691335962947837E-4</v>
      </c>
      <c r="AG77" s="14" t="s">
        <v>15</v>
      </c>
      <c r="AH77" s="18">
        <v>2</v>
      </c>
      <c r="AI77" s="27">
        <v>2.3382671925895675E-4</v>
      </c>
      <c r="AJ77" s="14" t="s">
        <v>15</v>
      </c>
      <c r="AL77" s="27">
        <v>1.0000000000000001E-5</v>
      </c>
    </row>
    <row r="78" spans="1:38" x14ac:dyDescent="0.35">
      <c r="A78" s="10"/>
      <c r="B78" s="10"/>
      <c r="C78" s="10"/>
      <c r="D78" s="10">
        <v>-19</v>
      </c>
      <c r="E78" s="10" t="s">
        <v>15</v>
      </c>
      <c r="F78" s="10"/>
      <c r="G78" s="27">
        <v>-19</v>
      </c>
      <c r="H78" s="27" t="s">
        <v>15</v>
      </c>
      <c r="I78" s="27">
        <v>4.7309231689337243E-4</v>
      </c>
      <c r="J78" s="27" t="s">
        <v>15</v>
      </c>
      <c r="K78" s="133"/>
      <c r="L78" s="134"/>
      <c r="M78" s="30">
        <v>4.7309231689496301E-4</v>
      </c>
      <c r="N78" s="10" t="s">
        <v>15</v>
      </c>
      <c r="Q78" s="14">
        <v>0</v>
      </c>
      <c r="R78" s="14" t="s">
        <v>15</v>
      </c>
      <c r="S78" s="14">
        <v>8.9564796394150513E-4</v>
      </c>
      <c r="T78" s="14" t="s">
        <v>15</v>
      </c>
      <c r="U78" s="14">
        <v>1.1085125168440814E-4</v>
      </c>
      <c r="V78" s="14" t="s">
        <v>15</v>
      </c>
      <c r="W78" s="14">
        <v>2.8867513459481289E-7</v>
      </c>
      <c r="X78" s="14" t="s">
        <v>15</v>
      </c>
      <c r="Y78" s="14">
        <v>2.9791273890184688E-5</v>
      </c>
      <c r="Z78" s="14" t="s">
        <v>15</v>
      </c>
      <c r="AA78" s="14">
        <v>2.8867513459481293E-5</v>
      </c>
      <c r="AB78" s="14" t="s">
        <v>15</v>
      </c>
      <c r="AF78" s="27">
        <v>9.0343467499273591E-4</v>
      </c>
      <c r="AG78" s="14" t="s">
        <v>15</v>
      </c>
      <c r="AH78" s="18">
        <v>2</v>
      </c>
      <c r="AI78" s="26">
        <v>1.8068693499854718E-3</v>
      </c>
      <c r="AJ78" s="14" t="s">
        <v>15</v>
      </c>
      <c r="AL78" s="26">
        <v>1E-4</v>
      </c>
    </row>
    <row r="79" spans="1:38" x14ac:dyDescent="0.35">
      <c r="A79" s="10">
        <v>200</v>
      </c>
      <c r="B79" s="10" t="s">
        <v>15</v>
      </c>
      <c r="C79" s="10"/>
      <c r="D79" s="10">
        <v>20</v>
      </c>
      <c r="E79" s="10" t="s">
        <v>15</v>
      </c>
      <c r="F79" s="10"/>
      <c r="G79" s="27">
        <v>20</v>
      </c>
      <c r="H79" s="27" t="s">
        <v>15</v>
      </c>
      <c r="I79" s="27">
        <v>-2.0668995733941485E-4</v>
      </c>
      <c r="J79" s="27" t="s">
        <v>15</v>
      </c>
      <c r="K79" s="133"/>
      <c r="L79" s="134"/>
      <c r="M79" s="30">
        <v>-2.0668995733785778E-4</v>
      </c>
      <c r="N79" s="10" t="s">
        <v>15</v>
      </c>
      <c r="Q79" s="14">
        <v>0</v>
      </c>
      <c r="R79" s="14" t="s">
        <v>15</v>
      </c>
      <c r="S79" s="14">
        <v>8.9560178662794919E-4</v>
      </c>
      <c r="T79" s="14" t="s">
        <v>15</v>
      </c>
      <c r="U79" s="14">
        <v>8.4293139301685365E-4</v>
      </c>
      <c r="V79" s="14" t="s">
        <v>15</v>
      </c>
      <c r="W79" s="14">
        <v>2.8867513459481293E-6</v>
      </c>
      <c r="X79" s="14" t="s">
        <v>15</v>
      </c>
      <c r="Y79" s="14">
        <v>1.9629909152447277E-4</v>
      </c>
      <c r="Z79" s="14" t="s">
        <v>15</v>
      </c>
      <c r="AA79" s="14">
        <v>2.8867513459481293E-5</v>
      </c>
      <c r="AB79" s="14" t="s">
        <v>15</v>
      </c>
      <c r="AF79" s="27">
        <v>1.2457972923170559E-3</v>
      </c>
      <c r="AG79" s="14" t="s">
        <v>15</v>
      </c>
      <c r="AH79" s="18">
        <v>2</v>
      </c>
      <c r="AI79" s="26">
        <v>2.4915945846341117E-3</v>
      </c>
      <c r="AJ79" s="14" t="s">
        <v>15</v>
      </c>
      <c r="AL79" s="26">
        <v>1E-4</v>
      </c>
    </row>
    <row r="80" spans="1:38" x14ac:dyDescent="0.35">
      <c r="A80" s="10"/>
      <c r="B80" s="10"/>
      <c r="C80" s="10"/>
      <c r="D80" s="10">
        <v>40</v>
      </c>
      <c r="E80" s="10" t="s">
        <v>15</v>
      </c>
      <c r="F80" s="10"/>
      <c r="G80" s="27">
        <v>40</v>
      </c>
      <c r="H80" s="27" t="s">
        <v>15</v>
      </c>
      <c r="I80" s="27">
        <v>-6.3900531713188813E-4</v>
      </c>
      <c r="J80" s="27" t="s">
        <v>15</v>
      </c>
      <c r="K80" s="133"/>
      <c r="L80" s="134"/>
      <c r="M80" s="30">
        <v>-6.3900531713301234E-4</v>
      </c>
      <c r="N80" s="10" t="s">
        <v>15</v>
      </c>
      <c r="Q80" s="14">
        <v>0</v>
      </c>
      <c r="R80" s="14" t="s">
        <v>15</v>
      </c>
      <c r="S80" s="14">
        <v>1.5191804378800443E-3</v>
      </c>
      <c r="T80" s="14" t="s">
        <v>15</v>
      </c>
      <c r="U80" s="14">
        <v>1.2239825706820064E-3</v>
      </c>
      <c r="V80" s="14" t="s">
        <v>15</v>
      </c>
      <c r="W80" s="14">
        <v>2.8867513459481293E-6</v>
      </c>
      <c r="X80" s="14" t="s">
        <v>15</v>
      </c>
      <c r="Y80" s="14">
        <v>3.3486315612998299E-4</v>
      </c>
      <c r="Z80" s="14" t="s">
        <v>15</v>
      </c>
      <c r="AA80" s="14">
        <v>2.8867513459481293E-5</v>
      </c>
      <c r="AB80" s="14" t="s">
        <v>15</v>
      </c>
      <c r="AF80" s="27">
        <v>1.9796508621902843E-3</v>
      </c>
      <c r="AG80" s="14" t="s">
        <v>15</v>
      </c>
      <c r="AH80" s="18">
        <v>2</v>
      </c>
      <c r="AI80" s="26">
        <v>3.9593017243805687E-3</v>
      </c>
      <c r="AJ80" s="14" t="s">
        <v>15</v>
      </c>
      <c r="AL80" s="26">
        <v>1E-4</v>
      </c>
    </row>
    <row r="81" spans="1:38" x14ac:dyDescent="0.35">
      <c r="A81" s="10"/>
      <c r="B81" s="10"/>
      <c r="C81" s="10"/>
      <c r="D81" s="10">
        <v>60</v>
      </c>
      <c r="E81" s="10" t="s">
        <v>15</v>
      </c>
      <c r="F81" s="10"/>
      <c r="G81" s="27">
        <v>60</v>
      </c>
      <c r="H81" s="27" t="s">
        <v>15</v>
      </c>
      <c r="I81" s="27">
        <v>-1.0713206769243614E-3</v>
      </c>
      <c r="J81" s="27" t="s">
        <v>15</v>
      </c>
      <c r="K81" s="133"/>
      <c r="L81" s="134"/>
      <c r="M81" s="30">
        <v>-1.0713206769210615E-3</v>
      </c>
      <c r="N81" s="10" t="s">
        <v>15</v>
      </c>
      <c r="Q81" s="14">
        <v>0</v>
      </c>
      <c r="R81" s="14" t="s">
        <v>15</v>
      </c>
      <c r="S81" s="14">
        <v>2.5517155625516185E-3</v>
      </c>
      <c r="T81" s="14" t="s">
        <v>15</v>
      </c>
      <c r="U81" s="14">
        <v>1.6050337483471595E-3</v>
      </c>
      <c r="V81" s="14" t="s">
        <v>15</v>
      </c>
      <c r="W81" s="14">
        <v>2.8867513459481293E-6</v>
      </c>
      <c r="X81" s="14" t="s">
        <v>15</v>
      </c>
      <c r="Y81" s="14">
        <v>4.7342722073549315E-4</v>
      </c>
      <c r="Z81" s="14" t="s">
        <v>15</v>
      </c>
      <c r="AA81" s="14">
        <v>2.8867513459481293E-5</v>
      </c>
      <c r="AB81" s="14" t="s">
        <v>15</v>
      </c>
      <c r="AF81" s="27">
        <v>3.0516160711173113E-3</v>
      </c>
      <c r="AG81" s="14" t="s">
        <v>15</v>
      </c>
      <c r="AH81" s="18">
        <v>2</v>
      </c>
      <c r="AI81" s="26">
        <v>6.1032321422346226E-3</v>
      </c>
      <c r="AJ81" s="14" t="s">
        <v>15</v>
      </c>
      <c r="AL81" s="26">
        <v>1E-4</v>
      </c>
    </row>
    <row r="82" spans="1:38" x14ac:dyDescent="0.35">
      <c r="A82" s="10"/>
      <c r="B82" s="10"/>
      <c r="C82" s="10"/>
      <c r="D82" s="10">
        <v>80</v>
      </c>
      <c r="E82" s="10" t="s">
        <v>15</v>
      </c>
      <c r="F82" s="10"/>
      <c r="G82" s="27">
        <v>80</v>
      </c>
      <c r="H82" s="27" t="s">
        <v>15</v>
      </c>
      <c r="I82" s="27">
        <v>-1.5036360367168347E-3</v>
      </c>
      <c r="J82" s="27" t="s">
        <v>15</v>
      </c>
      <c r="K82" s="133"/>
      <c r="L82" s="134"/>
      <c r="M82" s="30">
        <v>-1.503636036716216E-3</v>
      </c>
      <c r="N82" s="10" t="s">
        <v>15</v>
      </c>
      <c r="Q82" s="14">
        <v>0</v>
      </c>
      <c r="R82" s="14" t="s">
        <v>15</v>
      </c>
      <c r="S82" s="14">
        <v>2.5517155625516185E-3</v>
      </c>
      <c r="T82" s="14" t="s">
        <v>15</v>
      </c>
      <c r="U82" s="14">
        <v>1.9860849260123123E-3</v>
      </c>
      <c r="V82" s="14" t="s">
        <v>15</v>
      </c>
      <c r="W82" s="14">
        <v>2.8867513459481293E-6</v>
      </c>
      <c r="X82" s="14" t="s">
        <v>15</v>
      </c>
      <c r="Y82" s="14">
        <v>6.1199128534100331E-4</v>
      </c>
      <c r="Z82" s="14" t="s">
        <v>15</v>
      </c>
      <c r="AA82" s="14">
        <v>2.8867513459481293E-5</v>
      </c>
      <c r="AB82" s="14" t="s">
        <v>15</v>
      </c>
      <c r="AF82" s="27">
        <v>3.2910728714966881E-3</v>
      </c>
      <c r="AG82" s="14" t="s">
        <v>15</v>
      </c>
      <c r="AH82" s="18">
        <v>2</v>
      </c>
      <c r="AI82" s="26">
        <v>6.5821457429933762E-3</v>
      </c>
      <c r="AJ82" s="14" t="s">
        <v>15</v>
      </c>
      <c r="AL82" s="26">
        <v>1E-4</v>
      </c>
    </row>
    <row r="83" spans="1:38" x14ac:dyDescent="0.35">
      <c r="A83" s="10"/>
      <c r="B83" s="10"/>
      <c r="C83" s="10"/>
      <c r="D83" s="10">
        <v>100</v>
      </c>
      <c r="E83" s="10" t="s">
        <v>15</v>
      </c>
      <c r="F83" s="10"/>
      <c r="G83" s="27">
        <v>100</v>
      </c>
      <c r="H83" s="27" t="s">
        <v>15</v>
      </c>
      <c r="I83" s="27">
        <v>-1.935951396509308E-3</v>
      </c>
      <c r="J83" s="27" t="s">
        <v>15</v>
      </c>
      <c r="K83" s="133"/>
      <c r="L83" s="134"/>
      <c r="M83" s="30">
        <v>-1.9359513965042652E-3</v>
      </c>
      <c r="N83" s="10" t="s">
        <v>15</v>
      </c>
      <c r="Q83" s="14">
        <v>0</v>
      </c>
      <c r="R83" s="14" t="s">
        <v>15</v>
      </c>
      <c r="S83" s="14">
        <v>2.5517155625516185E-3</v>
      </c>
      <c r="T83" s="14" t="s">
        <v>15</v>
      </c>
      <c r="U83" s="14">
        <v>2.3671361036774656E-3</v>
      </c>
      <c r="V83" s="14" t="s">
        <v>15</v>
      </c>
      <c r="W83" s="14">
        <v>2.8867513459481293E-6</v>
      </c>
      <c r="X83" s="14" t="s">
        <v>15</v>
      </c>
      <c r="Y83" s="14">
        <v>7.5055534994651358E-4</v>
      </c>
      <c r="Z83" s="14" t="s">
        <v>15</v>
      </c>
      <c r="AA83" s="14">
        <v>2.8867513459481293E-5</v>
      </c>
      <c r="AB83" s="14" t="s">
        <v>15</v>
      </c>
      <c r="AF83" s="27">
        <v>3.5607247359914608E-3</v>
      </c>
      <c r="AG83" s="14" t="s">
        <v>15</v>
      </c>
      <c r="AH83" s="18">
        <v>2</v>
      </c>
      <c r="AI83" s="26">
        <v>7.1214494719829217E-3</v>
      </c>
      <c r="AJ83" s="14" t="s">
        <v>15</v>
      </c>
      <c r="AL83" s="26">
        <v>1E-4</v>
      </c>
    </row>
    <row r="84" spans="1:38" x14ac:dyDescent="0.35">
      <c r="A84" s="10"/>
      <c r="B84" s="10"/>
      <c r="C84" s="10"/>
      <c r="D84" s="10">
        <v>120</v>
      </c>
      <c r="E84" s="10" t="s">
        <v>15</v>
      </c>
      <c r="F84" s="10"/>
      <c r="G84" s="27">
        <v>120</v>
      </c>
      <c r="H84" s="27" t="s">
        <v>15</v>
      </c>
      <c r="I84" s="27">
        <v>-2.3682667563017811E-3</v>
      </c>
      <c r="J84" s="27" t="s">
        <v>15</v>
      </c>
      <c r="K84" s="133"/>
      <c r="L84" s="134"/>
      <c r="M84" s="30">
        <v>-2.3682667563065252E-3</v>
      </c>
      <c r="N84" s="10" t="s">
        <v>15</v>
      </c>
      <c r="Q84" s="14">
        <v>0</v>
      </c>
      <c r="R84" s="14" t="s">
        <v>15</v>
      </c>
      <c r="S84" s="14">
        <v>4.3036194497614042E-3</v>
      </c>
      <c r="T84" s="14" t="s">
        <v>15</v>
      </c>
      <c r="U84" s="14">
        <v>2.7481872813426181E-3</v>
      </c>
      <c r="V84" s="14" t="s">
        <v>15</v>
      </c>
      <c r="W84" s="14">
        <v>2.8867513459481293E-6</v>
      </c>
      <c r="X84" s="14" t="s">
        <v>15</v>
      </c>
      <c r="Y84" s="14">
        <v>8.8911941455202385E-4</v>
      </c>
      <c r="Z84" s="14" t="s">
        <v>15</v>
      </c>
      <c r="AA84" s="14">
        <v>2.886751345948129E-4</v>
      </c>
      <c r="AB84" s="14" t="s">
        <v>15</v>
      </c>
      <c r="AF84" s="27">
        <v>5.1911028406012123E-3</v>
      </c>
      <c r="AG84" s="14" t="s">
        <v>15</v>
      </c>
      <c r="AH84" s="18">
        <v>2</v>
      </c>
      <c r="AI84" s="72">
        <v>1.0382205681202425E-2</v>
      </c>
      <c r="AJ84" s="14" t="s">
        <v>15</v>
      </c>
      <c r="AL84" s="72">
        <v>1E-3</v>
      </c>
    </row>
    <row r="85" spans="1:38" x14ac:dyDescent="0.35">
      <c r="A85" s="10"/>
      <c r="B85" s="10"/>
      <c r="C85" s="10"/>
      <c r="D85" s="10">
        <v>140</v>
      </c>
      <c r="E85" s="10" t="s">
        <v>15</v>
      </c>
      <c r="F85" s="10"/>
      <c r="G85" s="27">
        <v>140</v>
      </c>
      <c r="H85" s="27" t="s">
        <v>15</v>
      </c>
      <c r="I85" s="27">
        <v>-2.8005821160942542E-3</v>
      </c>
      <c r="J85" s="27" t="s">
        <v>15</v>
      </c>
      <c r="K85" s="133"/>
      <c r="L85" s="134"/>
      <c r="M85" s="30">
        <v>-2.8005821160945743E-3</v>
      </c>
      <c r="N85" s="10" t="s">
        <v>15</v>
      </c>
      <c r="Q85" s="14">
        <v>0</v>
      </c>
      <c r="R85" s="14" t="s">
        <v>15</v>
      </c>
      <c r="S85" s="14">
        <v>4.3036194497614042E-3</v>
      </c>
      <c r="T85" s="14" t="s">
        <v>15</v>
      </c>
      <c r="U85" s="14">
        <v>3.1292384590077714E-3</v>
      </c>
      <c r="V85" s="14" t="s">
        <v>15</v>
      </c>
      <c r="W85" s="14">
        <v>2.8867513459481293E-6</v>
      </c>
      <c r="X85" s="14" t="s">
        <v>15</v>
      </c>
      <c r="Y85" s="14">
        <v>1.0276834791575339E-3</v>
      </c>
      <c r="Z85" s="14" t="s">
        <v>15</v>
      </c>
      <c r="AA85" s="14">
        <v>2.886751345948129E-4</v>
      </c>
      <c r="AB85" s="14" t="s">
        <v>15</v>
      </c>
      <c r="AF85" s="27">
        <v>5.4270386677909323E-3</v>
      </c>
      <c r="AG85" s="14" t="s">
        <v>15</v>
      </c>
      <c r="AH85" s="18">
        <v>2</v>
      </c>
      <c r="AI85" s="72">
        <v>1.0854077335581865E-2</v>
      </c>
      <c r="AJ85" s="14" t="s">
        <v>15</v>
      </c>
      <c r="AL85" s="72">
        <v>1E-3</v>
      </c>
    </row>
    <row r="86" spans="1:38" x14ac:dyDescent="0.35">
      <c r="A86" s="10"/>
      <c r="B86" s="10"/>
      <c r="C86" s="10"/>
      <c r="D86" s="10">
        <v>160</v>
      </c>
      <c r="E86" s="10" t="s">
        <v>15</v>
      </c>
      <c r="F86" s="10"/>
      <c r="G86" s="27">
        <v>160</v>
      </c>
      <c r="H86" s="27" t="s">
        <v>15</v>
      </c>
      <c r="I86" s="27">
        <v>-3.2328974758867278E-3</v>
      </c>
      <c r="J86" s="27" t="s">
        <v>15</v>
      </c>
      <c r="K86" s="133"/>
      <c r="L86" s="134"/>
      <c r="M86" s="30">
        <v>-3.2328974758968343E-3</v>
      </c>
      <c r="N86" s="10" t="s">
        <v>15</v>
      </c>
      <c r="Q86" s="14">
        <v>0</v>
      </c>
      <c r="R86" s="14" t="s">
        <v>15</v>
      </c>
      <c r="S86" s="14">
        <v>4.3036194497614042E-3</v>
      </c>
      <c r="T86" s="14" t="s">
        <v>15</v>
      </c>
      <c r="U86" s="14">
        <v>3.5102896366729242E-3</v>
      </c>
      <c r="V86" s="14" t="s">
        <v>15</v>
      </c>
      <c r="W86" s="14">
        <v>2.8867513459481293E-6</v>
      </c>
      <c r="X86" s="14" t="s">
        <v>15</v>
      </c>
      <c r="Y86" s="14">
        <v>1.1662475437630442E-3</v>
      </c>
      <c r="Z86" s="14" t="s">
        <v>15</v>
      </c>
      <c r="AA86" s="14">
        <v>2.886751345948129E-4</v>
      </c>
      <c r="AB86" s="14" t="s">
        <v>15</v>
      </c>
      <c r="AF86" s="27">
        <v>5.6821429673757752E-3</v>
      </c>
      <c r="AG86" s="14" t="s">
        <v>15</v>
      </c>
      <c r="AH86" s="18">
        <v>2</v>
      </c>
      <c r="AI86" s="72">
        <v>1.136428593475155E-2</v>
      </c>
      <c r="AJ86" s="14" t="s">
        <v>15</v>
      </c>
      <c r="AL86" s="72">
        <v>1E-3</v>
      </c>
    </row>
    <row r="87" spans="1:38" x14ac:dyDescent="0.35">
      <c r="A87" s="10"/>
      <c r="B87" s="10"/>
      <c r="C87" s="10"/>
      <c r="D87" s="10">
        <v>180</v>
      </c>
      <c r="E87" s="10" t="s">
        <v>15</v>
      </c>
      <c r="F87" s="10"/>
      <c r="G87" s="27">
        <v>180</v>
      </c>
      <c r="H87" s="27" t="s">
        <v>15</v>
      </c>
      <c r="I87" s="27">
        <v>-3.6652128356792009E-3</v>
      </c>
      <c r="J87" s="27" t="s">
        <v>15</v>
      </c>
      <c r="K87" s="133"/>
      <c r="L87" s="134"/>
      <c r="M87" s="30">
        <v>-3.6652128356706726E-3</v>
      </c>
      <c r="N87" s="10" t="s">
        <v>15</v>
      </c>
      <c r="Q87" s="14">
        <v>0</v>
      </c>
      <c r="R87" s="14" t="s">
        <v>15</v>
      </c>
      <c r="S87" s="14">
        <v>4.3036194497614042E-3</v>
      </c>
      <c r="T87" s="14" t="s">
        <v>15</v>
      </c>
      <c r="U87" s="14">
        <v>3.8913408143380775E-3</v>
      </c>
      <c r="V87" s="14" t="s">
        <v>15</v>
      </c>
      <c r="W87" s="14">
        <v>2.8867513459481293E-6</v>
      </c>
      <c r="X87" s="14" t="s">
        <v>15</v>
      </c>
      <c r="Y87" s="14">
        <v>1.3048116083685542E-3</v>
      </c>
      <c r="Z87" s="14" t="s">
        <v>15</v>
      </c>
      <c r="AA87" s="14">
        <v>2.886751345948129E-4</v>
      </c>
      <c r="AB87" s="14" t="s">
        <v>15</v>
      </c>
      <c r="AF87" s="27">
        <v>5.953952359710143E-3</v>
      </c>
      <c r="AG87" s="14" t="s">
        <v>15</v>
      </c>
      <c r="AH87" s="18">
        <v>2</v>
      </c>
      <c r="AI87" s="72">
        <v>1.1907904719420286E-2</v>
      </c>
      <c r="AJ87" s="14" t="s">
        <v>15</v>
      </c>
      <c r="AL87" s="72">
        <v>1E-3</v>
      </c>
    </row>
    <row r="88" spans="1:38" x14ac:dyDescent="0.35">
      <c r="A88" s="10"/>
      <c r="B88" s="10"/>
      <c r="C88" s="10"/>
      <c r="D88" s="10">
        <v>190</v>
      </c>
      <c r="E88" s="10" t="s">
        <v>15</v>
      </c>
      <c r="F88" s="10"/>
      <c r="G88" s="27">
        <v>190</v>
      </c>
      <c r="H88" s="27" t="s">
        <v>15</v>
      </c>
      <c r="I88" s="27">
        <v>-3.8813705155754373E-3</v>
      </c>
      <c r="J88" s="27" t="s">
        <v>15</v>
      </c>
      <c r="K88" s="133"/>
      <c r="L88" s="134"/>
      <c r="M88" s="30">
        <v>-3.8813705155860134E-3</v>
      </c>
      <c r="N88" s="10" t="s">
        <v>15</v>
      </c>
      <c r="Q88" s="14">
        <v>0</v>
      </c>
      <c r="R88" s="14" t="s">
        <v>15</v>
      </c>
      <c r="S88" s="14">
        <v>2.9385968609667881E-2</v>
      </c>
      <c r="T88" s="14" t="s">
        <v>15</v>
      </c>
      <c r="U88" s="14">
        <v>4.0818664031706539E-3</v>
      </c>
      <c r="V88" s="14" t="s">
        <v>15</v>
      </c>
      <c r="W88" s="14">
        <v>2.8867513459481293E-6</v>
      </c>
      <c r="X88" s="14" t="s">
        <v>15</v>
      </c>
      <c r="Y88" s="14">
        <v>1.3740936406713092E-3</v>
      </c>
      <c r="Z88" s="14" t="s">
        <v>15</v>
      </c>
      <c r="AA88" s="14">
        <v>2.886751345948129E-4</v>
      </c>
      <c r="AB88" s="14" t="s">
        <v>15</v>
      </c>
      <c r="AF88" s="27">
        <v>2.9701317470134544E-2</v>
      </c>
      <c r="AG88" s="14" t="s">
        <v>15</v>
      </c>
      <c r="AH88" s="18">
        <v>2</v>
      </c>
      <c r="AI88" s="72">
        <v>5.9402634940269088E-2</v>
      </c>
      <c r="AJ88" s="14" t="s">
        <v>15</v>
      </c>
      <c r="AL88" s="72">
        <v>1E-3</v>
      </c>
    </row>
    <row r="89" spans="1:38" x14ac:dyDescent="0.35">
      <c r="A89" s="10"/>
      <c r="B89" s="10"/>
      <c r="C89" s="10"/>
      <c r="D89" s="10">
        <v>-20</v>
      </c>
      <c r="E89" s="10" t="s">
        <v>15</v>
      </c>
      <c r="F89" s="10"/>
      <c r="G89" s="27">
        <v>-20</v>
      </c>
      <c r="H89" s="27" t="s">
        <v>15</v>
      </c>
      <c r="I89" s="27">
        <v>8.4037079341761796E-4</v>
      </c>
      <c r="J89" s="27" t="s">
        <v>15</v>
      </c>
      <c r="K89" s="133"/>
      <c r="L89" s="134"/>
      <c r="M89" s="30">
        <v>8.4037079341925391E-4</v>
      </c>
      <c r="N89" s="10" t="s">
        <v>15</v>
      </c>
      <c r="Q89" s="14">
        <v>0</v>
      </c>
      <c r="R89" s="14" t="s">
        <v>15</v>
      </c>
      <c r="S89" s="14">
        <v>8.9564796394150513E-4</v>
      </c>
      <c r="T89" s="14" t="s">
        <v>15</v>
      </c>
      <c r="U89" s="14">
        <v>8.4293139301685365E-4</v>
      </c>
      <c r="V89" s="14" t="s">
        <v>15</v>
      </c>
      <c r="W89" s="14">
        <v>2.8867513459481293E-6</v>
      </c>
      <c r="X89" s="14" t="s">
        <v>15</v>
      </c>
      <c r="Y89" s="14">
        <v>1.9629909152447277E-4</v>
      </c>
      <c r="Z89" s="14" t="s">
        <v>15</v>
      </c>
      <c r="AA89" s="14">
        <v>2.8867513459481293E-5</v>
      </c>
      <c r="AB89" s="14" t="s">
        <v>15</v>
      </c>
      <c r="AF89" s="27">
        <v>1.2458304895313396E-3</v>
      </c>
      <c r="AG89" s="14" t="s">
        <v>15</v>
      </c>
      <c r="AH89" s="18">
        <v>2</v>
      </c>
      <c r="AI89" s="26">
        <v>2.4916609790626792E-3</v>
      </c>
      <c r="AJ89" s="14" t="s">
        <v>15</v>
      </c>
      <c r="AL89" s="26">
        <v>1E-4</v>
      </c>
    </row>
    <row r="90" spans="1:38" x14ac:dyDescent="0.35">
      <c r="A90" s="10"/>
      <c r="B90" s="10"/>
      <c r="C90" s="10"/>
      <c r="D90" s="10">
        <v>-40</v>
      </c>
      <c r="E90" s="10" t="s">
        <v>15</v>
      </c>
      <c r="F90" s="10"/>
      <c r="G90" s="27">
        <v>-40</v>
      </c>
      <c r="H90" s="27" t="s">
        <v>15</v>
      </c>
      <c r="I90" s="27">
        <v>1.5209385680061379E-3</v>
      </c>
      <c r="J90" s="27" t="s">
        <v>15</v>
      </c>
      <c r="K90" s="133"/>
      <c r="L90" s="134"/>
      <c r="M90" s="30">
        <v>1.5209385680066134E-3</v>
      </c>
      <c r="N90" s="10" t="s">
        <v>15</v>
      </c>
      <c r="Q90" s="14">
        <v>0</v>
      </c>
      <c r="R90" s="14" t="s">
        <v>15</v>
      </c>
      <c r="S90" s="14">
        <v>1.5192124027708091E-3</v>
      </c>
      <c r="T90" s="14" t="s">
        <v>15</v>
      </c>
      <c r="U90" s="14">
        <v>1.2239825706820064E-3</v>
      </c>
      <c r="V90" s="14" t="s">
        <v>15</v>
      </c>
      <c r="W90" s="14">
        <v>2.8867513459481293E-6</v>
      </c>
      <c r="X90" s="14" t="s">
        <v>15</v>
      </c>
      <c r="Y90" s="14">
        <v>3.3486315612998299E-4</v>
      </c>
      <c r="Z90" s="14" t="s">
        <v>15</v>
      </c>
      <c r="AA90" s="14">
        <v>2.8867513459481293E-5</v>
      </c>
      <c r="AB90" s="14" t="s">
        <v>15</v>
      </c>
      <c r="AF90" s="27">
        <v>1.9796753920948728E-3</v>
      </c>
      <c r="AG90" s="14" t="s">
        <v>15</v>
      </c>
      <c r="AH90" s="18">
        <v>2</v>
      </c>
      <c r="AI90" s="26">
        <v>3.9593507841897456E-3</v>
      </c>
      <c r="AJ90" s="14" t="s">
        <v>15</v>
      </c>
      <c r="AL90" s="26">
        <v>1E-4</v>
      </c>
    </row>
    <row r="91" spans="1:38" x14ac:dyDescent="0.35">
      <c r="A91" s="10"/>
      <c r="B91" s="10"/>
      <c r="C91" s="10"/>
      <c r="D91" s="10">
        <v>-60</v>
      </c>
      <c r="E91" s="10" t="s">
        <v>15</v>
      </c>
      <c r="F91" s="10"/>
      <c r="G91" s="27">
        <v>-60</v>
      </c>
      <c r="H91" s="27" t="s">
        <v>15</v>
      </c>
      <c r="I91" s="27">
        <v>2.2015063425946577E-3</v>
      </c>
      <c r="J91" s="27" t="s">
        <v>15</v>
      </c>
      <c r="K91" s="133"/>
      <c r="L91" s="134"/>
      <c r="M91" s="30">
        <v>2.2015063425939729E-3</v>
      </c>
      <c r="N91" s="10" t="s">
        <v>15</v>
      </c>
      <c r="Q91" s="14">
        <v>0</v>
      </c>
      <c r="R91" s="14" t="s">
        <v>15</v>
      </c>
      <c r="S91" s="14">
        <v>2.5517672881238082E-3</v>
      </c>
      <c r="T91" s="14" t="s">
        <v>15</v>
      </c>
      <c r="U91" s="14">
        <v>1.6050337483471595E-3</v>
      </c>
      <c r="V91" s="14" t="s">
        <v>15</v>
      </c>
      <c r="W91" s="14">
        <v>2.8867513459481293E-6</v>
      </c>
      <c r="X91" s="14" t="s">
        <v>15</v>
      </c>
      <c r="Y91" s="14">
        <v>4.7342722073549315E-4</v>
      </c>
      <c r="Z91" s="14" t="s">
        <v>15</v>
      </c>
      <c r="AA91" s="14">
        <v>2.8867513459481293E-5</v>
      </c>
      <c r="AB91" s="14" t="s">
        <v>15</v>
      </c>
      <c r="AF91" s="27">
        <v>3.0516593233963826E-3</v>
      </c>
      <c r="AG91" s="14" t="s">
        <v>15</v>
      </c>
      <c r="AH91" s="18">
        <v>2</v>
      </c>
      <c r="AI91" s="26">
        <v>6.1033186467927651E-3</v>
      </c>
      <c r="AJ91" s="14" t="s">
        <v>15</v>
      </c>
      <c r="AL91" s="26">
        <v>1E-4</v>
      </c>
    </row>
    <row r="92" spans="1:38" x14ac:dyDescent="0.35">
      <c r="A92" s="10"/>
      <c r="B92" s="10"/>
      <c r="C92" s="10"/>
      <c r="D92" s="10">
        <v>-80</v>
      </c>
      <c r="E92" s="10" t="s">
        <v>15</v>
      </c>
      <c r="F92" s="10"/>
      <c r="G92" s="27">
        <v>-80</v>
      </c>
      <c r="H92" s="27" t="s">
        <v>15</v>
      </c>
      <c r="I92" s="27">
        <v>2.8820741171831778E-3</v>
      </c>
      <c r="J92" s="27" t="s">
        <v>15</v>
      </c>
      <c r="K92" s="133"/>
      <c r="L92" s="134"/>
      <c r="M92" s="30">
        <v>2.8820741171813324E-3</v>
      </c>
      <c r="N92" s="10" t="s">
        <v>15</v>
      </c>
      <c r="Q92" s="14">
        <v>0</v>
      </c>
      <c r="R92" s="14" t="s">
        <v>15</v>
      </c>
      <c r="S92" s="14">
        <v>2.5517672881238082E-3</v>
      </c>
      <c r="T92" s="14" t="s">
        <v>15</v>
      </c>
      <c r="U92" s="14">
        <v>1.9860849260123123E-3</v>
      </c>
      <c r="V92" s="14" t="s">
        <v>15</v>
      </c>
      <c r="W92" s="14">
        <v>2.8867513459481293E-6</v>
      </c>
      <c r="X92" s="14" t="s">
        <v>15</v>
      </c>
      <c r="Y92" s="14">
        <v>6.1199128534100331E-4</v>
      </c>
      <c r="Z92" s="14" t="s">
        <v>15</v>
      </c>
      <c r="AA92" s="14">
        <v>2.8867513459481293E-5</v>
      </c>
      <c r="AB92" s="14" t="s">
        <v>15</v>
      </c>
      <c r="AF92" s="27">
        <v>3.2911129768016271E-3</v>
      </c>
      <c r="AG92" s="14" t="s">
        <v>15</v>
      </c>
      <c r="AH92" s="18">
        <v>2</v>
      </c>
      <c r="AI92" s="26">
        <v>6.5822259536032542E-3</v>
      </c>
      <c r="AJ92" s="14" t="s">
        <v>15</v>
      </c>
      <c r="AL92" s="26">
        <v>1E-4</v>
      </c>
    </row>
    <row r="93" spans="1:38" x14ac:dyDescent="0.35">
      <c r="A93" s="10"/>
      <c r="B93" s="10"/>
      <c r="C93" s="10"/>
      <c r="D93" s="10">
        <v>-100</v>
      </c>
      <c r="E93" s="10" t="s">
        <v>15</v>
      </c>
      <c r="F93" s="10"/>
      <c r="G93" s="27">
        <v>-100</v>
      </c>
      <c r="H93" s="27" t="s">
        <v>15</v>
      </c>
      <c r="I93" s="27">
        <v>3.5626418917716974E-3</v>
      </c>
      <c r="J93" s="27" t="s">
        <v>15</v>
      </c>
      <c r="K93" s="133"/>
      <c r="L93" s="134"/>
      <c r="M93" s="30">
        <v>3.5626418917757974E-3</v>
      </c>
      <c r="N93" s="10" t="s">
        <v>15</v>
      </c>
      <c r="Q93" s="14">
        <v>0</v>
      </c>
      <c r="R93" s="14" t="s">
        <v>15</v>
      </c>
      <c r="S93" s="14">
        <v>2.5517672881238082E-3</v>
      </c>
      <c r="T93" s="14" t="s">
        <v>15</v>
      </c>
      <c r="U93" s="14">
        <v>2.3671361036774656E-3</v>
      </c>
      <c r="V93" s="14" t="s">
        <v>15</v>
      </c>
      <c r="W93" s="14">
        <v>2.8867513459481293E-6</v>
      </c>
      <c r="X93" s="14" t="s">
        <v>15</v>
      </c>
      <c r="Y93" s="14">
        <v>7.5055534994651358E-4</v>
      </c>
      <c r="Z93" s="14" t="s">
        <v>15</v>
      </c>
      <c r="AA93" s="14">
        <v>2.8867513459481293E-5</v>
      </c>
      <c r="AB93" s="14" t="s">
        <v>15</v>
      </c>
      <c r="AF93" s="27">
        <v>3.5607618041750659E-3</v>
      </c>
      <c r="AG93" s="14" t="s">
        <v>15</v>
      </c>
      <c r="AH93" s="18">
        <v>2</v>
      </c>
      <c r="AI93" s="26">
        <v>7.1215236083501318E-3</v>
      </c>
      <c r="AJ93" s="14" t="s">
        <v>15</v>
      </c>
      <c r="AL93" s="26">
        <v>1E-4</v>
      </c>
    </row>
    <row r="94" spans="1:38" x14ac:dyDescent="0.35">
      <c r="A94" s="10"/>
      <c r="B94" s="10"/>
      <c r="C94" s="10"/>
      <c r="D94" s="10">
        <v>-120</v>
      </c>
      <c r="E94" s="10" t="s">
        <v>15</v>
      </c>
      <c r="F94" s="10"/>
      <c r="G94" s="27">
        <v>-120</v>
      </c>
      <c r="H94" s="27" t="s">
        <v>15</v>
      </c>
      <c r="I94" s="27">
        <v>4.2432096663602174E-3</v>
      </c>
      <c r="J94" s="27" t="s">
        <v>15</v>
      </c>
      <c r="K94" s="133"/>
      <c r="L94" s="134"/>
      <c r="M94" s="30">
        <v>4.2432096663560515E-3</v>
      </c>
      <c r="N94" s="10" t="s">
        <v>15</v>
      </c>
      <c r="Q94" s="14">
        <v>0</v>
      </c>
      <c r="R94" s="14" t="s">
        <v>15</v>
      </c>
      <c r="S94" s="14">
        <v>4.3036560292865293E-3</v>
      </c>
      <c r="T94" s="14" t="s">
        <v>15</v>
      </c>
      <c r="U94" s="14">
        <v>2.7481872813426181E-3</v>
      </c>
      <c r="V94" s="14" t="s">
        <v>15</v>
      </c>
      <c r="W94" s="14">
        <v>2.8867513459481293E-6</v>
      </c>
      <c r="X94" s="14" t="s">
        <v>15</v>
      </c>
      <c r="Y94" s="14">
        <v>8.8911941455202385E-4</v>
      </c>
      <c r="Z94" s="14" t="s">
        <v>15</v>
      </c>
      <c r="AA94" s="14">
        <v>2.886751345948129E-4</v>
      </c>
      <c r="AB94" s="14" t="s">
        <v>15</v>
      </c>
      <c r="AF94" s="27">
        <v>5.1911331664432981E-3</v>
      </c>
      <c r="AG94" s="14" t="s">
        <v>15</v>
      </c>
      <c r="AH94" s="18">
        <v>2</v>
      </c>
      <c r="AI94" s="72">
        <v>1.0382266332886596E-2</v>
      </c>
      <c r="AJ94" s="14" t="s">
        <v>15</v>
      </c>
      <c r="AL94" s="72">
        <v>1E-3</v>
      </c>
    </row>
    <row r="95" spans="1:38" x14ac:dyDescent="0.35">
      <c r="A95" s="10"/>
      <c r="B95" s="10"/>
      <c r="C95" s="10"/>
      <c r="D95" s="10">
        <v>-140</v>
      </c>
      <c r="E95" s="10" t="s">
        <v>15</v>
      </c>
      <c r="F95" s="10"/>
      <c r="G95" s="27">
        <v>-140</v>
      </c>
      <c r="H95" s="27" t="s">
        <v>15</v>
      </c>
      <c r="I95" s="27">
        <v>4.9237774409487374E-3</v>
      </c>
      <c r="J95" s="27" t="s">
        <v>15</v>
      </c>
      <c r="K95" s="133"/>
      <c r="L95" s="134"/>
      <c r="M95" s="30">
        <v>4.9237774409505164E-3</v>
      </c>
      <c r="N95" s="10" t="s">
        <v>15</v>
      </c>
      <c r="Q95" s="14">
        <v>0</v>
      </c>
      <c r="R95" s="14" t="s">
        <v>15</v>
      </c>
      <c r="S95" s="14">
        <v>4.3036560292865293E-3</v>
      </c>
      <c r="T95" s="14" t="s">
        <v>15</v>
      </c>
      <c r="U95" s="14">
        <v>3.1292384590077714E-3</v>
      </c>
      <c r="V95" s="14" t="s">
        <v>15</v>
      </c>
      <c r="W95" s="14">
        <v>2.8867513459481293E-6</v>
      </c>
      <c r="X95" s="14" t="s">
        <v>15</v>
      </c>
      <c r="Y95" s="14">
        <v>1.0276834791575339E-3</v>
      </c>
      <c r="Z95" s="14" t="s">
        <v>15</v>
      </c>
      <c r="AA95" s="14">
        <v>2.886751345948129E-4</v>
      </c>
      <c r="AB95" s="14" t="s">
        <v>15</v>
      </c>
      <c r="AF95" s="27">
        <v>5.4270676752503849E-3</v>
      </c>
      <c r="AG95" s="14" t="s">
        <v>15</v>
      </c>
      <c r="AH95" s="18">
        <v>2</v>
      </c>
      <c r="AI95" s="72">
        <v>1.085413535050077E-2</v>
      </c>
      <c r="AJ95" s="14" t="s">
        <v>15</v>
      </c>
      <c r="AL95" s="72">
        <v>1E-3</v>
      </c>
    </row>
    <row r="96" spans="1:38" x14ac:dyDescent="0.35">
      <c r="A96" s="10"/>
      <c r="B96" s="10"/>
      <c r="C96" s="10"/>
      <c r="D96" s="10">
        <v>-160</v>
      </c>
      <c r="E96" s="10" t="s">
        <v>15</v>
      </c>
      <c r="F96" s="10"/>
      <c r="G96" s="27">
        <v>-160</v>
      </c>
      <c r="H96" s="27" t="s">
        <v>15</v>
      </c>
      <c r="I96" s="27">
        <v>5.6043452155372575E-3</v>
      </c>
      <c r="J96" s="27" t="s">
        <v>15</v>
      </c>
      <c r="K96" s="133"/>
      <c r="L96" s="134"/>
      <c r="M96" s="30">
        <v>5.6043452155449813E-3</v>
      </c>
      <c r="N96" s="10" t="s">
        <v>15</v>
      </c>
      <c r="Q96" s="14">
        <v>0</v>
      </c>
      <c r="R96" s="14" t="s">
        <v>15</v>
      </c>
      <c r="S96" s="14">
        <v>4.3036560292865293E-3</v>
      </c>
      <c r="T96" s="14" t="s">
        <v>15</v>
      </c>
      <c r="U96" s="14">
        <v>3.5102896366729242E-3</v>
      </c>
      <c r="V96" s="14" t="s">
        <v>15</v>
      </c>
      <c r="W96" s="14">
        <v>2.8867513459481293E-6</v>
      </c>
      <c r="X96" s="14" t="s">
        <v>15</v>
      </c>
      <c r="Y96" s="14">
        <v>1.1662475437630442E-3</v>
      </c>
      <c r="Z96" s="14" t="s">
        <v>15</v>
      </c>
      <c r="AA96" s="14">
        <v>2.886751345948129E-4</v>
      </c>
      <c r="AB96" s="14" t="s">
        <v>15</v>
      </c>
      <c r="AF96" s="27">
        <v>5.6821706725289078E-3</v>
      </c>
      <c r="AG96" s="14" t="s">
        <v>15</v>
      </c>
      <c r="AH96" s="18">
        <v>2</v>
      </c>
      <c r="AI96" s="72">
        <v>1.1364341345057816E-2</v>
      </c>
      <c r="AJ96" s="14" t="s">
        <v>15</v>
      </c>
      <c r="AL96" s="72">
        <v>1E-3</v>
      </c>
    </row>
    <row r="97" spans="1:38" x14ac:dyDescent="0.35">
      <c r="A97" s="10"/>
      <c r="B97" s="10"/>
      <c r="C97" s="10"/>
      <c r="D97" s="10">
        <v>-180</v>
      </c>
      <c r="E97" s="10" t="s">
        <v>15</v>
      </c>
      <c r="F97" s="10"/>
      <c r="G97" s="27">
        <v>-180</v>
      </c>
      <c r="H97" s="27" t="s">
        <v>15</v>
      </c>
      <c r="I97" s="27">
        <v>6.2849129901257775E-3</v>
      </c>
      <c r="J97" s="27" t="s">
        <v>15</v>
      </c>
      <c r="K97" s="133"/>
      <c r="L97" s="134"/>
      <c r="M97" s="30">
        <v>6.2849129901394463E-3</v>
      </c>
      <c r="N97" s="10" t="s">
        <v>15</v>
      </c>
      <c r="Q97" s="14">
        <v>0</v>
      </c>
      <c r="R97" s="14" t="s">
        <v>15</v>
      </c>
      <c r="S97" s="14">
        <v>4.3036560292865293E-3</v>
      </c>
      <c r="T97" s="14" t="s">
        <v>15</v>
      </c>
      <c r="U97" s="14">
        <v>3.8913408143380775E-3</v>
      </c>
      <c r="V97" s="14" t="s">
        <v>15</v>
      </c>
      <c r="W97" s="14">
        <v>2.8867513459481293E-6</v>
      </c>
      <c r="X97" s="14" t="s">
        <v>15</v>
      </c>
      <c r="Y97" s="14">
        <v>1.3048116083685542E-3</v>
      </c>
      <c r="Z97" s="14" t="s">
        <v>15</v>
      </c>
      <c r="AA97" s="14">
        <v>2.886751345948129E-4</v>
      </c>
      <c r="AB97" s="14" t="s">
        <v>15</v>
      </c>
      <c r="AF97" s="27">
        <v>5.9539788000754273E-3</v>
      </c>
      <c r="AG97" s="14" t="s">
        <v>15</v>
      </c>
      <c r="AH97" s="18">
        <v>2</v>
      </c>
      <c r="AI97" s="72">
        <v>1.1907957600150855E-2</v>
      </c>
      <c r="AJ97" s="14" t="s">
        <v>15</v>
      </c>
      <c r="AL97" s="72">
        <v>1E-3</v>
      </c>
    </row>
    <row r="98" spans="1:38" x14ac:dyDescent="0.35">
      <c r="A98" s="10"/>
      <c r="B98" s="10"/>
      <c r="C98" s="10"/>
      <c r="D98" s="10">
        <v>-190</v>
      </c>
      <c r="E98" s="10" t="s">
        <v>15</v>
      </c>
      <c r="F98" s="10"/>
      <c r="G98" s="27">
        <v>-190</v>
      </c>
      <c r="H98" s="27" t="s">
        <v>15</v>
      </c>
      <c r="I98" s="27">
        <v>6.6251968774200375E-3</v>
      </c>
      <c r="J98" s="27" t="s">
        <v>15</v>
      </c>
      <c r="K98" s="133"/>
      <c r="L98" s="134"/>
      <c r="M98" s="30">
        <v>6.6251968774224679E-3</v>
      </c>
      <c r="N98" s="10" t="s">
        <v>15</v>
      </c>
      <c r="Q98" s="14">
        <v>0</v>
      </c>
      <c r="R98" s="14" t="s">
        <v>15</v>
      </c>
      <c r="S98" s="14">
        <v>2.938667577315203E-2</v>
      </c>
      <c r="T98" s="14" t="s">
        <v>15</v>
      </c>
      <c r="U98" s="14">
        <v>4.0818664031706539E-3</v>
      </c>
      <c r="V98" s="14" t="s">
        <v>15</v>
      </c>
      <c r="W98" s="14">
        <v>2.8867513459481293E-6</v>
      </c>
      <c r="X98" s="14" t="s">
        <v>15</v>
      </c>
      <c r="Y98" s="14">
        <v>1.3740936406713092E-3</v>
      </c>
      <c r="Z98" s="14" t="s">
        <v>15</v>
      </c>
      <c r="AA98" s="14">
        <v>2.886751345948129E-4</v>
      </c>
      <c r="AB98" s="14" t="s">
        <v>15</v>
      </c>
      <c r="AF98" s="27">
        <v>2.9702017125604347E-2</v>
      </c>
      <c r="AG98" s="14" t="s">
        <v>15</v>
      </c>
      <c r="AH98" s="18">
        <v>2</v>
      </c>
      <c r="AI98" s="72">
        <v>5.9404034251208694E-2</v>
      </c>
      <c r="AJ98" s="14" t="s">
        <v>15</v>
      </c>
      <c r="AL98" s="72">
        <v>1E-3</v>
      </c>
    </row>
    <row r="99" spans="1:38" x14ac:dyDescent="0.35">
      <c r="A99" s="10">
        <v>2</v>
      </c>
      <c r="B99" s="10" t="s">
        <v>16</v>
      </c>
      <c r="C99" s="10"/>
      <c r="D99" s="10">
        <v>0.2</v>
      </c>
      <c r="E99" s="10" t="s">
        <v>16</v>
      </c>
      <c r="F99" s="10"/>
      <c r="G99" s="27">
        <v>0.2</v>
      </c>
      <c r="H99" s="27" t="s">
        <v>16</v>
      </c>
      <c r="I99" s="27">
        <v>-1.2528527038404736E-5</v>
      </c>
      <c r="J99" s="27" t="s">
        <v>16</v>
      </c>
      <c r="K99" s="133"/>
      <c r="L99" s="134"/>
      <c r="M99" s="30">
        <v>-1.2528527038396797E-5</v>
      </c>
      <c r="N99" s="10" t="s">
        <v>16</v>
      </c>
      <c r="Q99" s="14">
        <v>0</v>
      </c>
      <c r="R99" s="14" t="s">
        <v>16</v>
      </c>
      <c r="S99" s="14">
        <v>2.938596860966788E-5</v>
      </c>
      <c r="T99" s="14" t="s">
        <v>16</v>
      </c>
      <c r="U99" s="14">
        <v>2.8867513459481286E-5</v>
      </c>
      <c r="V99" s="14" t="s">
        <v>16</v>
      </c>
      <c r="W99" s="14">
        <v>2.8867513459481289E-8</v>
      </c>
      <c r="X99" s="14" t="s">
        <v>16</v>
      </c>
      <c r="Y99" s="14">
        <v>2.4248711305964285E-6</v>
      </c>
      <c r="Z99" s="14" t="s">
        <v>16</v>
      </c>
      <c r="AA99" s="14">
        <v>2.8867513459481289E-7</v>
      </c>
      <c r="AB99" s="14" t="s">
        <v>16</v>
      </c>
      <c r="AF99" s="27">
        <v>4.1265392899236832E-5</v>
      </c>
      <c r="AG99" s="14" t="s">
        <v>16</v>
      </c>
      <c r="AH99" s="18">
        <v>2</v>
      </c>
      <c r="AI99" s="17">
        <v>8.2530785798473665E-5</v>
      </c>
      <c r="AJ99" s="14" t="s">
        <v>16</v>
      </c>
      <c r="AL99" s="17">
        <v>9.9999999999999995E-7</v>
      </c>
    </row>
    <row r="100" spans="1:38" x14ac:dyDescent="0.35">
      <c r="A100" s="10"/>
      <c r="B100" s="10"/>
      <c r="C100" s="10"/>
      <c r="D100" s="10">
        <v>1</v>
      </c>
      <c r="E100" s="10" t="s">
        <v>16</v>
      </c>
      <c r="F100" s="10"/>
      <c r="G100" s="27">
        <v>1</v>
      </c>
      <c r="H100" s="27" t="s">
        <v>16</v>
      </c>
      <c r="I100" s="27">
        <v>5.739346666870338E-5</v>
      </c>
      <c r="J100" s="27" t="s">
        <v>16</v>
      </c>
      <c r="K100" s="133"/>
      <c r="L100" s="134"/>
      <c r="M100" s="30">
        <v>5.7393466668775872E-5</v>
      </c>
      <c r="N100" s="10" t="s">
        <v>16</v>
      </c>
      <c r="Q100" s="14">
        <v>0</v>
      </c>
      <c r="R100" s="14" t="s">
        <v>16</v>
      </c>
      <c r="S100" s="14">
        <v>2.1179209278757388E-4</v>
      </c>
      <c r="T100" s="14" t="s">
        <v>16</v>
      </c>
      <c r="U100" s="14">
        <v>1.073871500692704E-4</v>
      </c>
      <c r="V100" s="14" t="s">
        <v>16</v>
      </c>
      <c r="W100" s="14">
        <v>2.8867513459481289E-8</v>
      </c>
      <c r="X100" s="14" t="s">
        <v>16</v>
      </c>
      <c r="Y100" s="14">
        <v>9.8149545762236383E-6</v>
      </c>
      <c r="Z100" s="14" t="s">
        <v>16</v>
      </c>
      <c r="AA100" s="14">
        <v>2.8867513459481293E-6</v>
      </c>
      <c r="AB100" s="14" t="s">
        <v>16</v>
      </c>
      <c r="AF100" s="27">
        <v>2.3768163174158055E-4</v>
      </c>
      <c r="AG100" s="14" t="s">
        <v>16</v>
      </c>
      <c r="AH100" s="18">
        <v>2</v>
      </c>
      <c r="AI100" s="27">
        <v>4.7536326348316109E-4</v>
      </c>
      <c r="AJ100" s="14" t="s">
        <v>16</v>
      </c>
      <c r="AL100" s="27">
        <v>1.0000000000000001E-5</v>
      </c>
    </row>
    <row r="101" spans="1:38" x14ac:dyDescent="0.35">
      <c r="A101" s="10"/>
      <c r="B101" s="10"/>
      <c r="C101" s="10"/>
      <c r="D101" s="10">
        <v>1.9</v>
      </c>
      <c r="E101" s="10" t="s">
        <v>16</v>
      </c>
      <c r="F101" s="10"/>
      <c r="G101" s="27">
        <v>1.9</v>
      </c>
      <c r="H101" s="27" t="s">
        <v>16</v>
      </c>
      <c r="I101" s="27">
        <v>1.360557095892E-4</v>
      </c>
      <c r="J101" s="27" t="s">
        <v>16</v>
      </c>
      <c r="K101" s="133"/>
      <c r="L101" s="134"/>
      <c r="M101" s="30">
        <v>1.3605570958930002E-4</v>
      </c>
      <c r="N101" s="10" t="s">
        <v>16</v>
      </c>
      <c r="Q101" s="14">
        <v>0</v>
      </c>
      <c r="R101" s="14" t="s">
        <v>16</v>
      </c>
      <c r="S101" s="14">
        <v>7.1792355205952264E-4</v>
      </c>
      <c r="T101" s="14" t="s">
        <v>16</v>
      </c>
      <c r="U101" s="14">
        <v>1.9572174125528311E-4</v>
      </c>
      <c r="V101" s="14" t="s">
        <v>16</v>
      </c>
      <c r="W101" s="14">
        <v>2.8867513459481289E-8</v>
      </c>
      <c r="X101" s="14" t="s">
        <v>16</v>
      </c>
      <c r="Y101" s="14">
        <v>1.812879845255425E-5</v>
      </c>
      <c r="Z101" s="14" t="s">
        <v>16</v>
      </c>
      <c r="AA101" s="14">
        <v>2.8867513459481293E-5</v>
      </c>
      <c r="AB101" s="14" t="s">
        <v>16</v>
      </c>
      <c r="AF101" s="27">
        <v>7.4490483560100615E-4</v>
      </c>
      <c r="AG101" s="14" t="s">
        <v>16</v>
      </c>
      <c r="AH101" s="18">
        <v>2</v>
      </c>
      <c r="AI101" s="26">
        <v>1.4898096712020123E-3</v>
      </c>
      <c r="AJ101" s="14" t="s">
        <v>16</v>
      </c>
      <c r="AL101" s="26">
        <v>1E-4</v>
      </c>
    </row>
    <row r="102" spans="1:38" x14ac:dyDescent="0.35">
      <c r="A102" s="10"/>
      <c r="B102" s="10"/>
      <c r="C102" s="10"/>
      <c r="D102" s="10">
        <v>-0.2</v>
      </c>
      <c r="E102" s="10" t="s">
        <v>16</v>
      </c>
      <c r="F102" s="10"/>
      <c r="G102" s="27">
        <v>-0.2</v>
      </c>
      <c r="H102" s="27" t="s">
        <v>16</v>
      </c>
      <c r="I102" s="27">
        <v>-1.0300885752320837E-5</v>
      </c>
      <c r="J102" s="27" t="s">
        <v>16</v>
      </c>
      <c r="K102" s="133"/>
      <c r="L102" s="134"/>
      <c r="M102" s="30">
        <v>-1.0300885752323463E-5</v>
      </c>
      <c r="N102" s="10" t="s">
        <v>16</v>
      </c>
      <c r="Q102" s="14">
        <v>0</v>
      </c>
      <c r="R102" s="14" t="s">
        <v>16</v>
      </c>
      <c r="S102" s="14">
        <v>2.9386675773152029E-5</v>
      </c>
      <c r="T102" s="14" t="s">
        <v>16</v>
      </c>
      <c r="U102" s="14">
        <v>2.8867513459481286E-5</v>
      </c>
      <c r="V102" s="14" t="s">
        <v>16</v>
      </c>
      <c r="W102" s="14">
        <v>2.8867513459481289E-8</v>
      </c>
      <c r="X102" s="14" t="s">
        <v>16</v>
      </c>
      <c r="Y102" s="14">
        <v>2.4248711305964285E-6</v>
      </c>
      <c r="Z102" s="14" t="s">
        <v>16</v>
      </c>
      <c r="AA102" s="14">
        <v>2.8867513459481289E-7</v>
      </c>
      <c r="AB102" s="14" t="s">
        <v>16</v>
      </c>
      <c r="AF102" s="27">
        <v>4.1265896488460783E-5</v>
      </c>
      <c r="AG102" s="14" t="s">
        <v>16</v>
      </c>
      <c r="AH102" s="18">
        <v>2</v>
      </c>
      <c r="AI102" s="17">
        <v>8.2531792976921567E-5</v>
      </c>
      <c r="AJ102" s="14" t="s">
        <v>16</v>
      </c>
      <c r="AL102" s="17">
        <v>9.9999999999999995E-7</v>
      </c>
    </row>
    <row r="103" spans="1:38" x14ac:dyDescent="0.35">
      <c r="A103" s="10"/>
      <c r="B103" s="10"/>
      <c r="C103" s="10"/>
      <c r="D103" s="10">
        <v>-1</v>
      </c>
      <c r="E103" s="10" t="s">
        <v>16</v>
      </c>
      <c r="F103" s="10"/>
      <c r="G103" s="27">
        <v>-1</v>
      </c>
      <c r="H103" s="27" t="s">
        <v>16</v>
      </c>
      <c r="I103" s="27">
        <v>-8.5533302967824964E-5</v>
      </c>
      <c r="J103" s="27" t="s">
        <v>16</v>
      </c>
      <c r="K103" s="133"/>
      <c r="L103" s="134"/>
      <c r="M103" s="30">
        <v>-8.5533302967899516E-5</v>
      </c>
      <c r="N103" s="10" t="s">
        <v>16</v>
      </c>
      <c r="Q103" s="14">
        <v>0</v>
      </c>
      <c r="R103" s="14" t="s">
        <v>16</v>
      </c>
      <c r="S103" s="14">
        <v>1.0832367777227984E-4</v>
      </c>
      <c r="T103" s="14" t="s">
        <v>16</v>
      </c>
      <c r="U103" s="14">
        <v>1.073871500692704E-4</v>
      </c>
      <c r="V103" s="14" t="s">
        <v>16</v>
      </c>
      <c r="W103" s="14">
        <v>2.8867513459481289E-8</v>
      </c>
      <c r="X103" s="14" t="s">
        <v>16</v>
      </c>
      <c r="Y103" s="14">
        <v>9.8149545762236383E-6</v>
      </c>
      <c r="Z103" s="14" t="s">
        <v>16</v>
      </c>
      <c r="AA103" s="14">
        <v>2.8867513459481293E-6</v>
      </c>
      <c r="AB103" s="14" t="s">
        <v>16</v>
      </c>
      <c r="AF103" s="27">
        <v>1.5287474175321676E-4</v>
      </c>
      <c r="AG103" s="14" t="s">
        <v>16</v>
      </c>
      <c r="AH103" s="18">
        <v>2</v>
      </c>
      <c r="AI103" s="27">
        <v>3.0574948350643353E-4</v>
      </c>
      <c r="AJ103" s="14" t="s">
        <v>16</v>
      </c>
      <c r="AL103" s="27">
        <v>1.0000000000000001E-5</v>
      </c>
    </row>
    <row r="104" spans="1:38" x14ac:dyDescent="0.35">
      <c r="A104" s="10"/>
      <c r="B104" s="10"/>
      <c r="C104" s="10"/>
      <c r="D104" s="10">
        <v>-1.9</v>
      </c>
      <c r="E104" s="10" t="s">
        <v>16</v>
      </c>
      <c r="F104" s="10"/>
      <c r="G104" s="27">
        <v>-1.9</v>
      </c>
      <c r="H104" s="27" t="s">
        <v>16</v>
      </c>
      <c r="I104" s="27">
        <v>-1.701697723352671E-4</v>
      </c>
      <c r="J104" s="27" t="s">
        <v>16</v>
      </c>
      <c r="K104" s="133"/>
      <c r="L104" s="134"/>
      <c r="M104" s="30">
        <v>-1.7016977233530461E-4</v>
      </c>
      <c r="N104" s="10" t="s">
        <v>16</v>
      </c>
      <c r="Q104" s="14">
        <v>0</v>
      </c>
      <c r="R104" s="14" t="s">
        <v>16</v>
      </c>
      <c r="S104" s="14">
        <v>7.1845084980706221E-4</v>
      </c>
      <c r="T104" s="14" t="s">
        <v>16</v>
      </c>
      <c r="U104" s="14">
        <v>1.9572174125528311E-4</v>
      </c>
      <c r="V104" s="14" t="s">
        <v>16</v>
      </c>
      <c r="W104" s="14">
        <v>2.8867513459481289E-8</v>
      </c>
      <c r="X104" s="14" t="s">
        <v>16</v>
      </c>
      <c r="Y104" s="14">
        <v>1.812879845255425E-5</v>
      </c>
      <c r="Z104" s="14" t="s">
        <v>16</v>
      </c>
      <c r="AA104" s="14">
        <v>2.8867513459481293E-5</v>
      </c>
      <c r="AB104" s="14" t="s">
        <v>16</v>
      </c>
      <c r="AF104" s="27">
        <v>7.4541304730229262E-4</v>
      </c>
      <c r="AG104" s="14" t="s">
        <v>16</v>
      </c>
      <c r="AH104" s="18">
        <v>2</v>
      </c>
      <c r="AI104" s="26">
        <v>1.4908260946045852E-3</v>
      </c>
      <c r="AJ104" s="14" t="s">
        <v>16</v>
      </c>
      <c r="AL104" s="26">
        <v>1E-4</v>
      </c>
    </row>
    <row r="105" spans="1:38" x14ac:dyDescent="0.35">
      <c r="A105" s="10">
        <v>30</v>
      </c>
      <c r="B105" s="10" t="s">
        <v>16</v>
      </c>
      <c r="C105" s="10"/>
      <c r="D105" s="10">
        <v>2</v>
      </c>
      <c r="E105" s="10" t="s">
        <v>16</v>
      </c>
      <c r="F105" s="10"/>
      <c r="G105" s="27">
        <v>2</v>
      </c>
      <c r="H105" s="27" t="s">
        <v>16</v>
      </c>
      <c r="I105" s="27">
        <v>-2.7378186241474646E-4</v>
      </c>
      <c r="J105" s="27" t="s">
        <v>16</v>
      </c>
      <c r="K105" s="133"/>
      <c r="L105" s="134"/>
      <c r="M105" s="30">
        <v>-2.737818624147792E-4</v>
      </c>
      <c r="N105" s="10" t="s">
        <v>16</v>
      </c>
      <c r="Q105" s="14">
        <v>0</v>
      </c>
      <c r="R105" s="14" t="s">
        <v>16</v>
      </c>
      <c r="S105" s="14">
        <v>7.1792355205952264E-4</v>
      </c>
      <c r="T105" s="14" t="s">
        <v>16</v>
      </c>
      <c r="U105" s="14">
        <v>6.6972631225996598E-4</v>
      </c>
      <c r="V105" s="14" t="s">
        <v>16</v>
      </c>
      <c r="W105" s="14">
        <v>2.8867513459481289E-7</v>
      </c>
      <c r="X105" s="14" t="s">
        <v>16</v>
      </c>
      <c r="Y105" s="14">
        <v>4.6188021535170063E-5</v>
      </c>
      <c r="Z105" s="14" t="s">
        <v>16</v>
      </c>
      <c r="AA105" s="14">
        <v>2.8867513459481293E-5</v>
      </c>
      <c r="AB105" s="14" t="s">
        <v>16</v>
      </c>
      <c r="AF105" s="27">
        <v>9.8331801058207792E-4</v>
      </c>
      <c r="AG105" s="14" t="s">
        <v>16</v>
      </c>
      <c r="AH105" s="18">
        <v>2</v>
      </c>
      <c r="AI105" s="26">
        <v>1.9666360211641558E-3</v>
      </c>
      <c r="AJ105" s="14" t="s">
        <v>16</v>
      </c>
      <c r="AL105" s="26">
        <v>1E-4</v>
      </c>
    </row>
    <row r="106" spans="1:38" x14ac:dyDescent="0.35">
      <c r="A106" s="10"/>
      <c r="B106" s="10"/>
      <c r="C106" s="10"/>
      <c r="D106" s="10">
        <v>10</v>
      </c>
      <c r="E106" s="10" t="s">
        <v>16</v>
      </c>
      <c r="F106" s="10"/>
      <c r="G106" s="27">
        <v>10</v>
      </c>
      <c r="H106" s="27" t="s">
        <v>16</v>
      </c>
      <c r="I106" s="27">
        <v>5.8573901501223812E-3</v>
      </c>
      <c r="J106" s="27" t="s">
        <v>16</v>
      </c>
      <c r="K106" s="133"/>
      <c r="L106" s="134"/>
      <c r="M106" s="30">
        <v>5.8573901501226544E-3</v>
      </c>
      <c r="N106" s="10" t="s">
        <v>16</v>
      </c>
      <c r="Q106" s="14">
        <v>0</v>
      </c>
      <c r="R106" s="14" t="s">
        <v>16</v>
      </c>
      <c r="S106" s="14">
        <v>2.4546787418205547E-3</v>
      </c>
      <c r="T106" s="14" t="s">
        <v>16</v>
      </c>
      <c r="U106" s="14">
        <v>2.4248711305964281E-3</v>
      </c>
      <c r="V106" s="14" t="s">
        <v>16</v>
      </c>
      <c r="W106" s="14">
        <v>2.8867513459481289E-7</v>
      </c>
      <c r="X106" s="14" t="s">
        <v>16</v>
      </c>
      <c r="Y106" s="14">
        <v>1.8475208614068025E-4</v>
      </c>
      <c r="Z106" s="14" t="s">
        <v>16</v>
      </c>
      <c r="AA106" s="14">
        <v>2.8867513459481293E-5</v>
      </c>
      <c r="AB106" s="14" t="s">
        <v>16</v>
      </c>
      <c r="AF106" s="27">
        <v>3.4554904826298886E-3</v>
      </c>
      <c r="AG106" s="14" t="s">
        <v>16</v>
      </c>
      <c r="AH106" s="18">
        <v>2</v>
      </c>
      <c r="AI106" s="26">
        <v>6.9109809652597772E-3</v>
      </c>
      <c r="AJ106" s="14" t="s">
        <v>16</v>
      </c>
      <c r="AL106" s="26">
        <v>1E-4</v>
      </c>
    </row>
    <row r="107" spans="1:38" x14ac:dyDescent="0.35">
      <c r="A107" s="10"/>
      <c r="B107" s="10"/>
      <c r="C107" s="10"/>
      <c r="D107" s="10">
        <v>19</v>
      </c>
      <c r="E107" s="10" t="s">
        <v>16</v>
      </c>
      <c r="F107" s="10"/>
      <c r="G107" s="27">
        <v>19</v>
      </c>
      <c r="H107" s="27" t="s">
        <v>16</v>
      </c>
      <c r="I107" s="27">
        <v>1.275495866422665E-2</v>
      </c>
      <c r="J107" s="27" t="s">
        <v>16</v>
      </c>
      <c r="K107" s="133"/>
      <c r="L107" s="134"/>
      <c r="M107" s="30">
        <v>1.2754958664228155E-2</v>
      </c>
      <c r="N107" s="10" t="s">
        <v>16</v>
      </c>
      <c r="Q107" s="14">
        <v>0</v>
      </c>
      <c r="R107" s="14" t="s">
        <v>16</v>
      </c>
      <c r="S107" s="14">
        <v>4.6148798318435364E-3</v>
      </c>
      <c r="T107" s="14" t="s">
        <v>16</v>
      </c>
      <c r="U107" s="14">
        <v>4.3994090512249479E-3</v>
      </c>
      <c r="V107" s="14" t="s">
        <v>16</v>
      </c>
      <c r="W107" s="14">
        <v>2.8867513459481289E-7</v>
      </c>
      <c r="X107" s="14" t="s">
        <v>16</v>
      </c>
      <c r="Y107" s="14">
        <v>3.4063665882187922E-4</v>
      </c>
      <c r="Z107" s="14" t="s">
        <v>16</v>
      </c>
      <c r="AA107" s="14">
        <v>2.886751345948129E-4</v>
      </c>
      <c r="AB107" s="14" t="s">
        <v>16</v>
      </c>
      <c r="AF107" s="27">
        <v>6.3915008106356537E-3</v>
      </c>
      <c r="AG107" s="14" t="s">
        <v>16</v>
      </c>
      <c r="AH107" s="18">
        <v>2</v>
      </c>
      <c r="AI107" s="72">
        <v>1.2783001621271307E-2</v>
      </c>
      <c r="AJ107" s="14" t="s">
        <v>16</v>
      </c>
      <c r="AL107" s="72">
        <v>1E-3</v>
      </c>
    </row>
    <row r="108" spans="1:38" x14ac:dyDescent="0.35">
      <c r="A108" s="10"/>
      <c r="B108" s="10"/>
      <c r="C108" s="10"/>
      <c r="D108" s="10">
        <v>-2</v>
      </c>
      <c r="E108" s="10" t="s">
        <v>16</v>
      </c>
      <c r="F108" s="10"/>
      <c r="G108" s="27">
        <v>-2</v>
      </c>
      <c r="H108" s="27" t="s">
        <v>16</v>
      </c>
      <c r="I108" s="27">
        <v>-6.4643312271379103E-4</v>
      </c>
      <c r="J108" s="27" t="s">
        <v>16</v>
      </c>
      <c r="K108" s="133"/>
      <c r="L108" s="134"/>
      <c r="M108" s="30">
        <v>-6.464331227138409E-4</v>
      </c>
      <c r="N108" s="10" t="s">
        <v>16</v>
      </c>
      <c r="Q108" s="14">
        <v>0</v>
      </c>
      <c r="R108" s="14" t="s">
        <v>16</v>
      </c>
      <c r="S108" s="14">
        <v>7.1845084980706221E-4</v>
      </c>
      <c r="T108" s="14" t="s">
        <v>16</v>
      </c>
      <c r="U108" s="14">
        <v>6.6972631225996598E-4</v>
      </c>
      <c r="V108" s="14" t="s">
        <v>16</v>
      </c>
      <c r="W108" s="14">
        <v>2.8867513459481289E-7</v>
      </c>
      <c r="X108" s="14" t="s">
        <v>16</v>
      </c>
      <c r="Y108" s="14">
        <v>4.6188021535170063E-5</v>
      </c>
      <c r="Z108" s="14" t="s">
        <v>16</v>
      </c>
      <c r="AA108" s="14">
        <v>2.8867513459481293E-5</v>
      </c>
      <c r="AB108" s="14" t="s">
        <v>16</v>
      </c>
      <c r="AF108" s="27">
        <v>9.8370305830663323E-4</v>
      </c>
      <c r="AG108" s="14" t="s">
        <v>16</v>
      </c>
      <c r="AH108" s="18">
        <v>2</v>
      </c>
      <c r="AI108" s="26">
        <v>1.9674061166132665E-3</v>
      </c>
      <c r="AJ108" s="14" t="s">
        <v>16</v>
      </c>
      <c r="AL108" s="26">
        <v>1E-4</v>
      </c>
    </row>
    <row r="109" spans="1:38" x14ac:dyDescent="0.35">
      <c r="A109" s="10"/>
      <c r="B109" s="10"/>
      <c r="C109" s="10"/>
      <c r="D109" s="10">
        <v>-10</v>
      </c>
      <c r="E109" s="10" t="s">
        <v>16</v>
      </c>
      <c r="F109" s="10"/>
      <c r="G109" s="27">
        <v>-10</v>
      </c>
      <c r="H109" s="27" t="s">
        <v>16</v>
      </c>
      <c r="I109" s="27">
        <v>-1.096168790719983E-3</v>
      </c>
      <c r="J109" s="27" t="s">
        <v>16</v>
      </c>
      <c r="K109" s="133"/>
      <c r="L109" s="134"/>
      <c r="M109" s="30">
        <v>-1.0961687907204976E-3</v>
      </c>
      <c r="N109" s="10" t="s">
        <v>16</v>
      </c>
      <c r="Q109" s="14">
        <v>0</v>
      </c>
      <c r="R109" s="14" t="s">
        <v>16</v>
      </c>
      <c r="S109" s="14">
        <v>2.4550563164107576E-3</v>
      </c>
      <c r="T109" s="14" t="s">
        <v>16</v>
      </c>
      <c r="U109" s="14">
        <v>2.4248711305964281E-3</v>
      </c>
      <c r="V109" s="14" t="s">
        <v>16</v>
      </c>
      <c r="W109" s="14">
        <v>2.8867513459481289E-7</v>
      </c>
      <c r="X109" s="14" t="s">
        <v>16</v>
      </c>
      <c r="Y109" s="14">
        <v>1.8475208614068025E-4</v>
      </c>
      <c r="Z109" s="14" t="s">
        <v>16</v>
      </c>
      <c r="AA109" s="14">
        <v>2.8867513459481293E-5</v>
      </c>
      <c r="AB109" s="14" t="s">
        <v>16</v>
      </c>
      <c r="AF109" s="27">
        <v>3.4557587107245141E-3</v>
      </c>
      <c r="AG109" s="14" t="s">
        <v>16</v>
      </c>
      <c r="AH109" s="18">
        <v>2</v>
      </c>
      <c r="AI109" s="26">
        <v>6.9115174214490283E-3</v>
      </c>
      <c r="AJ109" s="14" t="s">
        <v>16</v>
      </c>
      <c r="AL109" s="26">
        <v>1E-4</v>
      </c>
    </row>
    <row r="110" spans="1:38" x14ac:dyDescent="0.35">
      <c r="A110" s="10"/>
      <c r="B110" s="10"/>
      <c r="C110" s="10"/>
      <c r="D110" s="10">
        <v>-19</v>
      </c>
      <c r="E110" s="10" t="s">
        <v>16</v>
      </c>
      <c r="F110" s="10"/>
      <c r="G110" s="27">
        <v>-19</v>
      </c>
      <c r="H110" s="27" t="s">
        <v>16</v>
      </c>
      <c r="I110" s="27">
        <v>-1.6021214172269489E-3</v>
      </c>
      <c r="J110" s="27" t="s">
        <v>16</v>
      </c>
      <c r="K110" s="133"/>
      <c r="L110" s="134"/>
      <c r="M110" s="30">
        <v>-1.6021214172283749E-3</v>
      </c>
      <c r="N110" s="10" t="s">
        <v>16</v>
      </c>
      <c r="Q110" s="14">
        <v>0</v>
      </c>
      <c r="R110" s="14" t="s">
        <v>16</v>
      </c>
      <c r="S110" s="14">
        <v>4.6110764296389811E-3</v>
      </c>
      <c r="T110" s="14" t="s">
        <v>16</v>
      </c>
      <c r="U110" s="14">
        <v>4.3994090512249479E-3</v>
      </c>
      <c r="V110" s="14" t="s">
        <v>16</v>
      </c>
      <c r="W110" s="14">
        <v>2.8867513459481289E-7</v>
      </c>
      <c r="X110" s="14" t="s">
        <v>16</v>
      </c>
      <c r="Y110" s="14">
        <v>3.4063665882187922E-4</v>
      </c>
      <c r="Z110" s="14" t="s">
        <v>16</v>
      </c>
      <c r="AA110" s="14">
        <v>2.886751345948129E-4</v>
      </c>
      <c r="AB110" s="14" t="s">
        <v>16</v>
      </c>
      <c r="AF110" s="27">
        <v>6.3887551674776336E-3</v>
      </c>
      <c r="AG110" s="14" t="s">
        <v>16</v>
      </c>
      <c r="AH110" s="18">
        <v>2</v>
      </c>
      <c r="AI110" s="72">
        <v>1.2777510334955267E-2</v>
      </c>
      <c r="AJ110" s="14" t="s">
        <v>16</v>
      </c>
      <c r="AL110" s="72">
        <v>1E-3</v>
      </c>
    </row>
    <row r="113" spans="1:38" x14ac:dyDescent="0.35">
      <c r="A113" s="38" t="s">
        <v>17</v>
      </c>
    </row>
    <row r="114" spans="1:38" ht="14.5" customHeight="1" x14ac:dyDescent="0.35">
      <c r="A114" s="191" t="s">
        <v>7</v>
      </c>
      <c r="B114" s="191"/>
      <c r="C114" s="191" t="s">
        <v>8</v>
      </c>
      <c r="D114" s="191"/>
      <c r="E114" s="191"/>
      <c r="F114" s="191"/>
      <c r="G114" s="210" t="s">
        <v>9</v>
      </c>
      <c r="H114" s="211"/>
      <c r="I114" s="210" t="s">
        <v>25</v>
      </c>
      <c r="J114" s="211"/>
      <c r="K114" s="131"/>
      <c r="L114" s="132"/>
      <c r="M114" s="242" t="s">
        <v>110</v>
      </c>
      <c r="N114" s="192" t="s">
        <v>10</v>
      </c>
      <c r="Q114" s="210" t="s">
        <v>28</v>
      </c>
      <c r="R114" s="211"/>
      <c r="S114" s="210" t="s">
        <v>29</v>
      </c>
      <c r="T114" s="211"/>
      <c r="U114" s="210" t="s">
        <v>31</v>
      </c>
      <c r="V114" s="211"/>
      <c r="W114" s="210" t="s">
        <v>30</v>
      </c>
      <c r="X114" s="211"/>
      <c r="Y114" s="191" t="s">
        <v>66</v>
      </c>
      <c r="Z114" s="191"/>
      <c r="AA114" s="244" t="s">
        <v>104</v>
      </c>
      <c r="AB114" s="244"/>
      <c r="AF114" s="210" t="s">
        <v>33</v>
      </c>
      <c r="AG114" s="211"/>
      <c r="AH114" s="242" t="s">
        <v>34</v>
      </c>
      <c r="AI114" s="210" t="s">
        <v>35</v>
      </c>
      <c r="AJ114" s="211"/>
      <c r="AL114" s="236" t="s">
        <v>103</v>
      </c>
    </row>
    <row r="115" spans="1:38" x14ac:dyDescent="0.35">
      <c r="A115" s="191"/>
      <c r="B115" s="191"/>
      <c r="C115" s="191"/>
      <c r="D115" s="191"/>
      <c r="E115" s="191"/>
      <c r="F115" s="191"/>
      <c r="G115" s="212"/>
      <c r="H115" s="213"/>
      <c r="I115" s="212"/>
      <c r="J115" s="213"/>
      <c r="K115" s="131"/>
      <c r="L115" s="132"/>
      <c r="M115" s="243"/>
      <c r="N115" s="192"/>
      <c r="Q115" s="212"/>
      <c r="R115" s="213"/>
      <c r="S115" s="212"/>
      <c r="T115" s="213"/>
      <c r="U115" s="212"/>
      <c r="V115" s="213"/>
      <c r="W115" s="212"/>
      <c r="X115" s="213"/>
      <c r="Y115" s="191"/>
      <c r="Z115" s="191"/>
      <c r="AA115" s="244"/>
      <c r="AB115" s="244"/>
      <c r="AF115" s="212"/>
      <c r="AG115" s="213"/>
      <c r="AH115" s="243"/>
      <c r="AI115" s="212"/>
      <c r="AJ115" s="213"/>
      <c r="AL115" s="237"/>
    </row>
    <row r="116" spans="1:38" x14ac:dyDescent="0.35">
      <c r="A116" s="10">
        <v>20</v>
      </c>
      <c r="B116" s="10" t="s">
        <v>11</v>
      </c>
      <c r="C116" s="10">
        <v>10</v>
      </c>
      <c r="D116" s="10" t="s">
        <v>11</v>
      </c>
      <c r="E116" s="10">
        <v>45</v>
      </c>
      <c r="F116" s="10" t="s">
        <v>18</v>
      </c>
      <c r="G116" s="26">
        <v>10</v>
      </c>
      <c r="H116" s="26" t="s">
        <v>11</v>
      </c>
      <c r="I116" s="26">
        <v>-1.1364416710805816E-2</v>
      </c>
      <c r="J116" s="26" t="s">
        <v>11</v>
      </c>
      <c r="K116" s="135"/>
      <c r="L116" s="136"/>
      <c r="M116" s="26">
        <v>-1.136441671080668E-2</v>
      </c>
      <c r="N116" s="10" t="s">
        <v>11</v>
      </c>
      <c r="Q116" s="14">
        <v>0</v>
      </c>
      <c r="R116" s="14" t="s">
        <v>11</v>
      </c>
      <c r="S116" s="14">
        <v>4.071292231589284E-3</v>
      </c>
      <c r="T116" s="14" t="s">
        <v>11</v>
      </c>
      <c r="U116" s="14">
        <v>2.886751345948129E-3</v>
      </c>
      <c r="V116" s="14" t="s">
        <v>11</v>
      </c>
      <c r="W116" s="14">
        <v>2.8867513459481293E-5</v>
      </c>
      <c r="X116" s="14" t="s">
        <v>11</v>
      </c>
      <c r="Y116" s="14">
        <v>5.7735026918962572E-5</v>
      </c>
      <c r="Z116" s="14" t="s">
        <v>11</v>
      </c>
      <c r="AA116" s="14">
        <v>2.886751345948129E-4</v>
      </c>
      <c r="AB116" s="14" t="s">
        <v>11</v>
      </c>
      <c r="AF116" s="26">
        <v>4.9996253627979546E-3</v>
      </c>
      <c r="AG116" s="14" t="s">
        <v>11</v>
      </c>
      <c r="AH116" s="18">
        <v>2</v>
      </c>
      <c r="AI116" s="72">
        <v>9.9992507255959092E-3</v>
      </c>
      <c r="AJ116" s="14" t="s">
        <v>11</v>
      </c>
      <c r="AL116" s="13">
        <v>1E-3</v>
      </c>
    </row>
    <row r="117" spans="1:38" x14ac:dyDescent="0.35">
      <c r="A117" s="10"/>
      <c r="B117" s="10"/>
      <c r="C117" s="10">
        <v>10</v>
      </c>
      <c r="D117" s="10" t="s">
        <v>11</v>
      </c>
      <c r="E117" s="10">
        <v>400</v>
      </c>
      <c r="F117" s="10" t="s">
        <v>18</v>
      </c>
      <c r="G117" s="26">
        <v>10</v>
      </c>
      <c r="H117" s="26" t="s">
        <v>11</v>
      </c>
      <c r="I117" s="26">
        <v>-1.1735591613797097E-2</v>
      </c>
      <c r="J117" s="26" t="s">
        <v>11</v>
      </c>
      <c r="K117" s="135"/>
      <c r="L117" s="136"/>
      <c r="M117" s="26">
        <v>-1.173559161379778E-2</v>
      </c>
      <c r="N117" s="10" t="s">
        <v>11</v>
      </c>
      <c r="Q117" s="14">
        <v>0</v>
      </c>
      <c r="R117" s="14" t="s">
        <v>11</v>
      </c>
      <c r="S117" s="14">
        <v>2.8830028310844772E-3</v>
      </c>
      <c r="T117" s="14" t="s">
        <v>11</v>
      </c>
      <c r="U117" s="14">
        <v>1.7320508075688774E-3</v>
      </c>
      <c r="V117" s="14" t="s">
        <v>11</v>
      </c>
      <c r="W117" s="14">
        <v>2.8867513459481293E-5</v>
      </c>
      <c r="X117" s="14" t="s">
        <v>11</v>
      </c>
      <c r="Y117" s="14">
        <v>5.7735026918962572E-5</v>
      </c>
      <c r="Z117" s="14" t="s">
        <v>11</v>
      </c>
      <c r="AA117" s="14">
        <v>2.8867513459481293E-5</v>
      </c>
      <c r="AB117" s="14" t="s">
        <v>11</v>
      </c>
      <c r="AF117" s="26">
        <v>3.3640311122284691E-3</v>
      </c>
      <c r="AG117" s="14" t="s">
        <v>11</v>
      </c>
      <c r="AH117" s="18">
        <v>2</v>
      </c>
      <c r="AI117" s="26">
        <v>6.7280622244569382E-3</v>
      </c>
      <c r="AJ117" s="14" t="s">
        <v>11</v>
      </c>
      <c r="AL117" s="13">
        <v>1E-4</v>
      </c>
    </row>
    <row r="118" spans="1:38" x14ac:dyDescent="0.35">
      <c r="A118" s="10"/>
      <c r="B118" s="10"/>
      <c r="C118" s="10">
        <v>10</v>
      </c>
      <c r="D118" s="10" t="s">
        <v>11</v>
      </c>
      <c r="E118" s="10">
        <v>1</v>
      </c>
      <c r="F118" s="10" t="s">
        <v>19</v>
      </c>
      <c r="G118" s="26">
        <v>10</v>
      </c>
      <c r="H118" s="26" t="s">
        <v>11</v>
      </c>
      <c r="I118" s="26">
        <v>-1.1735591613797097E-2</v>
      </c>
      <c r="J118" s="26" t="s">
        <v>11</v>
      </c>
      <c r="K118" s="135"/>
      <c r="L118" s="136"/>
      <c r="M118" s="26">
        <v>-1.173559161379778E-2</v>
      </c>
      <c r="N118" s="10" t="s">
        <v>11</v>
      </c>
      <c r="Q118" s="14">
        <v>0</v>
      </c>
      <c r="R118" s="14" t="s">
        <v>11</v>
      </c>
      <c r="S118" s="14">
        <v>2.8830028310844772E-3</v>
      </c>
      <c r="T118" s="14" t="s">
        <v>11</v>
      </c>
      <c r="U118" s="14">
        <v>1.7320508075688774E-3</v>
      </c>
      <c r="V118" s="14" t="s">
        <v>11</v>
      </c>
      <c r="W118" s="14">
        <v>2.8867513459481293E-5</v>
      </c>
      <c r="X118" s="14" t="s">
        <v>11</v>
      </c>
      <c r="Y118" s="14">
        <v>5.7735026918962572E-5</v>
      </c>
      <c r="Z118" s="14" t="s">
        <v>11</v>
      </c>
      <c r="AA118" s="14">
        <v>2.8867513459481293E-5</v>
      </c>
      <c r="AB118" s="14" t="s">
        <v>11</v>
      </c>
      <c r="AF118" s="26">
        <v>3.3640311122284691E-3</v>
      </c>
      <c r="AG118" s="14" t="s">
        <v>11</v>
      </c>
      <c r="AH118" s="18">
        <v>2</v>
      </c>
      <c r="AI118" s="26">
        <v>6.7280622244569382E-3</v>
      </c>
      <c r="AJ118" s="14" t="s">
        <v>11</v>
      </c>
      <c r="AL118" s="13">
        <v>1E-4</v>
      </c>
    </row>
    <row r="119" spans="1:38" x14ac:dyDescent="0.35">
      <c r="A119" s="10"/>
      <c r="B119" s="10"/>
      <c r="C119" s="10">
        <v>10</v>
      </c>
      <c r="D119" s="10" t="s">
        <v>11</v>
      </c>
      <c r="E119" s="10">
        <v>10</v>
      </c>
      <c r="F119" s="10" t="s">
        <v>19</v>
      </c>
      <c r="G119" s="26">
        <v>10</v>
      </c>
      <c r="H119" s="26" t="s">
        <v>11</v>
      </c>
      <c r="I119" s="26">
        <v>-1.2991397674540169E-2</v>
      </c>
      <c r="J119" s="26" t="s">
        <v>11</v>
      </c>
      <c r="K119" s="135"/>
      <c r="L119" s="136"/>
      <c r="M119" s="26">
        <v>-1.299139767453994E-2</v>
      </c>
      <c r="N119" s="10" t="s">
        <v>11</v>
      </c>
      <c r="Q119" s="14">
        <v>0</v>
      </c>
      <c r="R119" s="14" t="s">
        <v>11</v>
      </c>
      <c r="S119" s="14">
        <v>3.8708411018129746E-3</v>
      </c>
      <c r="T119" s="14" t="s">
        <v>11</v>
      </c>
      <c r="U119" s="14">
        <v>2.886751345948129E-3</v>
      </c>
      <c r="V119" s="14" t="s">
        <v>11</v>
      </c>
      <c r="W119" s="14">
        <v>2.8867513459481293E-5</v>
      </c>
      <c r="X119" s="14" t="s">
        <v>11</v>
      </c>
      <c r="Y119" s="14">
        <v>1.3856406460551019E-4</v>
      </c>
      <c r="Z119" s="14" t="s">
        <v>11</v>
      </c>
      <c r="AA119" s="14">
        <v>2.8867513459481293E-5</v>
      </c>
      <c r="AB119" s="14" t="s">
        <v>11</v>
      </c>
      <c r="AF119" s="26">
        <v>4.8309016586435168E-3</v>
      </c>
      <c r="AG119" s="14" t="s">
        <v>11</v>
      </c>
      <c r="AH119" s="18">
        <v>2</v>
      </c>
      <c r="AI119" s="26">
        <v>9.6618033172870335E-3</v>
      </c>
      <c r="AJ119" s="14" t="s">
        <v>11</v>
      </c>
      <c r="AL119" s="13">
        <v>1E-4</v>
      </c>
    </row>
    <row r="120" spans="1:38" x14ac:dyDescent="0.35">
      <c r="A120" s="10"/>
      <c r="B120" s="10"/>
      <c r="C120" s="10">
        <v>10</v>
      </c>
      <c r="D120" s="10" t="s">
        <v>11</v>
      </c>
      <c r="E120" s="10">
        <v>50</v>
      </c>
      <c r="F120" s="10" t="s">
        <v>19</v>
      </c>
      <c r="G120" s="26">
        <v>10</v>
      </c>
      <c r="H120" s="26" t="s">
        <v>11</v>
      </c>
      <c r="I120" s="26">
        <v>-3.2114520268911886E-2</v>
      </c>
      <c r="J120" s="26" t="s">
        <v>11</v>
      </c>
      <c r="K120" s="135"/>
      <c r="L120" s="136"/>
      <c r="M120" s="26">
        <v>-3.2114520268912372E-2</v>
      </c>
      <c r="N120" s="10" t="s">
        <v>11</v>
      </c>
      <c r="Q120" s="14">
        <v>0</v>
      </c>
      <c r="R120" s="14" t="s">
        <v>11</v>
      </c>
      <c r="S120" s="14">
        <v>2.0161770543482171E-2</v>
      </c>
      <c r="T120" s="14" t="s">
        <v>11</v>
      </c>
      <c r="U120" s="14">
        <v>1.5588457268119894E-2</v>
      </c>
      <c r="V120" s="14" t="s">
        <v>11</v>
      </c>
      <c r="W120" s="14">
        <v>2.8867513459481293E-5</v>
      </c>
      <c r="X120" s="14" t="s">
        <v>11</v>
      </c>
      <c r="Y120" s="14">
        <v>4.6188021535170057E-4</v>
      </c>
      <c r="Z120" s="14" t="s">
        <v>11</v>
      </c>
      <c r="AA120" s="14">
        <v>2.886751345948129E-4</v>
      </c>
      <c r="AB120" s="14" t="s">
        <v>11</v>
      </c>
      <c r="AF120" s="26">
        <v>2.5491066895052185E-2</v>
      </c>
      <c r="AG120" s="14" t="s">
        <v>11</v>
      </c>
      <c r="AH120" s="18">
        <v>2</v>
      </c>
      <c r="AI120" s="72">
        <v>5.098213379010437E-2</v>
      </c>
      <c r="AJ120" s="14" t="s">
        <v>11</v>
      </c>
      <c r="AL120" s="13">
        <v>1E-3</v>
      </c>
    </row>
    <row r="121" spans="1:38" x14ac:dyDescent="0.35">
      <c r="A121" s="10"/>
      <c r="B121" s="10"/>
      <c r="C121" s="10">
        <v>10</v>
      </c>
      <c r="D121" s="10" t="s">
        <v>11</v>
      </c>
      <c r="E121" s="10">
        <v>100</v>
      </c>
      <c r="F121" s="10" t="s">
        <v>19</v>
      </c>
      <c r="G121" s="26">
        <v>10</v>
      </c>
      <c r="H121" s="26" t="s">
        <v>11</v>
      </c>
      <c r="I121" s="26">
        <v>-3.2114520268911886E-2</v>
      </c>
      <c r="J121" s="26" t="s">
        <v>11</v>
      </c>
      <c r="K121" s="135"/>
      <c r="L121" s="136"/>
      <c r="M121" s="26">
        <v>-3.2114520268912372E-2</v>
      </c>
      <c r="N121" s="10" t="s">
        <v>11</v>
      </c>
      <c r="Q121" s="14">
        <v>0</v>
      </c>
      <c r="R121" s="14" t="s">
        <v>11</v>
      </c>
      <c r="S121" s="14">
        <v>2.0161770543482171E-2</v>
      </c>
      <c r="T121" s="14" t="s">
        <v>11</v>
      </c>
      <c r="U121" s="14">
        <v>1.5588457268119894E-2</v>
      </c>
      <c r="V121" s="14" t="s">
        <v>11</v>
      </c>
      <c r="W121" s="14">
        <v>2.8867513459481293E-5</v>
      </c>
      <c r="X121" s="14" t="s">
        <v>11</v>
      </c>
      <c r="Y121" s="14">
        <v>4.6188021535170057E-4</v>
      </c>
      <c r="Z121" s="14" t="s">
        <v>11</v>
      </c>
      <c r="AA121" s="14">
        <v>2.886751345948129E-4</v>
      </c>
      <c r="AB121" s="14" t="s">
        <v>11</v>
      </c>
      <c r="AF121" s="26">
        <v>2.5491066895052185E-2</v>
      </c>
      <c r="AG121" s="14" t="s">
        <v>11</v>
      </c>
      <c r="AH121" s="18">
        <v>2</v>
      </c>
      <c r="AI121" s="72">
        <v>5.098213379010437E-2</v>
      </c>
      <c r="AJ121" s="14" t="s">
        <v>11</v>
      </c>
      <c r="AL121" s="13">
        <v>1E-3</v>
      </c>
    </row>
    <row r="122" spans="1:38" x14ac:dyDescent="0.35">
      <c r="A122" s="10"/>
      <c r="B122" s="10"/>
      <c r="C122" s="10">
        <v>19</v>
      </c>
      <c r="D122" s="10" t="s">
        <v>11</v>
      </c>
      <c r="E122" s="10">
        <v>45</v>
      </c>
      <c r="F122" s="10" t="s">
        <v>18</v>
      </c>
      <c r="G122" s="26">
        <v>19</v>
      </c>
      <c r="H122" s="26" t="s">
        <v>11</v>
      </c>
      <c r="I122" s="26">
        <v>-1.5699031754871678E-2</v>
      </c>
      <c r="J122" s="26" t="s">
        <v>11</v>
      </c>
      <c r="K122" s="135"/>
      <c r="L122" s="136"/>
      <c r="M122" s="26">
        <v>-1.5699031754870418E-2</v>
      </c>
      <c r="N122" s="10" t="s">
        <v>11</v>
      </c>
      <c r="Q122" s="14">
        <v>0</v>
      </c>
      <c r="R122" s="14" t="s">
        <v>11</v>
      </c>
      <c r="S122" s="14">
        <v>4.071292231589284E-3</v>
      </c>
      <c r="T122" s="14" t="s">
        <v>11</v>
      </c>
      <c r="U122" s="14">
        <v>3.4063665882187923E-3</v>
      </c>
      <c r="V122" s="14" t="s">
        <v>11</v>
      </c>
      <c r="W122" s="14">
        <v>2.8867513459481293E-5</v>
      </c>
      <c r="X122" s="14" t="s">
        <v>11</v>
      </c>
      <c r="Y122" s="14">
        <v>1.096965511460289E-4</v>
      </c>
      <c r="Z122" s="14" t="s">
        <v>11</v>
      </c>
      <c r="AA122" s="14">
        <v>2.886751345948129E-4</v>
      </c>
      <c r="AB122" s="14" t="s">
        <v>11</v>
      </c>
      <c r="AF122" s="26">
        <v>5.3174198412700669E-3</v>
      </c>
      <c r="AG122" s="14" t="s">
        <v>11</v>
      </c>
      <c r="AH122" s="18">
        <v>2</v>
      </c>
      <c r="AI122" s="72">
        <v>1.0634839682540134E-2</v>
      </c>
      <c r="AJ122" s="14" t="s">
        <v>11</v>
      </c>
      <c r="AL122" s="13">
        <v>1E-3</v>
      </c>
    </row>
    <row r="123" spans="1:38" x14ac:dyDescent="0.35">
      <c r="A123" s="10"/>
      <c r="B123" s="10"/>
      <c r="C123" s="10">
        <v>19</v>
      </c>
      <c r="D123" s="10" t="s">
        <v>11</v>
      </c>
      <c r="E123" s="10">
        <v>400</v>
      </c>
      <c r="F123" s="10" t="s">
        <v>18</v>
      </c>
      <c r="G123" s="26">
        <v>19</v>
      </c>
      <c r="H123" s="26" t="s">
        <v>11</v>
      </c>
      <c r="I123" s="26">
        <v>-1.6279795272524732E-2</v>
      </c>
      <c r="J123" s="26" t="s">
        <v>11</v>
      </c>
      <c r="K123" s="135"/>
      <c r="L123" s="136"/>
      <c r="M123" s="26">
        <v>-1.6279795272524211E-2</v>
      </c>
      <c r="N123" s="10" t="s">
        <v>11</v>
      </c>
      <c r="Q123" s="14">
        <v>0</v>
      </c>
      <c r="R123" s="14" t="s">
        <v>11</v>
      </c>
      <c r="S123" s="14">
        <v>2.8830028310844772E-3</v>
      </c>
      <c r="T123" s="14" t="s">
        <v>11</v>
      </c>
      <c r="U123" s="14">
        <v>2.2516660498395403E-3</v>
      </c>
      <c r="V123" s="14" t="s">
        <v>11</v>
      </c>
      <c r="W123" s="14">
        <v>2.8867513459481293E-5</v>
      </c>
      <c r="X123" s="14" t="s">
        <v>11</v>
      </c>
      <c r="Y123" s="14">
        <v>1.096965511460289E-4</v>
      </c>
      <c r="Z123" s="14" t="s">
        <v>11</v>
      </c>
      <c r="AA123" s="14">
        <v>2.8867513459481293E-5</v>
      </c>
      <c r="AB123" s="14" t="s">
        <v>11</v>
      </c>
      <c r="AF123" s="26">
        <v>3.6599734048270226E-3</v>
      </c>
      <c r="AG123" s="14" t="s">
        <v>11</v>
      </c>
      <c r="AH123" s="18">
        <v>2</v>
      </c>
      <c r="AI123" s="26">
        <v>7.3199468096540451E-3</v>
      </c>
      <c r="AJ123" s="14" t="s">
        <v>11</v>
      </c>
      <c r="AL123" s="13">
        <v>1E-4</v>
      </c>
    </row>
    <row r="124" spans="1:38" x14ac:dyDescent="0.35">
      <c r="A124" s="10"/>
      <c r="B124" s="10"/>
      <c r="C124" s="10">
        <v>19</v>
      </c>
      <c r="D124" s="10" t="s">
        <v>11</v>
      </c>
      <c r="E124" s="10">
        <v>1</v>
      </c>
      <c r="F124" s="10" t="s">
        <v>19</v>
      </c>
      <c r="G124" s="26">
        <v>19</v>
      </c>
      <c r="H124" s="26" t="s">
        <v>11</v>
      </c>
      <c r="I124" s="26">
        <v>-1.6279795272524732E-2</v>
      </c>
      <c r="J124" s="26" t="s">
        <v>11</v>
      </c>
      <c r="K124" s="135"/>
      <c r="L124" s="136"/>
      <c r="M124" s="26">
        <v>-1.6279795272524211E-2</v>
      </c>
      <c r="N124" s="10" t="s">
        <v>11</v>
      </c>
      <c r="Q124" s="14">
        <v>0</v>
      </c>
      <c r="R124" s="14" t="s">
        <v>11</v>
      </c>
      <c r="S124" s="14">
        <v>2.8830028310844772E-3</v>
      </c>
      <c r="T124" s="14" t="s">
        <v>11</v>
      </c>
      <c r="U124" s="14">
        <v>2.2516660498395403E-3</v>
      </c>
      <c r="V124" s="14" t="s">
        <v>11</v>
      </c>
      <c r="W124" s="14">
        <v>2.8867513459481293E-5</v>
      </c>
      <c r="X124" s="14" t="s">
        <v>11</v>
      </c>
      <c r="Y124" s="14">
        <v>1.096965511460289E-4</v>
      </c>
      <c r="Z124" s="14" t="s">
        <v>11</v>
      </c>
      <c r="AA124" s="14">
        <v>2.8867513459481293E-5</v>
      </c>
      <c r="AB124" s="14" t="s">
        <v>11</v>
      </c>
      <c r="AF124" s="26">
        <v>3.6599734048270226E-3</v>
      </c>
      <c r="AG124" s="14" t="s">
        <v>11</v>
      </c>
      <c r="AH124" s="18">
        <v>2</v>
      </c>
      <c r="AI124" s="26">
        <v>7.3199468096540451E-3</v>
      </c>
      <c r="AJ124" s="14" t="s">
        <v>11</v>
      </c>
      <c r="AL124" s="13">
        <v>1E-4</v>
      </c>
    </row>
    <row r="125" spans="1:38" x14ac:dyDescent="0.35">
      <c r="A125" s="10"/>
      <c r="B125" s="10"/>
      <c r="C125" s="10">
        <v>19</v>
      </c>
      <c r="D125" s="10" t="s">
        <v>11</v>
      </c>
      <c r="E125" s="10">
        <v>10</v>
      </c>
      <c r="F125" s="10" t="s">
        <v>19</v>
      </c>
      <c r="G125" s="26">
        <v>19</v>
      </c>
      <c r="H125" s="26" t="s">
        <v>11</v>
      </c>
      <c r="I125" s="26">
        <v>-1.8193458691936289E-2</v>
      </c>
      <c r="J125" s="26" t="s">
        <v>11</v>
      </c>
      <c r="K125" s="135"/>
      <c r="L125" s="136"/>
      <c r="M125" s="26">
        <v>-1.8193458691936115E-2</v>
      </c>
      <c r="N125" s="10" t="s">
        <v>11</v>
      </c>
      <c r="Q125" s="14">
        <v>0</v>
      </c>
      <c r="R125" s="14" t="s">
        <v>11</v>
      </c>
      <c r="S125" s="14">
        <v>3.8708411018129746E-3</v>
      </c>
      <c r="T125" s="14" t="s">
        <v>11</v>
      </c>
      <c r="U125" s="14">
        <v>3.4063665882187923E-3</v>
      </c>
      <c r="V125" s="14" t="s">
        <v>11</v>
      </c>
      <c r="W125" s="14">
        <v>2.8867513459481293E-5</v>
      </c>
      <c r="X125" s="14" t="s">
        <v>11</v>
      </c>
      <c r="Y125" s="14">
        <v>2.6327172275046937E-4</v>
      </c>
      <c r="Z125" s="14" t="s">
        <v>11</v>
      </c>
      <c r="AA125" s="14">
        <v>2.886751345948129E-4</v>
      </c>
      <c r="AB125" s="14" t="s">
        <v>11</v>
      </c>
      <c r="AF125" s="26">
        <v>5.1710949358414107E-3</v>
      </c>
      <c r="AG125" s="14" t="s">
        <v>11</v>
      </c>
      <c r="AH125" s="18">
        <v>2</v>
      </c>
      <c r="AI125" s="72">
        <v>1.0342189871682821E-2</v>
      </c>
      <c r="AJ125" s="14" t="s">
        <v>11</v>
      </c>
      <c r="AL125" s="13">
        <v>1E-3</v>
      </c>
    </row>
    <row r="126" spans="1:38" ht="15.75" customHeight="1" x14ac:dyDescent="0.35">
      <c r="A126" s="10"/>
      <c r="B126" s="10"/>
      <c r="C126" s="10">
        <v>19</v>
      </c>
      <c r="D126" s="10" t="s">
        <v>11</v>
      </c>
      <c r="E126" s="10">
        <v>50</v>
      </c>
      <c r="F126" s="10" t="s">
        <v>19</v>
      </c>
      <c r="G126" s="26">
        <v>19</v>
      </c>
      <c r="H126" s="26" t="s">
        <v>11</v>
      </c>
      <c r="I126" s="26">
        <v>-3.9422834978468754E-2</v>
      </c>
      <c r="J126" s="26" t="s">
        <v>11</v>
      </c>
      <c r="K126" s="135"/>
      <c r="L126" s="136"/>
      <c r="M126" s="26">
        <v>-3.9422834978470433E-2</v>
      </c>
      <c r="N126" s="10" t="s">
        <v>11</v>
      </c>
      <c r="Q126" s="14">
        <v>0</v>
      </c>
      <c r="R126" s="14" t="s">
        <v>11</v>
      </c>
      <c r="S126" s="14">
        <v>2.0161770543482171E-2</v>
      </c>
      <c r="T126" s="14" t="s">
        <v>11</v>
      </c>
      <c r="U126" s="14">
        <v>1.9225763964014538E-2</v>
      </c>
      <c r="V126" s="14" t="s">
        <v>11</v>
      </c>
      <c r="W126" s="14">
        <v>2.8867513459481293E-5</v>
      </c>
      <c r="X126" s="14" t="s">
        <v>11</v>
      </c>
      <c r="Y126" s="14">
        <v>8.7757240916823116E-4</v>
      </c>
      <c r="Z126" s="14" t="s">
        <v>11</v>
      </c>
      <c r="AA126" s="14">
        <v>2.886751345948129E-4</v>
      </c>
      <c r="AB126" s="14" t="s">
        <v>11</v>
      </c>
      <c r="AF126" s="26">
        <v>2.7874384144730899E-2</v>
      </c>
      <c r="AG126" s="14" t="s">
        <v>11</v>
      </c>
      <c r="AH126" s="18">
        <v>2</v>
      </c>
      <c r="AI126" s="72">
        <v>5.5748768289461799E-2</v>
      </c>
      <c r="AJ126" s="14" t="s">
        <v>11</v>
      </c>
      <c r="AL126" s="13">
        <v>1E-3</v>
      </c>
    </row>
    <row r="127" spans="1:38" x14ac:dyDescent="0.35">
      <c r="A127" s="10"/>
      <c r="B127" s="10"/>
      <c r="C127" s="10">
        <v>19</v>
      </c>
      <c r="D127" s="10" t="s">
        <v>11</v>
      </c>
      <c r="E127" s="10">
        <v>100</v>
      </c>
      <c r="F127" s="10" t="s">
        <v>19</v>
      </c>
      <c r="G127" s="26">
        <v>19</v>
      </c>
      <c r="H127" s="26" t="s">
        <v>11</v>
      </c>
      <c r="I127" s="26">
        <v>-3.9422834978468754E-2</v>
      </c>
      <c r="J127" s="26" t="s">
        <v>11</v>
      </c>
      <c r="K127" s="135"/>
      <c r="L127" s="136"/>
      <c r="M127" s="26">
        <v>-3.9422834978470433E-2</v>
      </c>
      <c r="N127" s="10" t="s">
        <v>11</v>
      </c>
      <c r="Q127" s="14">
        <v>0</v>
      </c>
      <c r="R127" s="14" t="s">
        <v>11</v>
      </c>
      <c r="S127" s="14">
        <v>2.0161770543482171E-2</v>
      </c>
      <c r="T127" s="14" t="s">
        <v>11</v>
      </c>
      <c r="U127" s="14">
        <v>1.9225763964014538E-2</v>
      </c>
      <c r="V127" s="14" t="s">
        <v>11</v>
      </c>
      <c r="W127" s="14">
        <v>2.8867513459481293E-5</v>
      </c>
      <c r="X127" s="14" t="s">
        <v>11</v>
      </c>
      <c r="Y127" s="14">
        <v>8.7757240916823116E-4</v>
      </c>
      <c r="Z127" s="14" t="s">
        <v>11</v>
      </c>
      <c r="AA127" s="14">
        <v>2.886751345948129E-4</v>
      </c>
      <c r="AB127" s="14" t="s">
        <v>11</v>
      </c>
      <c r="AF127" s="26">
        <v>2.7874384144730899E-2</v>
      </c>
      <c r="AG127" s="14" t="s">
        <v>11</v>
      </c>
      <c r="AH127" s="18">
        <v>2</v>
      </c>
      <c r="AI127" s="72">
        <v>5.5748768289461799E-2</v>
      </c>
      <c r="AJ127" s="14" t="s">
        <v>11</v>
      </c>
      <c r="AL127" s="13">
        <v>1E-3</v>
      </c>
    </row>
    <row r="128" spans="1:38" x14ac:dyDescent="0.35">
      <c r="A128" s="10">
        <v>200</v>
      </c>
      <c r="B128" s="10" t="s">
        <v>11</v>
      </c>
      <c r="C128" s="10">
        <v>20</v>
      </c>
      <c r="D128" s="10" t="s">
        <v>11</v>
      </c>
      <c r="E128" s="10">
        <v>45</v>
      </c>
      <c r="F128" s="10" t="s">
        <v>18</v>
      </c>
      <c r="G128" s="26">
        <v>20</v>
      </c>
      <c r="H128" s="26" t="s">
        <v>11</v>
      </c>
      <c r="I128" s="26">
        <v>-1.6180655648656776E-2</v>
      </c>
      <c r="J128" s="26" t="s">
        <v>11</v>
      </c>
      <c r="K128" s="135"/>
      <c r="L128" s="136"/>
      <c r="M128" s="26">
        <v>-1.6180655648657449E-2</v>
      </c>
      <c r="N128" s="10" t="s">
        <v>11</v>
      </c>
      <c r="Q128" s="14">
        <v>0</v>
      </c>
      <c r="R128" s="14" t="s">
        <v>11</v>
      </c>
      <c r="S128" s="14">
        <v>4.071292231589284E-3</v>
      </c>
      <c r="T128" s="14" t="s">
        <v>11</v>
      </c>
      <c r="U128" s="14">
        <v>3.4641016151377548E-3</v>
      </c>
      <c r="V128" s="14" t="s">
        <v>11</v>
      </c>
      <c r="W128" s="14">
        <v>2.8867513459481293E-5</v>
      </c>
      <c r="X128" s="14" t="s">
        <v>11</v>
      </c>
      <c r="Y128" s="14">
        <v>1.1547005383792514E-4</v>
      </c>
      <c r="Z128" s="14" t="s">
        <v>11</v>
      </c>
      <c r="AA128" s="14">
        <v>2.886751345948129E-4</v>
      </c>
      <c r="AB128" s="14" t="s">
        <v>11</v>
      </c>
      <c r="AF128" s="26">
        <v>5.35471011680364E-3</v>
      </c>
      <c r="AG128" s="14" t="s">
        <v>11</v>
      </c>
      <c r="AH128" s="18">
        <v>2</v>
      </c>
      <c r="AI128" s="72">
        <v>1.070942023360728E-2</v>
      </c>
      <c r="AJ128" s="14" t="s">
        <v>11</v>
      </c>
      <c r="AL128" s="13">
        <v>1E-3</v>
      </c>
    </row>
    <row r="129" spans="1:38" x14ac:dyDescent="0.35">
      <c r="A129" s="10"/>
      <c r="B129" s="10"/>
      <c r="C129" s="10">
        <v>100</v>
      </c>
      <c r="D129" s="10" t="s">
        <v>11</v>
      </c>
      <c r="E129" s="10">
        <v>45</v>
      </c>
      <c r="F129" s="10" t="s">
        <v>18</v>
      </c>
      <c r="G129" s="26">
        <v>100</v>
      </c>
      <c r="H129" s="26" t="s">
        <v>11</v>
      </c>
      <c r="I129" s="26">
        <v>-5.4710567151464447E-2</v>
      </c>
      <c r="J129" s="26" t="s">
        <v>11</v>
      </c>
      <c r="K129" s="135"/>
      <c r="L129" s="136"/>
      <c r="M129" s="26">
        <v>-5.4710567151460054E-2</v>
      </c>
      <c r="N129" s="10" t="s">
        <v>11</v>
      </c>
      <c r="Q129" s="14">
        <v>0</v>
      </c>
      <c r="R129" s="14" t="s">
        <v>11</v>
      </c>
      <c r="S129" s="14">
        <v>9.5690186332137682E-3</v>
      </c>
      <c r="T129" s="14" t="s">
        <v>11</v>
      </c>
      <c r="U129" s="14">
        <v>8.0829037686547603E-3</v>
      </c>
      <c r="V129" s="14" t="s">
        <v>11</v>
      </c>
      <c r="W129" s="14">
        <v>2.8867513459481293E-5</v>
      </c>
      <c r="X129" s="14" t="s">
        <v>11</v>
      </c>
      <c r="Y129" s="14">
        <v>5.773502691896258E-4</v>
      </c>
      <c r="Z129" s="14" t="s">
        <v>11</v>
      </c>
      <c r="AA129" s="14">
        <v>2.886751345948129E-4</v>
      </c>
      <c r="AB129" s="14" t="s">
        <v>11</v>
      </c>
      <c r="AF129" s="26">
        <v>1.2542605428543369E-2</v>
      </c>
      <c r="AG129" s="14" t="s">
        <v>11</v>
      </c>
      <c r="AH129" s="18">
        <v>2</v>
      </c>
      <c r="AI129" s="72">
        <v>2.5085210857086739E-2</v>
      </c>
      <c r="AJ129" s="14" t="s">
        <v>11</v>
      </c>
      <c r="AL129" s="13">
        <v>1E-3</v>
      </c>
    </row>
    <row r="130" spans="1:38" x14ac:dyDescent="0.35">
      <c r="A130" s="10"/>
      <c r="B130" s="10"/>
      <c r="C130" s="10">
        <v>100</v>
      </c>
      <c r="D130" s="10" t="s">
        <v>11</v>
      </c>
      <c r="E130" s="10">
        <v>400</v>
      </c>
      <c r="F130" s="10" t="s">
        <v>18</v>
      </c>
      <c r="G130" s="26">
        <v>100</v>
      </c>
      <c r="H130" s="26" t="s">
        <v>11</v>
      </c>
      <c r="I130" s="26">
        <v>-5.7177628201073444E-2</v>
      </c>
      <c r="J130" s="26" t="s">
        <v>11</v>
      </c>
      <c r="K130" s="135"/>
      <c r="L130" s="136"/>
      <c r="M130" s="26">
        <v>-5.7177628201074526E-2</v>
      </c>
      <c r="N130" s="10" t="s">
        <v>11</v>
      </c>
      <c r="Q130" s="14">
        <v>0</v>
      </c>
      <c r="R130" s="14" t="s">
        <v>11</v>
      </c>
      <c r="S130" s="14">
        <v>7.3613171580764226E-3</v>
      </c>
      <c r="T130" s="14" t="s">
        <v>11</v>
      </c>
      <c r="U130" s="14">
        <v>6.9282032302755087E-3</v>
      </c>
      <c r="V130" s="14" t="s">
        <v>11</v>
      </c>
      <c r="W130" s="14">
        <v>2.8867513459481293E-5</v>
      </c>
      <c r="X130" s="14" t="s">
        <v>11</v>
      </c>
      <c r="Y130" s="14">
        <v>5.773502691896258E-4</v>
      </c>
      <c r="Z130" s="14" t="s">
        <v>11</v>
      </c>
      <c r="AA130" s="14">
        <v>2.886751345948129E-4</v>
      </c>
      <c r="AB130" s="14" t="s">
        <v>11</v>
      </c>
      <c r="AF130" s="26">
        <v>1.0129486181529167E-2</v>
      </c>
      <c r="AG130" s="14" t="s">
        <v>11</v>
      </c>
      <c r="AH130" s="18">
        <v>2</v>
      </c>
      <c r="AI130" s="72">
        <v>2.0258972363058333E-2</v>
      </c>
      <c r="AJ130" s="14" t="s">
        <v>11</v>
      </c>
      <c r="AL130" s="13">
        <v>1E-3</v>
      </c>
    </row>
    <row r="131" spans="1:38" x14ac:dyDescent="0.35">
      <c r="A131" s="10"/>
      <c r="B131" s="10"/>
      <c r="C131" s="10">
        <v>100</v>
      </c>
      <c r="D131" s="10" t="s">
        <v>11</v>
      </c>
      <c r="E131" s="10">
        <v>1</v>
      </c>
      <c r="F131" s="10" t="s">
        <v>19</v>
      </c>
      <c r="G131" s="26">
        <v>100</v>
      </c>
      <c r="H131" s="26" t="s">
        <v>11</v>
      </c>
      <c r="I131" s="26">
        <v>-5.7177628201073444E-2</v>
      </c>
      <c r="J131" s="26" t="s">
        <v>11</v>
      </c>
      <c r="K131" s="135"/>
      <c r="L131" s="136"/>
      <c r="M131" s="26">
        <v>-5.7177628201074526E-2</v>
      </c>
      <c r="N131" s="10" t="s">
        <v>11</v>
      </c>
      <c r="Q131" s="14">
        <v>0</v>
      </c>
      <c r="R131" s="14" t="s">
        <v>11</v>
      </c>
      <c r="S131" s="14">
        <v>7.3613171580764226E-3</v>
      </c>
      <c r="T131" s="14" t="s">
        <v>11</v>
      </c>
      <c r="U131" s="14">
        <v>6.9282032302755087E-3</v>
      </c>
      <c r="V131" s="14" t="s">
        <v>11</v>
      </c>
      <c r="W131" s="14">
        <v>2.8867513459481293E-5</v>
      </c>
      <c r="X131" s="14" t="s">
        <v>11</v>
      </c>
      <c r="Y131" s="14">
        <v>5.773502691896258E-4</v>
      </c>
      <c r="Z131" s="14" t="s">
        <v>11</v>
      </c>
      <c r="AA131" s="14">
        <v>2.886751345948129E-4</v>
      </c>
      <c r="AB131" s="14" t="s">
        <v>11</v>
      </c>
      <c r="AF131" s="26">
        <v>1.0129486181529167E-2</v>
      </c>
      <c r="AG131" s="14" t="s">
        <v>11</v>
      </c>
      <c r="AH131" s="18">
        <v>2</v>
      </c>
      <c r="AI131" s="72">
        <v>2.0258972363058333E-2</v>
      </c>
      <c r="AJ131" s="14" t="s">
        <v>11</v>
      </c>
      <c r="AL131" s="13">
        <v>1E-3</v>
      </c>
    </row>
    <row r="132" spans="1:38" x14ac:dyDescent="0.35">
      <c r="A132" s="10"/>
      <c r="B132" s="10"/>
      <c r="C132" s="10">
        <v>100</v>
      </c>
      <c r="D132" s="10" t="s">
        <v>11</v>
      </c>
      <c r="E132" s="10">
        <v>10</v>
      </c>
      <c r="F132" s="10" t="s">
        <v>19</v>
      </c>
      <c r="G132" s="26">
        <v>100</v>
      </c>
      <c r="H132" s="26" t="s">
        <v>11</v>
      </c>
      <c r="I132" s="26">
        <v>-6.5012007848501349E-2</v>
      </c>
      <c r="J132" s="26" t="s">
        <v>11</v>
      </c>
      <c r="K132" s="135"/>
      <c r="L132" s="136"/>
      <c r="M132" s="26">
        <v>-6.5012007848494591E-2</v>
      </c>
      <c r="N132" s="10" t="s">
        <v>11</v>
      </c>
      <c r="Q132" s="14">
        <v>0</v>
      </c>
      <c r="R132" s="14" t="s">
        <v>11</v>
      </c>
      <c r="S132" s="14">
        <v>8.6874083337055673E-3</v>
      </c>
      <c r="T132" s="14" t="s">
        <v>11</v>
      </c>
      <c r="U132" s="14">
        <v>8.0829037686547603E-3</v>
      </c>
      <c r="V132" s="14" t="s">
        <v>11</v>
      </c>
      <c r="W132" s="14">
        <v>2.8867513459481293E-5</v>
      </c>
      <c r="X132" s="14" t="s">
        <v>11</v>
      </c>
      <c r="Y132" s="14">
        <v>1.385640646055102E-3</v>
      </c>
      <c r="Z132" s="14" t="s">
        <v>11</v>
      </c>
      <c r="AA132" s="14">
        <v>2.886751345948129E-4</v>
      </c>
      <c r="AB132" s="14" t="s">
        <v>11</v>
      </c>
      <c r="AF132" s="26">
        <v>1.1950253702601336E-2</v>
      </c>
      <c r="AG132" s="14" t="s">
        <v>11</v>
      </c>
      <c r="AH132" s="18">
        <v>2</v>
      </c>
      <c r="AI132" s="72">
        <v>2.3900507405202671E-2</v>
      </c>
      <c r="AJ132" s="14" t="s">
        <v>11</v>
      </c>
      <c r="AL132" s="13">
        <v>1E-3</v>
      </c>
    </row>
    <row r="133" spans="1:38" x14ac:dyDescent="0.35">
      <c r="A133" s="10"/>
      <c r="B133" s="10"/>
      <c r="C133" s="10">
        <v>100</v>
      </c>
      <c r="D133" s="10" t="s">
        <v>11</v>
      </c>
      <c r="E133" s="10">
        <v>50</v>
      </c>
      <c r="F133" s="10" t="s">
        <v>19</v>
      </c>
      <c r="G133" s="26">
        <v>100</v>
      </c>
      <c r="H133" s="26" t="s">
        <v>11</v>
      </c>
      <c r="I133" s="26">
        <v>-0.10519766736448057</v>
      </c>
      <c r="J133" s="26" t="s">
        <v>11</v>
      </c>
      <c r="K133" s="135"/>
      <c r="L133" s="136"/>
      <c r="M133" s="26">
        <v>-0.10519766736447878</v>
      </c>
      <c r="N133" s="10" t="s">
        <v>11</v>
      </c>
      <c r="Q133" s="14">
        <v>0</v>
      </c>
      <c r="R133" s="14" t="s">
        <v>11</v>
      </c>
      <c r="S133" s="14">
        <v>5.2472469547217605E-2</v>
      </c>
      <c r="T133" s="14" t="s">
        <v>11</v>
      </c>
      <c r="U133" s="14">
        <v>5.1961524227066319E-2</v>
      </c>
      <c r="V133" s="14" t="s">
        <v>11</v>
      </c>
      <c r="W133" s="14">
        <v>2.8867513459481293E-5</v>
      </c>
      <c r="X133" s="14" t="s">
        <v>11</v>
      </c>
      <c r="Y133" s="14">
        <v>4.6188021535170064E-3</v>
      </c>
      <c r="Z133" s="14" t="s">
        <v>11</v>
      </c>
      <c r="AA133" s="14">
        <v>2.886751345948129E-3</v>
      </c>
      <c r="AB133" s="14" t="s">
        <v>11</v>
      </c>
      <c r="AF133" s="26">
        <v>7.4047468291520133E-2</v>
      </c>
      <c r="AG133" s="14" t="s">
        <v>11</v>
      </c>
      <c r="AH133" s="18">
        <v>2</v>
      </c>
      <c r="AI133" s="32">
        <v>0.14809493658304027</v>
      </c>
      <c r="AJ133" s="14" t="s">
        <v>11</v>
      </c>
      <c r="AL133" s="13">
        <v>0.01</v>
      </c>
    </row>
    <row r="134" spans="1:38" x14ac:dyDescent="0.35">
      <c r="A134" s="10"/>
      <c r="B134" s="10"/>
      <c r="C134" s="10">
        <v>100</v>
      </c>
      <c r="D134" s="10" t="s">
        <v>11</v>
      </c>
      <c r="E134" s="10">
        <v>100</v>
      </c>
      <c r="F134" s="10" t="s">
        <v>19</v>
      </c>
      <c r="G134" s="26">
        <v>100</v>
      </c>
      <c r="H134" s="26" t="s">
        <v>11</v>
      </c>
      <c r="I134" s="26">
        <v>-0.10519766736448057</v>
      </c>
      <c r="J134" s="26" t="s">
        <v>11</v>
      </c>
      <c r="K134" s="135"/>
      <c r="L134" s="136"/>
      <c r="M134" s="26">
        <v>-0.10519766736447878</v>
      </c>
      <c r="N134" s="10" t="s">
        <v>11</v>
      </c>
      <c r="Q134" s="14">
        <v>0</v>
      </c>
      <c r="R134" s="14" t="s">
        <v>11</v>
      </c>
      <c r="S134" s="14">
        <v>5.2472469547217605E-2</v>
      </c>
      <c r="T134" s="14" t="s">
        <v>11</v>
      </c>
      <c r="U134" s="14">
        <v>5.1961524227066319E-2</v>
      </c>
      <c r="V134" s="14" t="s">
        <v>11</v>
      </c>
      <c r="W134" s="14">
        <v>2.8867513459481293E-5</v>
      </c>
      <c r="X134" s="14" t="s">
        <v>11</v>
      </c>
      <c r="Y134" s="14">
        <v>4.6188021535170064E-3</v>
      </c>
      <c r="Z134" s="14" t="s">
        <v>11</v>
      </c>
      <c r="AA134" s="14">
        <v>2.886751345948129E-3</v>
      </c>
      <c r="AB134" s="14" t="s">
        <v>11</v>
      </c>
      <c r="AF134" s="26">
        <v>7.4047468291520133E-2</v>
      </c>
      <c r="AG134" s="14" t="s">
        <v>11</v>
      </c>
      <c r="AH134" s="18">
        <v>2</v>
      </c>
      <c r="AI134" s="32">
        <v>0.14809493658304027</v>
      </c>
      <c r="AJ134" s="14" t="s">
        <v>11</v>
      </c>
      <c r="AL134" s="13">
        <v>0.01</v>
      </c>
    </row>
    <row r="135" spans="1:38" x14ac:dyDescent="0.35">
      <c r="A135" s="10"/>
      <c r="B135" s="10"/>
      <c r="C135" s="10">
        <v>190</v>
      </c>
      <c r="D135" s="10" t="s">
        <v>11</v>
      </c>
      <c r="E135" s="10">
        <v>45</v>
      </c>
      <c r="F135" s="10" t="s">
        <v>18</v>
      </c>
      <c r="G135" s="26">
        <v>190</v>
      </c>
      <c r="H135" s="26" t="s">
        <v>11</v>
      </c>
      <c r="I135" s="26">
        <v>-9.8056717592123088E-2</v>
      </c>
      <c r="J135" s="26" t="s">
        <v>11</v>
      </c>
      <c r="K135" s="135"/>
      <c r="L135" s="136"/>
      <c r="M135" s="26">
        <v>-9.8056717592129417E-2</v>
      </c>
      <c r="N135" s="10" t="s">
        <v>11</v>
      </c>
      <c r="Q135" s="14">
        <v>0</v>
      </c>
      <c r="R135" s="14" t="s">
        <v>11</v>
      </c>
      <c r="S135" s="14">
        <v>2.3476679262126599E-2</v>
      </c>
      <c r="T135" s="14" t="s">
        <v>11</v>
      </c>
      <c r="U135" s="14">
        <v>1.3279056191361393E-2</v>
      </c>
      <c r="V135" s="14" t="s">
        <v>11</v>
      </c>
      <c r="W135" s="14">
        <v>2.8867513459481293E-5</v>
      </c>
      <c r="X135" s="14" t="s">
        <v>11</v>
      </c>
      <c r="Y135" s="14">
        <v>1.0969655114602889E-3</v>
      </c>
      <c r="Z135" s="14" t="s">
        <v>11</v>
      </c>
      <c r="AA135" s="14">
        <v>2.886751345948129E-4</v>
      </c>
      <c r="AB135" s="14" t="s">
        <v>11</v>
      </c>
      <c r="AF135" s="26">
        <v>2.6995838614684645E-2</v>
      </c>
      <c r="AG135" s="14" t="s">
        <v>11</v>
      </c>
      <c r="AH135" s="18">
        <v>2</v>
      </c>
      <c r="AI135" s="72">
        <v>5.3991677229369289E-2</v>
      </c>
      <c r="AJ135" s="14" t="s">
        <v>11</v>
      </c>
      <c r="AL135" s="13">
        <v>1E-3</v>
      </c>
    </row>
    <row r="136" spans="1:38" x14ac:dyDescent="0.35">
      <c r="A136" s="10"/>
      <c r="B136" s="10"/>
      <c r="C136" s="10">
        <v>190</v>
      </c>
      <c r="D136" s="10" t="s">
        <v>11</v>
      </c>
      <c r="E136" s="10">
        <v>400</v>
      </c>
      <c r="F136" s="10" t="s">
        <v>18</v>
      </c>
      <c r="G136" s="26">
        <v>190</v>
      </c>
      <c r="H136" s="26" t="s">
        <v>11</v>
      </c>
      <c r="I136" s="26">
        <v>-0.10261966478834979</v>
      </c>
      <c r="J136" s="26" t="s">
        <v>11</v>
      </c>
      <c r="K136" s="135"/>
      <c r="L136" s="136"/>
      <c r="M136" s="26">
        <v>-0.10261966478836371</v>
      </c>
      <c r="N136" s="10" t="s">
        <v>11</v>
      </c>
      <c r="Q136" s="14">
        <v>0</v>
      </c>
      <c r="R136" s="14" t="s">
        <v>11</v>
      </c>
      <c r="S136" s="14">
        <v>1.8948891223932098E-2</v>
      </c>
      <c r="T136" s="14" t="s">
        <v>11</v>
      </c>
      <c r="U136" s="14">
        <v>1.212435565298214E-2</v>
      </c>
      <c r="V136" s="14" t="s">
        <v>11</v>
      </c>
      <c r="W136" s="14">
        <v>2.8867513459481293E-5</v>
      </c>
      <c r="X136" s="14" t="s">
        <v>11</v>
      </c>
      <c r="Y136" s="14">
        <v>1.0969655114602889E-3</v>
      </c>
      <c r="Z136" s="14" t="s">
        <v>11</v>
      </c>
      <c r="AA136" s="14">
        <v>2.886751345948129E-4</v>
      </c>
      <c r="AB136" s="14" t="s">
        <v>11</v>
      </c>
      <c r="AF136" s="26">
        <v>2.2524386309429406E-2</v>
      </c>
      <c r="AG136" s="14" t="s">
        <v>11</v>
      </c>
      <c r="AH136" s="18">
        <v>2</v>
      </c>
      <c r="AI136" s="72">
        <v>4.5048772618858812E-2</v>
      </c>
      <c r="AJ136" s="14" t="s">
        <v>11</v>
      </c>
      <c r="AL136" s="13">
        <v>1E-3</v>
      </c>
    </row>
    <row r="137" spans="1:38" x14ac:dyDescent="0.35">
      <c r="A137" s="10"/>
      <c r="B137" s="10"/>
      <c r="C137" s="10">
        <v>190</v>
      </c>
      <c r="D137" s="10" t="s">
        <v>11</v>
      </c>
      <c r="E137" s="10">
        <v>1</v>
      </c>
      <c r="F137" s="10" t="s">
        <v>19</v>
      </c>
      <c r="G137" s="26">
        <v>190</v>
      </c>
      <c r="H137" s="26" t="s">
        <v>11</v>
      </c>
      <c r="I137" s="26">
        <v>-0.10261966478834979</v>
      </c>
      <c r="J137" s="26" t="s">
        <v>11</v>
      </c>
      <c r="K137" s="135"/>
      <c r="L137" s="136"/>
      <c r="M137" s="26">
        <v>-0.10261966478836371</v>
      </c>
      <c r="N137" s="10" t="s">
        <v>11</v>
      </c>
      <c r="Q137" s="14">
        <v>0</v>
      </c>
      <c r="R137" s="14" t="s">
        <v>11</v>
      </c>
      <c r="S137" s="14">
        <v>1.8948891223932098E-2</v>
      </c>
      <c r="T137" s="14" t="s">
        <v>11</v>
      </c>
      <c r="U137" s="14">
        <v>1.212435565298214E-2</v>
      </c>
      <c r="V137" s="14" t="s">
        <v>11</v>
      </c>
      <c r="W137" s="14">
        <v>2.8867513459481293E-5</v>
      </c>
      <c r="X137" s="14" t="s">
        <v>11</v>
      </c>
      <c r="Y137" s="14">
        <v>1.0969655114602889E-3</v>
      </c>
      <c r="Z137" s="14" t="s">
        <v>11</v>
      </c>
      <c r="AA137" s="14">
        <v>2.886751345948129E-4</v>
      </c>
      <c r="AB137" s="14" t="s">
        <v>11</v>
      </c>
      <c r="AF137" s="26">
        <v>2.2524386309429406E-2</v>
      </c>
      <c r="AG137" s="14" t="s">
        <v>11</v>
      </c>
      <c r="AH137" s="18">
        <v>2</v>
      </c>
      <c r="AI137" s="72">
        <v>4.5048772618858812E-2</v>
      </c>
      <c r="AJ137" s="14" t="s">
        <v>11</v>
      </c>
      <c r="AL137" s="13">
        <v>1E-3</v>
      </c>
    </row>
    <row r="138" spans="1:38" x14ac:dyDescent="0.35">
      <c r="A138" s="10"/>
      <c r="B138" s="10"/>
      <c r="C138" s="10">
        <v>190</v>
      </c>
      <c r="D138" s="10" t="s">
        <v>11</v>
      </c>
      <c r="E138" s="10">
        <v>10</v>
      </c>
      <c r="F138" s="10" t="s">
        <v>19</v>
      </c>
      <c r="G138" s="26">
        <v>190</v>
      </c>
      <c r="H138" s="26" t="s">
        <v>11</v>
      </c>
      <c r="I138" s="26">
        <v>-0.11703261802246254</v>
      </c>
      <c r="J138" s="26" t="s">
        <v>11</v>
      </c>
      <c r="K138" s="135"/>
      <c r="L138" s="136"/>
      <c r="M138" s="26">
        <v>-0.11703261802244924</v>
      </c>
      <c r="N138" s="10" t="s">
        <v>11</v>
      </c>
      <c r="Q138" s="14">
        <v>0</v>
      </c>
      <c r="R138" s="14" t="s">
        <v>11</v>
      </c>
      <c r="S138" s="14">
        <v>2.1294831259320218E-2</v>
      </c>
      <c r="T138" s="14" t="s">
        <v>11</v>
      </c>
      <c r="U138" s="14">
        <v>1.3279056191361393E-2</v>
      </c>
      <c r="V138" s="14" t="s">
        <v>11</v>
      </c>
      <c r="W138" s="14">
        <v>2.8867513459481293E-5</v>
      </c>
      <c r="X138" s="14" t="s">
        <v>11</v>
      </c>
      <c r="Y138" s="14">
        <v>2.6327172275046936E-3</v>
      </c>
      <c r="Z138" s="14" t="s">
        <v>11</v>
      </c>
      <c r="AA138" s="14">
        <v>2.886751345948129E-3</v>
      </c>
      <c r="AB138" s="14" t="s">
        <v>11</v>
      </c>
      <c r="AF138" s="26">
        <v>2.5398199510259019E-2</v>
      </c>
      <c r="AG138" s="14" t="s">
        <v>11</v>
      </c>
      <c r="AH138" s="18">
        <v>2</v>
      </c>
      <c r="AI138" s="32">
        <v>5.0796399020518038E-2</v>
      </c>
      <c r="AJ138" s="14" t="s">
        <v>11</v>
      </c>
      <c r="AL138" s="13">
        <v>0.01</v>
      </c>
    </row>
    <row r="139" spans="1:38" x14ac:dyDescent="0.35">
      <c r="A139" s="10"/>
      <c r="B139" s="10"/>
      <c r="C139" s="10">
        <v>190</v>
      </c>
      <c r="D139" s="10" t="s">
        <v>11</v>
      </c>
      <c r="E139" s="10">
        <v>50</v>
      </c>
      <c r="F139" s="10" t="s">
        <v>19</v>
      </c>
      <c r="G139" s="26">
        <v>190</v>
      </c>
      <c r="H139" s="26" t="s">
        <v>11</v>
      </c>
      <c r="I139" s="26">
        <v>-0.17828081446004923</v>
      </c>
      <c r="J139" s="26" t="s">
        <v>11</v>
      </c>
      <c r="K139" s="135"/>
      <c r="L139" s="136"/>
      <c r="M139" s="26">
        <v>-0.17828081446003807</v>
      </c>
      <c r="N139" s="10" t="s">
        <v>11</v>
      </c>
      <c r="Q139" s="14">
        <v>0</v>
      </c>
      <c r="R139" s="14" t="s">
        <v>11</v>
      </c>
      <c r="S139" s="14">
        <v>0.17375881362398307</v>
      </c>
      <c r="T139" s="14" t="s">
        <v>11</v>
      </c>
      <c r="U139" s="14">
        <v>8.8334591186012751E-2</v>
      </c>
      <c r="V139" s="14" t="s">
        <v>11</v>
      </c>
      <c r="W139" s="14">
        <v>2.8867513459481293E-5</v>
      </c>
      <c r="X139" s="14" t="s">
        <v>11</v>
      </c>
      <c r="Y139" s="14">
        <v>8.7757240916823114E-3</v>
      </c>
      <c r="Z139" s="14" t="s">
        <v>11</v>
      </c>
      <c r="AA139" s="14">
        <v>2.886751345948129E-3</v>
      </c>
      <c r="AB139" s="14" t="s">
        <v>11</v>
      </c>
      <c r="AF139" s="26">
        <v>0.19514218614132128</v>
      </c>
      <c r="AG139" s="14" t="s">
        <v>11</v>
      </c>
      <c r="AH139" s="18">
        <v>2</v>
      </c>
      <c r="AI139" s="32">
        <v>0.39028437228264257</v>
      </c>
      <c r="AJ139" s="14" t="s">
        <v>11</v>
      </c>
      <c r="AL139" s="13">
        <v>0.01</v>
      </c>
    </row>
    <row r="140" spans="1:38" x14ac:dyDescent="0.35">
      <c r="A140" s="10"/>
      <c r="B140" s="10"/>
      <c r="C140" s="10">
        <v>190</v>
      </c>
      <c r="D140" s="10" t="s">
        <v>11</v>
      </c>
      <c r="E140" s="10">
        <v>100</v>
      </c>
      <c r="F140" s="10" t="s">
        <v>19</v>
      </c>
      <c r="G140" s="26">
        <v>190</v>
      </c>
      <c r="H140" s="26" t="s">
        <v>11</v>
      </c>
      <c r="I140" s="26">
        <v>-0.17828081446004923</v>
      </c>
      <c r="J140" s="26" t="s">
        <v>11</v>
      </c>
      <c r="K140" s="135"/>
      <c r="L140" s="136"/>
      <c r="M140" s="26">
        <v>-0.17828081446003807</v>
      </c>
      <c r="N140" s="10" t="s">
        <v>11</v>
      </c>
      <c r="Q140" s="14">
        <v>0</v>
      </c>
      <c r="R140" s="14" t="s">
        <v>11</v>
      </c>
      <c r="S140" s="14">
        <v>0.17375881362398307</v>
      </c>
      <c r="T140" s="14" t="s">
        <v>11</v>
      </c>
      <c r="U140" s="14">
        <v>8.8334591186012751E-2</v>
      </c>
      <c r="V140" s="14" t="s">
        <v>11</v>
      </c>
      <c r="W140" s="14">
        <v>2.8867513459481293E-5</v>
      </c>
      <c r="X140" s="14" t="s">
        <v>11</v>
      </c>
      <c r="Y140" s="14">
        <v>8.7757240916823114E-3</v>
      </c>
      <c r="Z140" s="14" t="s">
        <v>11</v>
      </c>
      <c r="AA140" s="14">
        <v>2.886751345948129E-3</v>
      </c>
      <c r="AB140" s="14" t="s">
        <v>11</v>
      </c>
      <c r="AF140" s="26">
        <v>0.19514218614132128</v>
      </c>
      <c r="AG140" s="14" t="s">
        <v>11</v>
      </c>
      <c r="AH140" s="18">
        <v>2</v>
      </c>
      <c r="AI140" s="32">
        <v>0.39028437228264257</v>
      </c>
      <c r="AJ140" s="14" t="s">
        <v>11</v>
      </c>
      <c r="AL140" s="13">
        <v>0.01</v>
      </c>
    </row>
    <row r="141" spans="1:38" s="164" customFormat="1" x14ac:dyDescent="0.35">
      <c r="A141" s="152">
        <v>2</v>
      </c>
      <c r="B141" s="152" t="s">
        <v>12</v>
      </c>
      <c r="C141" s="152">
        <v>0.2</v>
      </c>
      <c r="D141" s="152" t="s">
        <v>12</v>
      </c>
      <c r="E141" s="152">
        <v>45</v>
      </c>
      <c r="F141" s="152" t="s">
        <v>18</v>
      </c>
      <c r="G141" s="161">
        <v>0.2</v>
      </c>
      <c r="H141" s="161" t="s">
        <v>12</v>
      </c>
      <c r="I141" s="161">
        <v>-9.6034677506412594E-5</v>
      </c>
      <c r="J141" s="161" t="s">
        <v>12</v>
      </c>
      <c r="K141" s="162"/>
      <c r="L141" s="163"/>
      <c r="M141" s="161">
        <v>-9.6034677506406929E-5</v>
      </c>
      <c r="N141" s="152" t="s">
        <v>12</v>
      </c>
      <c r="Q141" s="165">
        <v>0</v>
      </c>
      <c r="R141" s="165" t="s">
        <v>12</v>
      </c>
      <c r="S141" s="165">
        <v>2.3476679262126598E-5</v>
      </c>
      <c r="T141" s="165" t="s">
        <v>12</v>
      </c>
      <c r="U141" s="14">
        <v>2.0784609690826525E-5</v>
      </c>
      <c r="V141" s="165" t="s">
        <v>12</v>
      </c>
      <c r="W141" s="165">
        <v>2.8867513459481289E-7</v>
      </c>
      <c r="X141" s="165" t="s">
        <v>12</v>
      </c>
      <c r="Y141" s="165">
        <v>1.1547005383792516E-6</v>
      </c>
      <c r="Z141" s="165" t="s">
        <v>12</v>
      </c>
      <c r="AA141" s="165">
        <v>2.8867513459481289E-7</v>
      </c>
      <c r="AB141" s="165" t="s">
        <v>12</v>
      </c>
      <c r="AF141" s="161">
        <v>3.1379204406370233E-5</v>
      </c>
      <c r="AG141" s="165" t="s">
        <v>12</v>
      </c>
      <c r="AH141" s="166">
        <v>2</v>
      </c>
      <c r="AI141" s="167">
        <v>6.2758408812740467E-5</v>
      </c>
      <c r="AJ141" s="165" t="s">
        <v>12</v>
      </c>
      <c r="AL141" s="164">
        <v>9.9999999999999995E-7</v>
      </c>
    </row>
    <row r="142" spans="1:38" x14ac:dyDescent="0.35">
      <c r="A142" s="10"/>
      <c r="B142" s="10"/>
      <c r="C142" s="10">
        <v>1</v>
      </c>
      <c r="D142" s="10" t="s">
        <v>12</v>
      </c>
      <c r="E142" s="10">
        <v>45</v>
      </c>
      <c r="F142" s="10" t="s">
        <v>18</v>
      </c>
      <c r="G142" s="26">
        <v>1</v>
      </c>
      <c r="H142" s="26" t="s">
        <v>12</v>
      </c>
      <c r="I142" s="26">
        <v>-5.0409931431352067E-4</v>
      </c>
      <c r="J142" s="26" t="s">
        <v>12</v>
      </c>
      <c r="K142" s="135"/>
      <c r="L142" s="136"/>
      <c r="M142" s="26">
        <v>-5.0409931431349975E-4</v>
      </c>
      <c r="N142" s="10" t="s">
        <v>12</v>
      </c>
      <c r="Q142" s="14">
        <v>0</v>
      </c>
      <c r="R142" s="14" t="s">
        <v>12</v>
      </c>
      <c r="S142" s="14">
        <v>7.1124251039943586E-5</v>
      </c>
      <c r="T142" s="14" t="s">
        <v>12</v>
      </c>
      <c r="U142" s="14">
        <v>5.7735026918962572E-5</v>
      </c>
      <c r="V142" s="14" t="s">
        <v>12</v>
      </c>
      <c r="W142" s="14">
        <v>2.8867513459481289E-7</v>
      </c>
      <c r="X142" s="14" t="s">
        <v>12</v>
      </c>
      <c r="Y142" s="14">
        <v>5.7735026918962578E-6</v>
      </c>
      <c r="Z142" s="14" t="s">
        <v>12</v>
      </c>
      <c r="AA142" s="14">
        <v>2.8867513459481293E-6</v>
      </c>
      <c r="AB142" s="14" t="s">
        <v>12</v>
      </c>
      <c r="AF142" s="26">
        <v>9.183540939815236E-5</v>
      </c>
      <c r="AG142" s="14" t="s">
        <v>12</v>
      </c>
      <c r="AH142" s="18">
        <v>2</v>
      </c>
      <c r="AI142" s="27">
        <v>1.8367081879630472E-4</v>
      </c>
      <c r="AJ142" s="14" t="s">
        <v>12</v>
      </c>
      <c r="AL142" s="13">
        <v>1.0000000000000001E-5</v>
      </c>
    </row>
    <row r="143" spans="1:38" x14ac:dyDescent="0.35">
      <c r="A143" s="10"/>
      <c r="B143" s="10"/>
      <c r="C143" s="10">
        <v>1</v>
      </c>
      <c r="D143" s="10" t="s">
        <v>12</v>
      </c>
      <c r="E143" s="10">
        <v>400</v>
      </c>
      <c r="F143" s="10" t="s">
        <v>18</v>
      </c>
      <c r="G143" s="26">
        <v>1</v>
      </c>
      <c r="H143" s="26" t="s">
        <v>12</v>
      </c>
      <c r="I143" s="26">
        <v>-5.3215299337927699E-4</v>
      </c>
      <c r="J143" s="26" t="s">
        <v>12</v>
      </c>
      <c r="K143" s="135"/>
      <c r="L143" s="136"/>
      <c r="M143" s="26">
        <v>-5.3215299337927569E-4</v>
      </c>
      <c r="N143" s="10" t="s">
        <v>12</v>
      </c>
      <c r="Q143" s="14">
        <v>0</v>
      </c>
      <c r="R143" s="14" t="s">
        <v>12</v>
      </c>
      <c r="S143" s="14">
        <v>4.7966518452267691E-5</v>
      </c>
      <c r="T143" s="14" t="s">
        <v>12</v>
      </c>
      <c r="U143" s="14">
        <v>4.6188021535170063E-5</v>
      </c>
      <c r="V143" s="14" t="s">
        <v>12</v>
      </c>
      <c r="W143" s="14">
        <v>2.8867513459481289E-7</v>
      </c>
      <c r="X143" s="14" t="s">
        <v>12</v>
      </c>
      <c r="Y143" s="14">
        <v>5.7735026918962578E-6</v>
      </c>
      <c r="Z143" s="14" t="s">
        <v>12</v>
      </c>
      <c r="AA143" s="14">
        <v>2.8867513459481293E-6</v>
      </c>
      <c r="AB143" s="14" t="s">
        <v>12</v>
      </c>
      <c r="AF143" s="26">
        <v>6.6901944857866957E-5</v>
      </c>
      <c r="AG143" s="14" t="s">
        <v>12</v>
      </c>
      <c r="AH143" s="18">
        <v>2</v>
      </c>
      <c r="AI143" s="27">
        <v>1.3380388971573391E-4</v>
      </c>
      <c r="AJ143" s="14" t="s">
        <v>12</v>
      </c>
      <c r="AL143" s="13">
        <v>1.0000000000000001E-5</v>
      </c>
    </row>
    <row r="144" spans="1:38" x14ac:dyDescent="0.35">
      <c r="A144" s="10"/>
      <c r="B144" s="10"/>
      <c r="C144" s="10">
        <v>1</v>
      </c>
      <c r="D144" s="10" t="s">
        <v>12</v>
      </c>
      <c r="E144" s="10">
        <v>1</v>
      </c>
      <c r="F144" s="10" t="s">
        <v>19</v>
      </c>
      <c r="G144" s="26">
        <v>1</v>
      </c>
      <c r="H144" s="26" t="s">
        <v>12</v>
      </c>
      <c r="I144" s="26">
        <v>-5.3215299337927699E-4</v>
      </c>
      <c r="J144" s="26" t="s">
        <v>12</v>
      </c>
      <c r="K144" s="135"/>
      <c r="L144" s="136"/>
      <c r="M144" s="26">
        <v>-5.3215299337927569E-4</v>
      </c>
      <c r="N144" s="10" t="s">
        <v>12</v>
      </c>
      <c r="Q144" s="14">
        <v>0</v>
      </c>
      <c r="R144" s="14" t="s">
        <v>12</v>
      </c>
      <c r="S144" s="14">
        <v>4.7966518452267691E-5</v>
      </c>
      <c r="T144" s="14" t="s">
        <v>12</v>
      </c>
      <c r="U144" s="14">
        <v>4.6188021535170063E-5</v>
      </c>
      <c r="V144" s="14" t="s">
        <v>12</v>
      </c>
      <c r="W144" s="14">
        <v>2.8867513459481289E-7</v>
      </c>
      <c r="X144" s="14" t="s">
        <v>12</v>
      </c>
      <c r="Y144" s="14">
        <v>5.7735026918962578E-6</v>
      </c>
      <c r="Z144" s="14" t="s">
        <v>12</v>
      </c>
      <c r="AA144" s="14">
        <v>2.8867513459481293E-6</v>
      </c>
      <c r="AB144" s="14" t="s">
        <v>12</v>
      </c>
      <c r="AF144" s="26">
        <v>6.6901944857866957E-5</v>
      </c>
      <c r="AG144" s="14" t="s">
        <v>12</v>
      </c>
      <c r="AH144" s="18">
        <v>2</v>
      </c>
      <c r="AI144" s="27">
        <v>1.3380388971573391E-4</v>
      </c>
      <c r="AJ144" s="14" t="s">
        <v>12</v>
      </c>
      <c r="AL144" s="13">
        <v>1.0000000000000001E-5</v>
      </c>
    </row>
    <row r="145" spans="1:38" x14ac:dyDescent="0.35">
      <c r="A145" s="10"/>
      <c r="B145" s="10"/>
      <c r="C145" s="10">
        <v>1</v>
      </c>
      <c r="D145" s="10" t="s">
        <v>12</v>
      </c>
      <c r="E145" s="10">
        <v>10</v>
      </c>
      <c r="F145" s="10" t="s">
        <v>19</v>
      </c>
      <c r="G145" s="26">
        <v>1</v>
      </c>
      <c r="H145" s="26" t="s">
        <v>12</v>
      </c>
      <c r="I145" s="26">
        <v>-6.1520076431101605E-4</v>
      </c>
      <c r="J145" s="26" t="s">
        <v>12</v>
      </c>
      <c r="K145" s="135"/>
      <c r="L145" s="136"/>
      <c r="M145" s="26">
        <v>-6.152007643109858E-4</v>
      </c>
      <c r="N145" s="10" t="s">
        <v>12</v>
      </c>
      <c r="Q145" s="14">
        <v>0</v>
      </c>
      <c r="R145" s="14" t="s">
        <v>12</v>
      </c>
      <c r="S145" s="14">
        <v>6.0036681985844051E-5</v>
      </c>
      <c r="T145" s="14" t="s">
        <v>12</v>
      </c>
      <c r="U145" s="14">
        <v>5.7735026918962572E-5</v>
      </c>
      <c r="V145" s="14" t="s">
        <v>12</v>
      </c>
      <c r="W145" s="14">
        <v>2.8867513459481289E-7</v>
      </c>
      <c r="X145" s="14" t="s">
        <v>12</v>
      </c>
      <c r="Y145" s="14">
        <v>1.1547005383792516E-5</v>
      </c>
      <c r="Z145" s="14" t="s">
        <v>12</v>
      </c>
      <c r="AA145" s="14">
        <v>2.8867513459481293E-6</v>
      </c>
      <c r="AB145" s="14" t="s">
        <v>12</v>
      </c>
      <c r="AF145" s="26">
        <v>8.4139684556115991E-5</v>
      </c>
      <c r="AG145" s="14" t="s">
        <v>12</v>
      </c>
      <c r="AH145" s="18">
        <v>2</v>
      </c>
      <c r="AI145" s="27">
        <v>1.6827936911223198E-4</v>
      </c>
      <c r="AJ145" s="14" t="s">
        <v>12</v>
      </c>
      <c r="AL145" s="13">
        <v>1.0000000000000001E-5</v>
      </c>
    </row>
    <row r="146" spans="1:38" x14ac:dyDescent="0.35">
      <c r="A146" s="10"/>
      <c r="B146" s="10"/>
      <c r="C146" s="10">
        <v>1</v>
      </c>
      <c r="D146" s="10" t="s">
        <v>12</v>
      </c>
      <c r="E146" s="10">
        <v>50</v>
      </c>
      <c r="F146" s="10" t="s">
        <v>19</v>
      </c>
      <c r="G146" s="26">
        <v>1</v>
      </c>
      <c r="H146" s="26" t="s">
        <v>12</v>
      </c>
      <c r="I146" s="26">
        <v>-6.1587645019594531E-4</v>
      </c>
      <c r="J146" s="26" t="s">
        <v>12</v>
      </c>
      <c r="K146" s="135"/>
      <c r="L146" s="136"/>
      <c r="M146" s="26">
        <v>-6.1587645019589576E-4</v>
      </c>
      <c r="N146" s="10" t="s">
        <v>12</v>
      </c>
      <c r="Q146" s="14">
        <v>0</v>
      </c>
      <c r="R146" s="14" t="s">
        <v>12</v>
      </c>
      <c r="S146" s="14">
        <v>4.0704213417558344E-4</v>
      </c>
      <c r="T146" s="14" t="s">
        <v>12</v>
      </c>
      <c r="U146" s="14">
        <v>4.0414518843273807E-4</v>
      </c>
      <c r="V146" s="14" t="s">
        <v>12</v>
      </c>
      <c r="W146" s="14">
        <v>2.8867513459481289E-7</v>
      </c>
      <c r="X146" s="14" t="s">
        <v>12</v>
      </c>
      <c r="Y146" s="14">
        <v>4.6188021535170063E-5</v>
      </c>
      <c r="Z146" s="14" t="s">
        <v>12</v>
      </c>
      <c r="AA146" s="14">
        <v>2.8867513459481293E-5</v>
      </c>
      <c r="AB146" s="14" t="s">
        <v>12</v>
      </c>
      <c r="AF146" s="26">
        <v>5.7617999125928268E-4</v>
      </c>
      <c r="AG146" s="14" t="s">
        <v>12</v>
      </c>
      <c r="AH146" s="18">
        <v>2</v>
      </c>
      <c r="AI146" s="26">
        <v>1.1523599825185654E-3</v>
      </c>
      <c r="AJ146" s="14" t="s">
        <v>12</v>
      </c>
      <c r="AL146" s="13">
        <v>1E-4</v>
      </c>
    </row>
    <row r="147" spans="1:38" x14ac:dyDescent="0.35">
      <c r="A147" s="10"/>
      <c r="B147" s="10"/>
      <c r="C147" s="10">
        <v>1</v>
      </c>
      <c r="D147" s="10" t="s">
        <v>12</v>
      </c>
      <c r="E147" s="10">
        <v>100</v>
      </c>
      <c r="F147" s="10" t="s">
        <v>19</v>
      </c>
      <c r="G147" s="26">
        <v>1</v>
      </c>
      <c r="H147" s="26" t="s">
        <v>12</v>
      </c>
      <c r="I147" s="26">
        <v>-6.1587645019594531E-4</v>
      </c>
      <c r="J147" s="26" t="s">
        <v>12</v>
      </c>
      <c r="K147" s="135"/>
      <c r="L147" s="136"/>
      <c r="M147" s="26">
        <v>-6.1587645019589576E-4</v>
      </c>
      <c r="N147" s="10" t="s">
        <v>12</v>
      </c>
      <c r="Q147" s="14">
        <v>0</v>
      </c>
      <c r="R147" s="14" t="s">
        <v>12</v>
      </c>
      <c r="S147" s="14">
        <v>4.0704213417558344E-4</v>
      </c>
      <c r="T147" s="14" t="s">
        <v>12</v>
      </c>
      <c r="U147" s="14">
        <v>4.0414518843273807E-4</v>
      </c>
      <c r="V147" s="14" t="s">
        <v>12</v>
      </c>
      <c r="W147" s="14">
        <v>2.8867513459481289E-7</v>
      </c>
      <c r="X147" s="14" t="s">
        <v>12</v>
      </c>
      <c r="Y147" s="14">
        <v>4.6188021535170063E-5</v>
      </c>
      <c r="Z147" s="14" t="s">
        <v>12</v>
      </c>
      <c r="AA147" s="14">
        <v>2.8867513459481293E-5</v>
      </c>
      <c r="AB147" s="14" t="s">
        <v>12</v>
      </c>
      <c r="AF147" s="26">
        <v>5.7617999125928268E-4</v>
      </c>
      <c r="AG147" s="14" t="s">
        <v>12</v>
      </c>
      <c r="AH147" s="18">
        <v>2</v>
      </c>
      <c r="AI147" s="26">
        <v>1.1523599825185654E-3</v>
      </c>
      <c r="AJ147" s="14" t="s">
        <v>12</v>
      </c>
      <c r="AL147" s="13">
        <v>1E-4</v>
      </c>
    </row>
    <row r="148" spans="1:38" x14ac:dyDescent="0.35">
      <c r="A148" s="10">
        <v>20</v>
      </c>
      <c r="B148" s="10" t="s">
        <v>12</v>
      </c>
      <c r="C148" s="10">
        <v>2</v>
      </c>
      <c r="D148" s="10" t="s">
        <v>12</v>
      </c>
      <c r="E148" s="10">
        <v>45</v>
      </c>
      <c r="F148" s="10" t="s">
        <v>18</v>
      </c>
      <c r="G148" s="26">
        <v>2</v>
      </c>
      <c r="H148" s="26" t="s">
        <v>12</v>
      </c>
      <c r="I148" s="26">
        <v>-2.8122841010584182E-4</v>
      </c>
      <c r="J148" s="26" t="s">
        <v>12</v>
      </c>
      <c r="K148" s="135"/>
      <c r="L148" s="136"/>
      <c r="M148" s="26">
        <v>-2.8122841010591593E-4</v>
      </c>
      <c r="N148" s="10" t="s">
        <v>12</v>
      </c>
      <c r="Q148" s="14">
        <v>0</v>
      </c>
      <c r="R148" s="14" t="s">
        <v>12</v>
      </c>
      <c r="S148" s="14">
        <v>2.3230757776790178E-4</v>
      </c>
      <c r="T148" s="14" t="s">
        <v>12</v>
      </c>
      <c r="U148" s="14">
        <v>2.0784609690826527E-4</v>
      </c>
      <c r="V148" s="14" t="s">
        <v>12</v>
      </c>
      <c r="W148" s="14">
        <v>2.8867513459481293E-6</v>
      </c>
      <c r="X148" s="14" t="s">
        <v>12</v>
      </c>
      <c r="Y148" s="14">
        <v>1.1547005383792516E-5</v>
      </c>
      <c r="Z148" s="14" t="s">
        <v>12</v>
      </c>
      <c r="AA148" s="14">
        <v>2.8867513459481293E-6</v>
      </c>
      <c r="AB148" s="14" t="s">
        <v>12</v>
      </c>
      <c r="AF148" s="26">
        <v>3.1195642434223041E-4</v>
      </c>
      <c r="AG148" s="14" t="s">
        <v>12</v>
      </c>
      <c r="AH148" s="18">
        <v>2</v>
      </c>
      <c r="AI148" s="27">
        <v>6.2391284868446083E-4</v>
      </c>
      <c r="AJ148" s="14" t="s">
        <v>12</v>
      </c>
      <c r="AL148" s="13">
        <v>1.0000000000000001E-5</v>
      </c>
    </row>
    <row r="149" spans="1:38" x14ac:dyDescent="0.35">
      <c r="A149" s="10"/>
      <c r="B149" s="10"/>
      <c r="C149" s="10">
        <v>2</v>
      </c>
      <c r="D149" s="10" t="s">
        <v>12</v>
      </c>
      <c r="E149" s="10">
        <v>400</v>
      </c>
      <c r="F149" s="10" t="s">
        <v>18</v>
      </c>
      <c r="G149" s="26">
        <v>2</v>
      </c>
      <c r="H149" s="26" t="s">
        <v>12</v>
      </c>
      <c r="I149" s="26">
        <v>-3.4252889457777203E-4</v>
      </c>
      <c r="J149" s="26" t="s">
        <v>12</v>
      </c>
      <c r="K149" s="135"/>
      <c r="L149" s="136"/>
      <c r="M149" s="26">
        <v>-3.4252889457775382E-4</v>
      </c>
      <c r="N149" s="10" t="s">
        <v>12</v>
      </c>
      <c r="Q149" s="14">
        <v>0</v>
      </c>
      <c r="R149" s="14" t="s">
        <v>12</v>
      </c>
      <c r="S149" s="14">
        <v>1.8638486058245414E-4</v>
      </c>
      <c r="T149" s="14" t="s">
        <v>12</v>
      </c>
      <c r="U149" s="14">
        <v>1.8475208614068025E-4</v>
      </c>
      <c r="V149" s="14" t="s">
        <v>12</v>
      </c>
      <c r="W149" s="14">
        <v>2.8867513459481293E-6</v>
      </c>
      <c r="X149" s="14" t="s">
        <v>12</v>
      </c>
      <c r="Y149" s="14">
        <v>1.1547005383792516E-5</v>
      </c>
      <c r="Z149" s="14" t="s">
        <v>12</v>
      </c>
      <c r="AA149" s="14">
        <v>2.8867513459481293E-6</v>
      </c>
      <c r="AB149" s="14" t="s">
        <v>12</v>
      </c>
      <c r="AF149" s="26">
        <v>2.6272161994718711E-4</v>
      </c>
      <c r="AG149" s="14" t="s">
        <v>12</v>
      </c>
      <c r="AH149" s="18">
        <v>2</v>
      </c>
      <c r="AI149" s="27">
        <v>5.2544323989437423E-4</v>
      </c>
      <c r="AJ149" s="14" t="s">
        <v>12</v>
      </c>
      <c r="AL149" s="13">
        <v>1.0000000000000001E-5</v>
      </c>
    </row>
    <row r="150" spans="1:38" x14ac:dyDescent="0.35">
      <c r="A150" s="10"/>
      <c r="B150" s="10"/>
      <c r="C150" s="10">
        <v>2</v>
      </c>
      <c r="D150" s="10" t="s">
        <v>12</v>
      </c>
      <c r="E150" s="10">
        <v>1</v>
      </c>
      <c r="F150" s="10" t="s">
        <v>19</v>
      </c>
      <c r="G150" s="26">
        <v>2</v>
      </c>
      <c r="H150" s="26" t="s">
        <v>12</v>
      </c>
      <c r="I150" s="26">
        <v>-3.4252889457777203E-4</v>
      </c>
      <c r="J150" s="26" t="s">
        <v>12</v>
      </c>
      <c r="K150" s="135"/>
      <c r="L150" s="136"/>
      <c r="M150" s="26">
        <v>-3.4252889457775382E-4</v>
      </c>
      <c r="N150" s="10" t="s">
        <v>12</v>
      </c>
      <c r="Q150" s="14">
        <v>0</v>
      </c>
      <c r="R150" s="14" t="s">
        <v>12</v>
      </c>
      <c r="S150" s="14">
        <v>1.8638486058245414E-4</v>
      </c>
      <c r="T150" s="14" t="s">
        <v>12</v>
      </c>
      <c r="U150" s="14">
        <v>1.8475208614068025E-4</v>
      </c>
      <c r="V150" s="14" t="s">
        <v>12</v>
      </c>
      <c r="W150" s="14">
        <v>2.8867513459481293E-6</v>
      </c>
      <c r="X150" s="14" t="s">
        <v>12</v>
      </c>
      <c r="Y150" s="14">
        <v>1.1547005383792516E-5</v>
      </c>
      <c r="Z150" s="14" t="s">
        <v>12</v>
      </c>
      <c r="AA150" s="14">
        <v>2.8867513459481293E-6</v>
      </c>
      <c r="AB150" s="14" t="s">
        <v>12</v>
      </c>
      <c r="AF150" s="26">
        <v>2.6272161994718711E-4</v>
      </c>
      <c r="AG150" s="14" t="s">
        <v>12</v>
      </c>
      <c r="AH150" s="18">
        <v>2</v>
      </c>
      <c r="AI150" s="27">
        <v>5.2544323989437423E-4</v>
      </c>
      <c r="AJ150" s="14" t="s">
        <v>12</v>
      </c>
      <c r="AL150" s="13">
        <v>1.0000000000000001E-5</v>
      </c>
    </row>
    <row r="151" spans="1:38" x14ac:dyDescent="0.35">
      <c r="A151" s="10"/>
      <c r="B151" s="10"/>
      <c r="C151" s="10">
        <v>2</v>
      </c>
      <c r="D151" s="10" t="s">
        <v>12</v>
      </c>
      <c r="E151" s="10">
        <v>10</v>
      </c>
      <c r="F151" s="10" t="s">
        <v>19</v>
      </c>
      <c r="G151" s="26">
        <v>2</v>
      </c>
      <c r="H151" s="26" t="s">
        <v>12</v>
      </c>
      <c r="I151" s="26">
        <v>-4.1273449000363337E-4</v>
      </c>
      <c r="J151" s="26" t="s">
        <v>12</v>
      </c>
      <c r="K151" s="135"/>
      <c r="L151" s="136"/>
      <c r="M151" s="26">
        <v>-4.1273449000356344E-4</v>
      </c>
      <c r="N151" s="10" t="s">
        <v>12</v>
      </c>
      <c r="Q151" s="14">
        <v>0</v>
      </c>
      <c r="R151" s="14" t="s">
        <v>12</v>
      </c>
      <c r="S151" s="14">
        <v>2.1029283646366149E-4</v>
      </c>
      <c r="T151" s="14" t="s">
        <v>12</v>
      </c>
      <c r="U151" s="14">
        <v>2.0784609690826527E-4</v>
      </c>
      <c r="V151" s="14" t="s">
        <v>12</v>
      </c>
      <c r="W151" s="14">
        <v>2.8867513459481293E-6</v>
      </c>
      <c r="X151" s="14" t="s">
        <v>12</v>
      </c>
      <c r="Y151" s="14">
        <v>2.3094010767585031E-5</v>
      </c>
      <c r="Z151" s="14" t="s">
        <v>12</v>
      </c>
      <c r="AA151" s="14">
        <v>2.8867513459481293E-6</v>
      </c>
      <c r="AB151" s="14" t="s">
        <v>12</v>
      </c>
      <c r="AF151" s="26">
        <v>2.9660255741974359E-4</v>
      </c>
      <c r="AG151" s="14" t="s">
        <v>12</v>
      </c>
      <c r="AH151" s="18">
        <v>2</v>
      </c>
      <c r="AI151" s="27">
        <v>5.9320511483948717E-4</v>
      </c>
      <c r="AJ151" s="14" t="s">
        <v>12</v>
      </c>
      <c r="AL151" s="13">
        <v>1.0000000000000001E-5</v>
      </c>
    </row>
    <row r="152" spans="1:38" x14ac:dyDescent="0.35">
      <c r="A152" s="10"/>
      <c r="B152" s="10"/>
      <c r="C152" s="10">
        <v>2</v>
      </c>
      <c r="D152" s="10" t="s">
        <v>12</v>
      </c>
      <c r="E152" s="10">
        <v>50</v>
      </c>
      <c r="F152" s="10" t="s">
        <v>19</v>
      </c>
      <c r="G152" s="26">
        <v>2</v>
      </c>
      <c r="H152" s="26" t="s">
        <v>12</v>
      </c>
      <c r="I152" s="26">
        <v>-2.416168867484139E-3</v>
      </c>
      <c r="J152" s="26" t="s">
        <v>12</v>
      </c>
      <c r="K152" s="135"/>
      <c r="L152" s="136"/>
      <c r="M152" s="26">
        <v>-2.4161688674841919E-3</v>
      </c>
      <c r="N152" s="10" t="s">
        <v>12</v>
      </c>
      <c r="Q152" s="14">
        <v>0</v>
      </c>
      <c r="R152" s="14" t="s">
        <v>12</v>
      </c>
      <c r="S152" s="14">
        <v>1.735039589715693E-3</v>
      </c>
      <c r="T152" s="14" t="s">
        <v>12</v>
      </c>
      <c r="U152" s="14">
        <v>1.7320508075688774E-3</v>
      </c>
      <c r="V152" s="14" t="s">
        <v>12</v>
      </c>
      <c r="W152" s="14">
        <v>2.8867513459481293E-6</v>
      </c>
      <c r="X152" s="14" t="s">
        <v>12</v>
      </c>
      <c r="Y152" s="14">
        <v>9.2376043070340125E-5</v>
      </c>
      <c r="Z152" s="14" t="s">
        <v>12</v>
      </c>
      <c r="AA152" s="14">
        <v>2.8867513459481293E-5</v>
      </c>
      <c r="AB152" s="14" t="s">
        <v>12</v>
      </c>
      <c r="AF152" s="26">
        <v>2.4535153103008751E-3</v>
      </c>
      <c r="AG152" s="14" t="s">
        <v>12</v>
      </c>
      <c r="AH152" s="18">
        <v>2</v>
      </c>
      <c r="AI152" s="26">
        <v>4.9070306206017503E-3</v>
      </c>
      <c r="AJ152" s="14" t="s">
        <v>12</v>
      </c>
      <c r="AL152" s="13">
        <v>1E-4</v>
      </c>
    </row>
    <row r="153" spans="1:38" x14ac:dyDescent="0.35">
      <c r="A153" s="10"/>
      <c r="B153" s="10"/>
      <c r="C153" s="10">
        <v>2</v>
      </c>
      <c r="D153" s="10" t="s">
        <v>12</v>
      </c>
      <c r="E153" s="10">
        <v>100</v>
      </c>
      <c r="F153" s="10" t="s">
        <v>19</v>
      </c>
      <c r="G153" s="26">
        <v>2</v>
      </c>
      <c r="H153" s="26" t="s">
        <v>12</v>
      </c>
      <c r="I153" s="26">
        <v>-2.416168867484139E-3</v>
      </c>
      <c r="J153" s="26" t="s">
        <v>12</v>
      </c>
      <c r="K153" s="135"/>
      <c r="L153" s="136"/>
      <c r="M153" s="26">
        <v>-2.4161688674841919E-3</v>
      </c>
      <c r="N153" s="10" t="s">
        <v>12</v>
      </c>
      <c r="Q153" s="14">
        <v>0</v>
      </c>
      <c r="R153" s="14" t="s">
        <v>12</v>
      </c>
      <c r="S153" s="14">
        <v>1.735039589715693E-3</v>
      </c>
      <c r="T153" s="14" t="s">
        <v>12</v>
      </c>
      <c r="U153" s="14">
        <v>1.7320508075688774E-3</v>
      </c>
      <c r="V153" s="14" t="s">
        <v>12</v>
      </c>
      <c r="W153" s="14">
        <v>2.8867513459481293E-6</v>
      </c>
      <c r="X153" s="14" t="s">
        <v>12</v>
      </c>
      <c r="Y153" s="14">
        <v>9.2376043070340125E-5</v>
      </c>
      <c r="Z153" s="14" t="s">
        <v>12</v>
      </c>
      <c r="AA153" s="14">
        <v>2.8867513459481293E-5</v>
      </c>
      <c r="AB153" s="14" t="s">
        <v>12</v>
      </c>
      <c r="AF153" s="26">
        <v>2.4535153103008751E-3</v>
      </c>
      <c r="AG153" s="14" t="s">
        <v>12</v>
      </c>
      <c r="AH153" s="18">
        <v>2</v>
      </c>
      <c r="AI153" s="26">
        <v>4.9070306206017503E-3</v>
      </c>
      <c r="AJ153" s="14" t="s">
        <v>12</v>
      </c>
      <c r="AL153" s="13">
        <v>1E-4</v>
      </c>
    </row>
    <row r="154" spans="1:38" x14ac:dyDescent="0.35">
      <c r="A154" s="10"/>
      <c r="B154" s="10"/>
      <c r="C154" s="10">
        <v>5</v>
      </c>
      <c r="D154" s="10" t="s">
        <v>12</v>
      </c>
      <c r="E154" s="10">
        <v>45</v>
      </c>
      <c r="F154" s="10" t="s">
        <v>18</v>
      </c>
      <c r="G154" s="26">
        <v>5</v>
      </c>
      <c r="H154" s="26" t="s">
        <v>12</v>
      </c>
      <c r="I154" s="26">
        <v>-1.0041395111813477E-3</v>
      </c>
      <c r="J154" s="26" t="s">
        <v>12</v>
      </c>
      <c r="K154" s="135"/>
      <c r="L154" s="136"/>
      <c r="M154" s="26">
        <v>-1.004139511181279E-3</v>
      </c>
      <c r="N154" s="10" t="s">
        <v>12</v>
      </c>
      <c r="Q154" s="14">
        <v>0</v>
      </c>
      <c r="R154" s="14" t="s">
        <v>12</v>
      </c>
      <c r="S154" s="14">
        <v>4.0925350827546094E-4</v>
      </c>
      <c r="T154" s="14" t="s">
        <v>12</v>
      </c>
      <c r="U154" s="14">
        <v>3.4641016151377546E-4</v>
      </c>
      <c r="V154" s="14" t="s">
        <v>12</v>
      </c>
      <c r="W154" s="14">
        <v>2.8867513459481293E-6</v>
      </c>
      <c r="X154" s="14" t="s">
        <v>12</v>
      </c>
      <c r="Y154" s="14">
        <v>2.8867513459481286E-5</v>
      </c>
      <c r="Z154" s="14" t="s">
        <v>12</v>
      </c>
      <c r="AA154" s="14">
        <v>2.8867513459481293E-5</v>
      </c>
      <c r="AB154" s="14" t="s">
        <v>12</v>
      </c>
      <c r="AF154" s="26">
        <v>5.3773918774418215E-4</v>
      </c>
      <c r="AG154" s="14" t="s">
        <v>12</v>
      </c>
      <c r="AH154" s="18">
        <v>2</v>
      </c>
      <c r="AI154" s="26">
        <v>1.0754783754883643E-3</v>
      </c>
      <c r="AJ154" s="14" t="s">
        <v>12</v>
      </c>
      <c r="AL154" s="13">
        <v>1E-4</v>
      </c>
    </row>
    <row r="155" spans="1:38" x14ac:dyDescent="0.35">
      <c r="A155" s="10"/>
      <c r="B155" s="10"/>
      <c r="C155" s="10">
        <v>5</v>
      </c>
      <c r="D155" s="10" t="s">
        <v>12</v>
      </c>
      <c r="E155" s="10">
        <v>400</v>
      </c>
      <c r="F155" s="10" t="s">
        <v>18</v>
      </c>
      <c r="G155" s="26">
        <v>5</v>
      </c>
      <c r="H155" s="26" t="s">
        <v>12</v>
      </c>
      <c r="I155" s="26">
        <v>-1.1419634319706344E-3</v>
      </c>
      <c r="J155" s="26" t="s">
        <v>12</v>
      </c>
      <c r="K155" s="135"/>
      <c r="L155" s="136"/>
      <c r="M155" s="26">
        <v>-1.141963431970261E-3</v>
      </c>
      <c r="N155" s="10" t="s">
        <v>12</v>
      </c>
      <c r="Q155" s="14">
        <v>0</v>
      </c>
      <c r="R155" s="14" t="s">
        <v>12</v>
      </c>
      <c r="S155" s="14">
        <v>2.9803646132644173E-4</v>
      </c>
      <c r="T155" s="14" t="s">
        <v>12</v>
      </c>
      <c r="U155" s="14">
        <v>2.886751345948129E-4</v>
      </c>
      <c r="V155" s="14" t="s">
        <v>12</v>
      </c>
      <c r="W155" s="14">
        <v>2.8867513459481293E-6</v>
      </c>
      <c r="X155" s="14" t="s">
        <v>12</v>
      </c>
      <c r="Y155" s="14">
        <v>2.8867513459481286E-5</v>
      </c>
      <c r="Z155" s="14" t="s">
        <v>12</v>
      </c>
      <c r="AA155" s="14">
        <v>2.8867513459481293E-6</v>
      </c>
      <c r="AB155" s="14" t="s">
        <v>12</v>
      </c>
      <c r="AF155" s="26">
        <v>4.1594358465219889E-4</v>
      </c>
      <c r="AG155" s="14" t="s">
        <v>12</v>
      </c>
      <c r="AH155" s="18">
        <v>2</v>
      </c>
      <c r="AI155" s="27">
        <v>8.3188716930439777E-4</v>
      </c>
      <c r="AJ155" s="14" t="s">
        <v>12</v>
      </c>
      <c r="AL155" s="13">
        <v>1.0000000000000001E-5</v>
      </c>
    </row>
    <row r="156" spans="1:38" x14ac:dyDescent="0.35">
      <c r="A156" s="10"/>
      <c r="B156" s="10"/>
      <c r="C156" s="10">
        <v>5</v>
      </c>
      <c r="D156" s="10" t="s">
        <v>12</v>
      </c>
      <c r="E156" s="10">
        <v>1</v>
      </c>
      <c r="F156" s="10" t="s">
        <v>19</v>
      </c>
      <c r="G156" s="26">
        <v>5</v>
      </c>
      <c r="H156" s="26" t="s">
        <v>12</v>
      </c>
      <c r="I156" s="26">
        <v>-1.1419634319706344E-3</v>
      </c>
      <c r="J156" s="26" t="s">
        <v>12</v>
      </c>
      <c r="K156" s="135"/>
      <c r="L156" s="136"/>
      <c r="M156" s="26">
        <v>-1.141963431970261E-3</v>
      </c>
      <c r="N156" s="10" t="s">
        <v>12</v>
      </c>
      <c r="Q156" s="14">
        <v>0</v>
      </c>
      <c r="R156" s="14" t="s">
        <v>12</v>
      </c>
      <c r="S156" s="14">
        <v>2.9803646132644173E-4</v>
      </c>
      <c r="T156" s="14" t="s">
        <v>12</v>
      </c>
      <c r="U156" s="14">
        <v>2.886751345948129E-4</v>
      </c>
      <c r="V156" s="14" t="s">
        <v>12</v>
      </c>
      <c r="W156" s="14">
        <v>2.8867513459481293E-6</v>
      </c>
      <c r="X156" s="14" t="s">
        <v>12</v>
      </c>
      <c r="Y156" s="14">
        <v>2.8867513459481286E-5</v>
      </c>
      <c r="Z156" s="14" t="s">
        <v>12</v>
      </c>
      <c r="AA156" s="14">
        <v>2.8867513459481293E-6</v>
      </c>
      <c r="AB156" s="14" t="s">
        <v>12</v>
      </c>
      <c r="AF156" s="26">
        <v>4.1594358465219889E-4</v>
      </c>
      <c r="AG156" s="14" t="s">
        <v>12</v>
      </c>
      <c r="AH156" s="18">
        <v>2</v>
      </c>
      <c r="AI156" s="27">
        <v>8.3188716930439777E-4</v>
      </c>
      <c r="AJ156" s="14" t="s">
        <v>12</v>
      </c>
      <c r="AL156" s="13">
        <v>1.0000000000000001E-5</v>
      </c>
    </row>
    <row r="157" spans="1:38" x14ac:dyDescent="0.35">
      <c r="A157" s="10"/>
      <c r="B157" s="10"/>
      <c r="C157" s="10">
        <v>5</v>
      </c>
      <c r="D157" s="10" t="s">
        <v>12</v>
      </c>
      <c r="E157" s="10">
        <v>10</v>
      </c>
      <c r="F157" s="10" t="s">
        <v>19</v>
      </c>
      <c r="G157" s="26">
        <v>5</v>
      </c>
      <c r="H157" s="26" t="s">
        <v>12</v>
      </c>
      <c r="I157" s="26">
        <v>-1.4841606396635994E-3</v>
      </c>
      <c r="J157" s="26" t="s">
        <v>12</v>
      </c>
      <c r="K157" s="135"/>
      <c r="L157" s="136"/>
      <c r="M157" s="26">
        <v>-1.484160639663834E-3</v>
      </c>
      <c r="N157" s="10" t="s">
        <v>12</v>
      </c>
      <c r="Q157" s="14">
        <v>0</v>
      </c>
      <c r="R157" s="14" t="s">
        <v>12</v>
      </c>
      <c r="S157" s="14">
        <v>3.5658851965065174E-4</v>
      </c>
      <c r="T157" s="14" t="s">
        <v>12</v>
      </c>
      <c r="U157" s="14">
        <v>3.4641016151377546E-4</v>
      </c>
      <c r="V157" s="14" t="s">
        <v>12</v>
      </c>
      <c r="W157" s="14">
        <v>2.8867513459481293E-6</v>
      </c>
      <c r="X157" s="14" t="s">
        <v>12</v>
      </c>
      <c r="Y157" s="14">
        <v>5.7735026918962572E-5</v>
      </c>
      <c r="Z157" s="14" t="s">
        <v>12</v>
      </c>
      <c r="AA157" s="14">
        <v>2.8867513459481293E-5</v>
      </c>
      <c r="AB157" s="14" t="s">
        <v>12</v>
      </c>
      <c r="AF157" s="26">
        <v>5.0132860714968502E-4</v>
      </c>
      <c r="AG157" s="14" t="s">
        <v>12</v>
      </c>
      <c r="AH157" s="18">
        <v>2</v>
      </c>
      <c r="AI157" s="26">
        <v>1.00265721429937E-3</v>
      </c>
      <c r="AJ157" s="14" t="s">
        <v>12</v>
      </c>
      <c r="AL157" s="13">
        <v>1E-4</v>
      </c>
    </row>
    <row r="158" spans="1:38" x14ac:dyDescent="0.35">
      <c r="A158" s="10"/>
      <c r="B158" s="10"/>
      <c r="C158" s="10">
        <v>5</v>
      </c>
      <c r="D158" s="10" t="s">
        <v>12</v>
      </c>
      <c r="E158" s="10">
        <v>50</v>
      </c>
      <c r="F158" s="10" t="s">
        <v>19</v>
      </c>
      <c r="G158" s="26">
        <v>5</v>
      </c>
      <c r="H158" s="26" t="s">
        <v>12</v>
      </c>
      <c r="I158" s="26">
        <v>-3.6807193540968363E-3</v>
      </c>
      <c r="J158" s="26" t="s">
        <v>12</v>
      </c>
      <c r="K158" s="135"/>
      <c r="L158" s="136"/>
      <c r="M158" s="26">
        <v>-3.6807193540964178E-3</v>
      </c>
      <c r="N158" s="10" t="s">
        <v>12</v>
      </c>
      <c r="Q158" s="14">
        <v>0</v>
      </c>
      <c r="R158" s="14" t="s">
        <v>12</v>
      </c>
      <c r="S158" s="14">
        <v>2.608693402623272E-3</v>
      </c>
      <c r="T158" s="14" t="s">
        <v>12</v>
      </c>
      <c r="U158" s="14">
        <v>2.5980762113533163E-3</v>
      </c>
      <c r="V158" s="14" t="s">
        <v>12</v>
      </c>
      <c r="W158" s="14">
        <v>2.8867513459481293E-6</v>
      </c>
      <c r="X158" s="14" t="s">
        <v>12</v>
      </c>
      <c r="Y158" s="14">
        <v>2.3094010767585029E-4</v>
      </c>
      <c r="Z158" s="14" t="s">
        <v>12</v>
      </c>
      <c r="AA158" s="14">
        <v>2.8867513459481293E-5</v>
      </c>
      <c r="AB158" s="14" t="s">
        <v>12</v>
      </c>
      <c r="AF158" s="26">
        <v>3.6890996555921591E-3</v>
      </c>
      <c r="AG158" s="14" t="s">
        <v>12</v>
      </c>
      <c r="AH158" s="18">
        <v>2</v>
      </c>
      <c r="AI158" s="26">
        <v>7.3781993111843181E-3</v>
      </c>
      <c r="AJ158" s="14" t="s">
        <v>12</v>
      </c>
      <c r="AL158" s="13">
        <v>1E-4</v>
      </c>
    </row>
    <row r="159" spans="1:38" x14ac:dyDescent="0.35">
      <c r="A159" s="10"/>
      <c r="B159" s="10"/>
      <c r="C159" s="10">
        <v>5</v>
      </c>
      <c r="D159" s="10" t="s">
        <v>12</v>
      </c>
      <c r="E159" s="10">
        <v>100</v>
      </c>
      <c r="F159" s="10" t="s">
        <v>19</v>
      </c>
      <c r="G159" s="26">
        <v>5</v>
      </c>
      <c r="H159" s="26" t="s">
        <v>12</v>
      </c>
      <c r="I159" s="26">
        <v>-3.6807193540968363E-3</v>
      </c>
      <c r="J159" s="26" t="s">
        <v>12</v>
      </c>
      <c r="K159" s="135"/>
      <c r="L159" s="136"/>
      <c r="M159" s="26">
        <v>-3.6807193540964178E-3</v>
      </c>
      <c r="N159" s="10" t="s">
        <v>12</v>
      </c>
      <c r="Q159" s="14">
        <v>0</v>
      </c>
      <c r="R159" s="14" t="s">
        <v>12</v>
      </c>
      <c r="S159" s="14">
        <v>2.608693402623272E-3</v>
      </c>
      <c r="T159" s="14" t="s">
        <v>12</v>
      </c>
      <c r="U159" s="14">
        <v>2.5980762113533163E-3</v>
      </c>
      <c r="V159" s="14" t="s">
        <v>12</v>
      </c>
      <c r="W159" s="14">
        <v>2.8867513459481293E-6</v>
      </c>
      <c r="X159" s="14" t="s">
        <v>12</v>
      </c>
      <c r="Y159" s="14">
        <v>2.3094010767585029E-4</v>
      </c>
      <c r="Z159" s="14" t="s">
        <v>12</v>
      </c>
      <c r="AA159" s="14">
        <v>2.8867513459481293E-5</v>
      </c>
      <c r="AB159" s="14" t="s">
        <v>12</v>
      </c>
      <c r="AF159" s="26">
        <v>3.6890996555921591E-3</v>
      </c>
      <c r="AG159" s="14" t="s">
        <v>12</v>
      </c>
      <c r="AH159" s="18">
        <v>2</v>
      </c>
      <c r="AI159" s="26">
        <v>7.3781993111843181E-3</v>
      </c>
      <c r="AJ159" s="14" t="s">
        <v>12</v>
      </c>
      <c r="AL159" s="13">
        <v>1E-4</v>
      </c>
    </row>
    <row r="160" spans="1:38" x14ac:dyDescent="0.35">
      <c r="A160" s="10"/>
      <c r="B160" s="10"/>
      <c r="C160" s="10">
        <v>10</v>
      </c>
      <c r="D160" s="10" t="s">
        <v>12</v>
      </c>
      <c r="E160" s="10">
        <v>45</v>
      </c>
      <c r="F160" s="10" t="s">
        <v>18</v>
      </c>
      <c r="G160" s="26">
        <v>10</v>
      </c>
      <c r="H160" s="26" t="s">
        <v>12</v>
      </c>
      <c r="I160" s="26">
        <v>-2.2089913463071908E-3</v>
      </c>
      <c r="J160" s="26" t="s">
        <v>12</v>
      </c>
      <c r="K160" s="135"/>
      <c r="L160" s="136"/>
      <c r="M160" s="26">
        <v>-2.2089913463076982E-3</v>
      </c>
      <c r="N160" s="10" t="s">
        <v>12</v>
      </c>
      <c r="Q160" s="14">
        <v>0</v>
      </c>
      <c r="R160" s="14" t="s">
        <v>12</v>
      </c>
      <c r="S160" s="14">
        <v>7.0533176653583449E-4</v>
      </c>
      <c r="T160" s="14" t="s">
        <v>12</v>
      </c>
      <c r="U160" s="14">
        <v>5.773502691896258E-4</v>
      </c>
      <c r="V160" s="14" t="s">
        <v>12</v>
      </c>
      <c r="W160" s="14">
        <v>2.8867513459481293E-6</v>
      </c>
      <c r="X160" s="14" t="s">
        <v>12</v>
      </c>
      <c r="Y160" s="14">
        <v>5.7735026918962572E-5</v>
      </c>
      <c r="Z160" s="14" t="s">
        <v>12</v>
      </c>
      <c r="AA160" s="14">
        <v>2.8867513459481293E-5</v>
      </c>
      <c r="AB160" s="14" t="s">
        <v>12</v>
      </c>
      <c r="AF160" s="26">
        <v>9.1378401945858866E-4</v>
      </c>
      <c r="AG160" s="14" t="s">
        <v>12</v>
      </c>
      <c r="AH160" s="18">
        <v>2</v>
      </c>
      <c r="AI160" s="26">
        <v>1.8275680389171773E-3</v>
      </c>
      <c r="AJ160" s="14" t="s">
        <v>12</v>
      </c>
      <c r="AL160" s="13">
        <v>1E-4</v>
      </c>
    </row>
    <row r="161" spans="1:38" x14ac:dyDescent="0.35">
      <c r="A161" s="10"/>
      <c r="B161" s="10"/>
      <c r="C161" s="10">
        <v>10</v>
      </c>
      <c r="D161" s="10" t="s">
        <v>12</v>
      </c>
      <c r="E161" s="10">
        <v>400</v>
      </c>
      <c r="F161" s="10" t="s">
        <v>18</v>
      </c>
      <c r="G161" s="26">
        <v>10</v>
      </c>
      <c r="H161" s="26" t="s">
        <v>12</v>
      </c>
      <c r="I161" s="26">
        <v>-2.4743543276254049E-3</v>
      </c>
      <c r="J161" s="26" t="s">
        <v>12</v>
      </c>
      <c r="K161" s="135"/>
      <c r="L161" s="136"/>
      <c r="M161" s="26">
        <v>-2.4743543276262159E-3</v>
      </c>
      <c r="N161" s="10" t="s">
        <v>12</v>
      </c>
      <c r="Q161" s="14">
        <v>0</v>
      </c>
      <c r="R161" s="14" t="s">
        <v>12</v>
      </c>
      <c r="S161" s="14">
        <v>4.8289500695000855E-4</v>
      </c>
      <c r="T161" s="14" t="s">
        <v>12</v>
      </c>
      <c r="U161" s="14">
        <v>4.6188021535170057E-4</v>
      </c>
      <c r="V161" s="14" t="s">
        <v>12</v>
      </c>
      <c r="W161" s="14">
        <v>2.8867513459481293E-6</v>
      </c>
      <c r="X161" s="14" t="s">
        <v>12</v>
      </c>
      <c r="Y161" s="14">
        <v>5.7735026918962572E-5</v>
      </c>
      <c r="Z161" s="14" t="s">
        <v>12</v>
      </c>
      <c r="AA161" s="14">
        <v>2.8867513459481293E-5</v>
      </c>
      <c r="AB161" s="14" t="s">
        <v>12</v>
      </c>
      <c r="AF161" s="26">
        <v>6.713389018004112E-4</v>
      </c>
      <c r="AG161" s="14" t="s">
        <v>12</v>
      </c>
      <c r="AH161" s="18">
        <v>2</v>
      </c>
      <c r="AI161" s="26">
        <v>1.3426778036008224E-3</v>
      </c>
      <c r="AJ161" s="14" t="s">
        <v>12</v>
      </c>
      <c r="AL161" s="13">
        <v>1E-4</v>
      </c>
    </row>
    <row r="162" spans="1:38" x14ac:dyDescent="0.35">
      <c r="A162" s="10"/>
      <c r="B162" s="10"/>
      <c r="C162" s="10">
        <v>10</v>
      </c>
      <c r="D162" s="10" t="s">
        <v>12</v>
      </c>
      <c r="E162" s="10">
        <v>1</v>
      </c>
      <c r="F162" s="10" t="s">
        <v>19</v>
      </c>
      <c r="G162" s="26">
        <v>10</v>
      </c>
      <c r="H162" s="26" t="s">
        <v>12</v>
      </c>
      <c r="I162" s="26">
        <v>-2.4743543276254049E-3</v>
      </c>
      <c r="J162" s="26" t="s">
        <v>12</v>
      </c>
      <c r="K162" s="135"/>
      <c r="L162" s="136"/>
      <c r="M162" s="26">
        <v>-2.4743543276262159E-3</v>
      </c>
      <c r="N162" s="10" t="s">
        <v>12</v>
      </c>
      <c r="Q162" s="14">
        <v>0</v>
      </c>
      <c r="R162" s="14" t="s">
        <v>12</v>
      </c>
      <c r="S162" s="14">
        <v>4.8289500695000855E-4</v>
      </c>
      <c r="T162" s="14" t="s">
        <v>12</v>
      </c>
      <c r="U162" s="14">
        <v>4.6188021535170057E-4</v>
      </c>
      <c r="V162" s="14" t="s">
        <v>12</v>
      </c>
      <c r="W162" s="14">
        <v>2.8867513459481293E-6</v>
      </c>
      <c r="X162" s="14" t="s">
        <v>12</v>
      </c>
      <c r="Y162" s="14">
        <v>5.7735026918962572E-5</v>
      </c>
      <c r="Z162" s="14" t="s">
        <v>12</v>
      </c>
      <c r="AA162" s="14">
        <v>2.8867513459481293E-5</v>
      </c>
      <c r="AB162" s="14" t="s">
        <v>12</v>
      </c>
      <c r="AF162" s="26">
        <v>6.713389018004112E-4</v>
      </c>
      <c r="AG162" s="14" t="s">
        <v>12</v>
      </c>
      <c r="AH162" s="18">
        <v>2</v>
      </c>
      <c r="AI162" s="26">
        <v>1.3426778036008224E-3</v>
      </c>
      <c r="AJ162" s="14" t="s">
        <v>12</v>
      </c>
      <c r="AL162" s="13">
        <v>1E-4</v>
      </c>
    </row>
    <row r="163" spans="1:38" x14ac:dyDescent="0.35">
      <c r="A163" s="10"/>
      <c r="B163" s="10"/>
      <c r="C163" s="10">
        <v>10</v>
      </c>
      <c r="D163" s="10" t="s">
        <v>12</v>
      </c>
      <c r="E163" s="10">
        <v>10</v>
      </c>
      <c r="F163" s="10" t="s">
        <v>19</v>
      </c>
      <c r="G163" s="26">
        <v>10</v>
      </c>
      <c r="H163" s="26" t="s">
        <v>12</v>
      </c>
      <c r="I163" s="26">
        <v>-3.2698708890968762E-3</v>
      </c>
      <c r="J163" s="26" t="s">
        <v>12</v>
      </c>
      <c r="K163" s="135"/>
      <c r="L163" s="136"/>
      <c r="M163" s="26">
        <v>-3.2698708890972483E-3</v>
      </c>
      <c r="N163" s="10" t="s">
        <v>12</v>
      </c>
      <c r="Q163" s="14">
        <v>0</v>
      </c>
      <c r="R163" s="14" t="s">
        <v>12</v>
      </c>
      <c r="S163" s="14">
        <v>6.0353699543990867E-4</v>
      </c>
      <c r="T163" s="14" t="s">
        <v>12</v>
      </c>
      <c r="U163" s="14">
        <v>5.773502691896258E-4</v>
      </c>
      <c r="V163" s="14" t="s">
        <v>12</v>
      </c>
      <c r="W163" s="14">
        <v>2.8867513459481293E-6</v>
      </c>
      <c r="X163" s="14" t="s">
        <v>12</v>
      </c>
      <c r="Y163" s="14">
        <v>1.1547005383792514E-4</v>
      </c>
      <c r="Z163" s="14" t="s">
        <v>12</v>
      </c>
      <c r="AA163" s="14">
        <v>2.8867513459481293E-5</v>
      </c>
      <c r="AB163" s="14" t="s">
        <v>12</v>
      </c>
      <c r="AF163" s="26">
        <v>8.4366180321143237E-4</v>
      </c>
      <c r="AG163" s="14" t="s">
        <v>12</v>
      </c>
      <c r="AH163" s="18">
        <v>2</v>
      </c>
      <c r="AI163" s="26">
        <v>1.6873236064228647E-3</v>
      </c>
      <c r="AJ163" s="14" t="s">
        <v>12</v>
      </c>
      <c r="AL163" s="13">
        <v>1E-4</v>
      </c>
    </row>
    <row r="164" spans="1:38" x14ac:dyDescent="0.35">
      <c r="A164" s="10"/>
      <c r="B164" s="10"/>
      <c r="C164" s="10">
        <v>10</v>
      </c>
      <c r="D164" s="10" t="s">
        <v>12</v>
      </c>
      <c r="E164" s="10">
        <v>50</v>
      </c>
      <c r="F164" s="10" t="s">
        <v>19</v>
      </c>
      <c r="G164" s="26">
        <v>10</v>
      </c>
      <c r="H164" s="26" t="s">
        <v>12</v>
      </c>
      <c r="I164" s="26">
        <v>-5.7883034984513321E-3</v>
      </c>
      <c r="J164" s="26" t="s">
        <v>12</v>
      </c>
      <c r="K164" s="135"/>
      <c r="L164" s="136"/>
      <c r="M164" s="26">
        <v>-5.7883034984520521E-3</v>
      </c>
      <c r="N164" s="10" t="s">
        <v>12</v>
      </c>
      <c r="Q164" s="14">
        <v>0</v>
      </c>
      <c r="R164" s="14" t="s">
        <v>12</v>
      </c>
      <c r="S164" s="14">
        <v>4.0705777533491501E-3</v>
      </c>
      <c r="T164" s="14" t="s">
        <v>12</v>
      </c>
      <c r="U164" s="14">
        <v>4.041451884327381E-3</v>
      </c>
      <c r="V164" s="14" t="s">
        <v>12</v>
      </c>
      <c r="W164" s="14">
        <v>2.8867513459481293E-6</v>
      </c>
      <c r="X164" s="14" t="s">
        <v>12</v>
      </c>
      <c r="Y164" s="14">
        <v>4.6188021535170057E-4</v>
      </c>
      <c r="Z164" s="14" t="s">
        <v>12</v>
      </c>
      <c r="AA164" s="14">
        <v>2.886751345948129E-4</v>
      </c>
      <c r="AB164" s="14" t="s">
        <v>12</v>
      </c>
      <c r="AF164" s="26">
        <v>5.7619104105664769E-3</v>
      </c>
      <c r="AG164" s="14" t="s">
        <v>12</v>
      </c>
      <c r="AH164" s="18">
        <v>2</v>
      </c>
      <c r="AI164" s="72">
        <v>1.1523820821132954E-2</v>
      </c>
      <c r="AJ164" s="14" t="s">
        <v>12</v>
      </c>
      <c r="AL164" s="13">
        <v>1E-3</v>
      </c>
    </row>
    <row r="165" spans="1:38" x14ac:dyDescent="0.35">
      <c r="A165" s="10"/>
      <c r="B165" s="10"/>
      <c r="C165" s="10">
        <v>10</v>
      </c>
      <c r="D165" s="10" t="s">
        <v>12</v>
      </c>
      <c r="E165" s="10">
        <v>100</v>
      </c>
      <c r="F165" s="10" t="s">
        <v>19</v>
      </c>
      <c r="G165" s="26">
        <v>10</v>
      </c>
      <c r="H165" s="26" t="s">
        <v>12</v>
      </c>
      <c r="I165" s="26">
        <v>-5.7883034984513321E-3</v>
      </c>
      <c r="J165" s="26" t="s">
        <v>12</v>
      </c>
      <c r="K165" s="135"/>
      <c r="L165" s="136"/>
      <c r="M165" s="26">
        <v>-5.7883034984520521E-3</v>
      </c>
      <c r="N165" s="10" t="s">
        <v>12</v>
      </c>
      <c r="Q165" s="14">
        <v>0</v>
      </c>
      <c r="R165" s="14" t="s">
        <v>12</v>
      </c>
      <c r="S165" s="14">
        <v>4.0705777533491501E-3</v>
      </c>
      <c r="T165" s="14" t="s">
        <v>12</v>
      </c>
      <c r="U165" s="14">
        <v>4.041451884327381E-3</v>
      </c>
      <c r="V165" s="14" t="s">
        <v>12</v>
      </c>
      <c r="W165" s="14">
        <v>2.8867513459481293E-6</v>
      </c>
      <c r="X165" s="14" t="s">
        <v>12</v>
      </c>
      <c r="Y165" s="14">
        <v>4.6188021535170057E-4</v>
      </c>
      <c r="Z165" s="14" t="s">
        <v>12</v>
      </c>
      <c r="AA165" s="14">
        <v>2.886751345948129E-4</v>
      </c>
      <c r="AB165" s="14" t="s">
        <v>12</v>
      </c>
      <c r="AF165" s="26">
        <v>5.7619104105664769E-3</v>
      </c>
      <c r="AG165" s="14" t="s">
        <v>12</v>
      </c>
      <c r="AH165" s="18">
        <v>2</v>
      </c>
      <c r="AI165" s="72">
        <v>1.1523820821132954E-2</v>
      </c>
      <c r="AJ165" s="14" t="s">
        <v>12</v>
      </c>
      <c r="AL165" s="13">
        <v>1E-3</v>
      </c>
    </row>
    <row r="166" spans="1:38" x14ac:dyDescent="0.35">
      <c r="A166" s="10"/>
      <c r="B166" s="10"/>
      <c r="C166" s="10">
        <v>15</v>
      </c>
      <c r="D166" s="10" t="s">
        <v>12</v>
      </c>
      <c r="E166" s="10">
        <v>45</v>
      </c>
      <c r="F166" s="10" t="s">
        <v>18</v>
      </c>
      <c r="G166" s="26">
        <v>15</v>
      </c>
      <c r="H166" s="26" t="s">
        <v>12</v>
      </c>
      <c r="I166" s="26">
        <v>-3.4138431814330337E-3</v>
      </c>
      <c r="J166" s="26" t="s">
        <v>12</v>
      </c>
      <c r="K166" s="135"/>
      <c r="L166" s="136"/>
      <c r="M166" s="26">
        <v>-3.4138431814323411E-3</v>
      </c>
      <c r="N166" s="10" t="s">
        <v>12</v>
      </c>
      <c r="Q166" s="14">
        <v>0</v>
      </c>
      <c r="R166" s="14" t="s">
        <v>12</v>
      </c>
      <c r="S166" s="14">
        <v>1.1774535864162213E-3</v>
      </c>
      <c r="T166" s="14" t="s">
        <v>12</v>
      </c>
      <c r="U166" s="14">
        <v>8.0829037686547603E-4</v>
      </c>
      <c r="V166" s="14" t="s">
        <v>12</v>
      </c>
      <c r="W166" s="14">
        <v>2.8867513459481293E-6</v>
      </c>
      <c r="X166" s="14" t="s">
        <v>12</v>
      </c>
      <c r="Y166" s="14">
        <v>8.6602540378443864E-5</v>
      </c>
      <c r="Z166" s="14" t="s">
        <v>12</v>
      </c>
      <c r="AA166" s="14">
        <v>2.8867513459481293E-5</v>
      </c>
      <c r="AB166" s="14" t="s">
        <v>12</v>
      </c>
      <c r="AF166" s="26">
        <v>1.4311086430332332E-3</v>
      </c>
      <c r="AG166" s="14" t="s">
        <v>12</v>
      </c>
      <c r="AH166" s="18">
        <v>2</v>
      </c>
      <c r="AI166" s="26">
        <v>2.8622172860664663E-3</v>
      </c>
      <c r="AJ166" s="14" t="s">
        <v>12</v>
      </c>
      <c r="AL166" s="13">
        <v>1E-4</v>
      </c>
    </row>
    <row r="167" spans="1:38" x14ac:dyDescent="0.35">
      <c r="A167" s="10"/>
      <c r="B167" s="10"/>
      <c r="C167" s="10">
        <v>15</v>
      </c>
      <c r="D167" s="10" t="s">
        <v>12</v>
      </c>
      <c r="E167" s="10">
        <v>400</v>
      </c>
      <c r="F167" s="10" t="s">
        <v>18</v>
      </c>
      <c r="G167" s="26">
        <v>15</v>
      </c>
      <c r="H167" s="26" t="s">
        <v>12</v>
      </c>
      <c r="I167" s="26">
        <v>-3.8067452232801759E-3</v>
      </c>
      <c r="J167" s="26" t="s">
        <v>12</v>
      </c>
      <c r="K167" s="135"/>
      <c r="L167" s="136"/>
      <c r="M167" s="26">
        <v>-3.8067452232795063E-3</v>
      </c>
      <c r="N167" s="10" t="s">
        <v>12</v>
      </c>
      <c r="Q167" s="14">
        <v>0</v>
      </c>
      <c r="R167" s="14" t="s">
        <v>12</v>
      </c>
      <c r="S167" s="14">
        <v>7.7935949622093248E-4</v>
      </c>
      <c r="T167" s="14" t="s">
        <v>12</v>
      </c>
      <c r="U167" s="14">
        <v>6.3508529610858825E-4</v>
      </c>
      <c r="V167" s="14" t="s">
        <v>12</v>
      </c>
      <c r="W167" s="14">
        <v>2.8867513459481293E-6</v>
      </c>
      <c r="X167" s="14" t="s">
        <v>12</v>
      </c>
      <c r="Y167" s="14">
        <v>8.6602540378443864E-5</v>
      </c>
      <c r="Z167" s="14" t="s">
        <v>12</v>
      </c>
      <c r="AA167" s="14">
        <v>2.8867513459481293E-5</v>
      </c>
      <c r="AB167" s="14" t="s">
        <v>12</v>
      </c>
      <c r="AF167" s="26">
        <v>1.0094930531458577E-3</v>
      </c>
      <c r="AG167" s="14" t="s">
        <v>12</v>
      </c>
      <c r="AH167" s="18">
        <v>2</v>
      </c>
      <c r="AI167" s="26">
        <v>2.0189861062917154E-3</v>
      </c>
      <c r="AJ167" s="14" t="s">
        <v>12</v>
      </c>
      <c r="AL167" s="13">
        <v>1E-4</v>
      </c>
    </row>
    <row r="168" spans="1:38" x14ac:dyDescent="0.35">
      <c r="A168" s="10"/>
      <c r="B168" s="10"/>
      <c r="C168" s="10">
        <v>15</v>
      </c>
      <c r="D168" s="10" t="s">
        <v>12</v>
      </c>
      <c r="E168" s="10">
        <v>1</v>
      </c>
      <c r="F168" s="10" t="s">
        <v>19</v>
      </c>
      <c r="G168" s="26">
        <v>15</v>
      </c>
      <c r="H168" s="26" t="s">
        <v>12</v>
      </c>
      <c r="I168" s="26">
        <v>-3.8067452232801759E-3</v>
      </c>
      <c r="J168" s="26" t="s">
        <v>12</v>
      </c>
      <c r="K168" s="135"/>
      <c r="L168" s="136"/>
      <c r="M168" s="26">
        <v>-3.8067452232795063E-3</v>
      </c>
      <c r="N168" s="10" t="s">
        <v>12</v>
      </c>
      <c r="Q168" s="14">
        <v>0</v>
      </c>
      <c r="R168" s="14" t="s">
        <v>12</v>
      </c>
      <c r="S168" s="14">
        <v>7.7935949622093248E-4</v>
      </c>
      <c r="T168" s="14" t="s">
        <v>12</v>
      </c>
      <c r="U168" s="14">
        <v>6.3508529610858825E-4</v>
      </c>
      <c r="V168" s="14" t="s">
        <v>12</v>
      </c>
      <c r="W168" s="14">
        <v>2.8867513459481293E-6</v>
      </c>
      <c r="X168" s="14" t="s">
        <v>12</v>
      </c>
      <c r="Y168" s="14">
        <v>8.6602540378443864E-5</v>
      </c>
      <c r="Z168" s="14" t="s">
        <v>12</v>
      </c>
      <c r="AA168" s="14">
        <v>2.8867513459481293E-5</v>
      </c>
      <c r="AB168" s="14" t="s">
        <v>12</v>
      </c>
      <c r="AF168" s="26">
        <v>1.0094930531458577E-3</v>
      </c>
      <c r="AG168" s="14" t="s">
        <v>12</v>
      </c>
      <c r="AH168" s="18">
        <v>2</v>
      </c>
      <c r="AI168" s="26">
        <v>2.0189861062917154E-3</v>
      </c>
      <c r="AJ168" s="14" t="s">
        <v>12</v>
      </c>
      <c r="AL168" s="13">
        <v>1E-4</v>
      </c>
    </row>
    <row r="169" spans="1:38" x14ac:dyDescent="0.35">
      <c r="A169" s="10"/>
      <c r="B169" s="10"/>
      <c r="C169" s="10">
        <v>15</v>
      </c>
      <c r="D169" s="10" t="s">
        <v>12</v>
      </c>
      <c r="E169" s="10">
        <v>10</v>
      </c>
      <c r="F169" s="10" t="s">
        <v>19</v>
      </c>
      <c r="G169" s="26">
        <v>15</v>
      </c>
      <c r="H169" s="26" t="s">
        <v>12</v>
      </c>
      <c r="I169" s="26">
        <v>-5.0555811385301535E-3</v>
      </c>
      <c r="J169" s="26" t="s">
        <v>12</v>
      </c>
      <c r="K169" s="135"/>
      <c r="L169" s="136"/>
      <c r="M169" s="26">
        <v>-5.0555811385297744E-3</v>
      </c>
      <c r="N169" s="10" t="s">
        <v>12</v>
      </c>
      <c r="Q169" s="14">
        <v>0</v>
      </c>
      <c r="R169" s="14" t="s">
        <v>12</v>
      </c>
      <c r="S169" s="14">
        <v>9.9690093664096162E-4</v>
      </c>
      <c r="T169" s="14" t="s">
        <v>12</v>
      </c>
      <c r="U169" s="14">
        <v>8.0829037686547603E-4</v>
      </c>
      <c r="V169" s="14" t="s">
        <v>12</v>
      </c>
      <c r="W169" s="14">
        <v>2.8867513459481293E-6</v>
      </c>
      <c r="X169" s="14" t="s">
        <v>12</v>
      </c>
      <c r="Y169" s="14">
        <v>1.7320508075688773E-4</v>
      </c>
      <c r="Z169" s="14" t="s">
        <v>12</v>
      </c>
      <c r="AA169" s="14">
        <v>2.8867513459481293E-5</v>
      </c>
      <c r="AB169" s="14" t="s">
        <v>12</v>
      </c>
      <c r="AF169" s="26">
        <v>1.2953711736315681E-3</v>
      </c>
      <c r="AG169" s="14" t="s">
        <v>12</v>
      </c>
      <c r="AH169" s="18">
        <v>2</v>
      </c>
      <c r="AI169" s="26">
        <v>2.5907423472631363E-3</v>
      </c>
      <c r="AJ169" s="14" t="s">
        <v>12</v>
      </c>
      <c r="AL169" s="13">
        <v>1E-4</v>
      </c>
    </row>
    <row r="170" spans="1:38" x14ac:dyDescent="0.35">
      <c r="A170" s="10"/>
      <c r="B170" s="10"/>
      <c r="C170" s="10">
        <v>15</v>
      </c>
      <c r="D170" s="10" t="s">
        <v>12</v>
      </c>
      <c r="E170" s="10">
        <v>50</v>
      </c>
      <c r="F170" s="10" t="s">
        <v>19</v>
      </c>
      <c r="G170" s="26">
        <v>15</v>
      </c>
      <c r="H170" s="26" t="s">
        <v>12</v>
      </c>
      <c r="I170" s="26">
        <v>-7.8958876428058267E-3</v>
      </c>
      <c r="J170" s="26" t="s">
        <v>12</v>
      </c>
      <c r="K170" s="135"/>
      <c r="L170" s="136"/>
      <c r="M170" s="26">
        <v>-7.8958876428050218E-3</v>
      </c>
      <c r="N170" s="10" t="s">
        <v>12</v>
      </c>
      <c r="Q170" s="14">
        <v>0</v>
      </c>
      <c r="R170" s="14" t="s">
        <v>12</v>
      </c>
      <c r="S170" s="14">
        <v>6.4170853070318681E-3</v>
      </c>
      <c r="T170" s="14" t="s">
        <v>12</v>
      </c>
      <c r="U170" s="14">
        <v>5.4848275573014449E-3</v>
      </c>
      <c r="V170" s="14" t="s">
        <v>12</v>
      </c>
      <c r="W170" s="14">
        <v>2.8867513459481293E-6</v>
      </c>
      <c r="X170" s="14" t="s">
        <v>12</v>
      </c>
      <c r="Y170" s="14">
        <v>6.9282032302755091E-4</v>
      </c>
      <c r="Z170" s="14" t="s">
        <v>12</v>
      </c>
      <c r="AA170" s="14">
        <v>2.886751345948129E-4</v>
      </c>
      <c r="AB170" s="14" t="s">
        <v>12</v>
      </c>
      <c r="AF170" s="26">
        <v>8.475001996325681E-3</v>
      </c>
      <c r="AG170" s="14" t="s">
        <v>12</v>
      </c>
      <c r="AH170" s="18">
        <v>2</v>
      </c>
      <c r="AI170" s="72">
        <v>1.6950003992651362E-2</v>
      </c>
      <c r="AJ170" s="14" t="s">
        <v>12</v>
      </c>
      <c r="AL170" s="13">
        <v>1E-3</v>
      </c>
    </row>
    <row r="171" spans="1:38" x14ac:dyDescent="0.35">
      <c r="A171" s="10"/>
      <c r="B171" s="10"/>
      <c r="C171" s="10">
        <v>15</v>
      </c>
      <c r="D171" s="10" t="s">
        <v>12</v>
      </c>
      <c r="E171" s="10">
        <v>100</v>
      </c>
      <c r="F171" s="10" t="s">
        <v>19</v>
      </c>
      <c r="G171" s="26">
        <v>15</v>
      </c>
      <c r="H171" s="26" t="s">
        <v>12</v>
      </c>
      <c r="I171" s="26">
        <v>-7.8958876428058267E-3</v>
      </c>
      <c r="J171" s="26" t="s">
        <v>12</v>
      </c>
      <c r="K171" s="135"/>
      <c r="L171" s="136"/>
      <c r="M171" s="26">
        <v>-7.8958876428050218E-3</v>
      </c>
      <c r="N171" s="10" t="s">
        <v>12</v>
      </c>
      <c r="Q171" s="14">
        <v>0</v>
      </c>
      <c r="R171" s="14" t="s">
        <v>12</v>
      </c>
      <c r="S171" s="14">
        <v>6.4170853070318681E-3</v>
      </c>
      <c r="T171" s="14" t="s">
        <v>12</v>
      </c>
      <c r="U171" s="14">
        <v>5.4848275573014449E-3</v>
      </c>
      <c r="V171" s="14" t="s">
        <v>12</v>
      </c>
      <c r="W171" s="14">
        <v>2.8867513459481293E-6</v>
      </c>
      <c r="X171" s="14" t="s">
        <v>12</v>
      </c>
      <c r="Y171" s="14">
        <v>6.9282032302755091E-4</v>
      </c>
      <c r="Z171" s="14" t="s">
        <v>12</v>
      </c>
      <c r="AA171" s="14">
        <v>2.886751345948129E-4</v>
      </c>
      <c r="AB171" s="14" t="s">
        <v>12</v>
      </c>
      <c r="AF171" s="26">
        <v>8.475001996325681E-3</v>
      </c>
      <c r="AG171" s="14" t="s">
        <v>12</v>
      </c>
      <c r="AH171" s="18">
        <v>2</v>
      </c>
      <c r="AI171" s="72">
        <v>1.6950003992651362E-2</v>
      </c>
      <c r="AJ171" s="14" t="s">
        <v>12</v>
      </c>
      <c r="AL171" s="13">
        <v>1E-3</v>
      </c>
    </row>
    <row r="172" spans="1:38" x14ac:dyDescent="0.35">
      <c r="A172" s="10"/>
      <c r="B172" s="10"/>
      <c r="C172" s="10">
        <v>19</v>
      </c>
      <c r="D172" s="10" t="s">
        <v>12</v>
      </c>
      <c r="E172" s="10">
        <v>45</v>
      </c>
      <c r="F172" s="10" t="s">
        <v>18</v>
      </c>
      <c r="G172" s="26">
        <v>19</v>
      </c>
      <c r="H172" s="26" t="s">
        <v>12</v>
      </c>
      <c r="I172" s="26">
        <v>-4.3777246495337076E-3</v>
      </c>
      <c r="J172" s="26" t="s">
        <v>12</v>
      </c>
      <c r="K172" s="135"/>
      <c r="L172" s="136"/>
      <c r="M172" s="26">
        <v>-4.3777246495331212E-3</v>
      </c>
      <c r="N172" s="10" t="s">
        <v>12</v>
      </c>
      <c r="Q172" s="14">
        <v>0</v>
      </c>
      <c r="R172" s="14" t="s">
        <v>12</v>
      </c>
      <c r="S172" s="14">
        <v>2.3258211866157724E-3</v>
      </c>
      <c r="T172" s="14" t="s">
        <v>12</v>
      </c>
      <c r="U172" s="14">
        <v>9.9304246300615617E-4</v>
      </c>
      <c r="V172" s="14" t="s">
        <v>12</v>
      </c>
      <c r="W172" s="14">
        <v>2.8867513459481293E-6</v>
      </c>
      <c r="X172" s="14" t="s">
        <v>12</v>
      </c>
      <c r="Y172" s="14">
        <v>1.096965511460289E-4</v>
      </c>
      <c r="Z172" s="14" t="s">
        <v>12</v>
      </c>
      <c r="AA172" s="14">
        <v>2.8867513459481293E-5</v>
      </c>
      <c r="AB172" s="14" t="s">
        <v>12</v>
      </c>
      <c r="AF172" s="26">
        <v>2.5314921539369094E-3</v>
      </c>
      <c r="AG172" s="14" t="s">
        <v>12</v>
      </c>
      <c r="AH172" s="18">
        <v>2</v>
      </c>
      <c r="AI172" s="26">
        <v>5.0629843078738189E-3</v>
      </c>
      <c r="AJ172" s="14" t="s">
        <v>12</v>
      </c>
      <c r="AL172" s="13">
        <v>1E-4</v>
      </c>
    </row>
    <row r="173" spans="1:38" x14ac:dyDescent="0.35">
      <c r="A173" s="10"/>
      <c r="B173" s="10"/>
      <c r="C173" s="10">
        <v>19</v>
      </c>
      <c r="D173" s="10" t="s">
        <v>12</v>
      </c>
      <c r="E173" s="10">
        <v>400</v>
      </c>
      <c r="F173" s="10" t="s">
        <v>18</v>
      </c>
      <c r="G173" s="26">
        <v>19</v>
      </c>
      <c r="H173" s="26" t="s">
        <v>12</v>
      </c>
      <c r="I173" s="26">
        <v>-4.8726579398039923E-3</v>
      </c>
      <c r="J173" s="26" t="s">
        <v>12</v>
      </c>
      <c r="K173" s="135"/>
      <c r="L173" s="136"/>
      <c r="M173" s="26">
        <v>-4.8726579398028491E-3</v>
      </c>
      <c r="N173" s="10" t="s">
        <v>12</v>
      </c>
      <c r="Q173" s="14">
        <v>0</v>
      </c>
      <c r="R173" s="14" t="s">
        <v>12</v>
      </c>
      <c r="S173" s="14">
        <v>1.8646815949692535E-3</v>
      </c>
      <c r="T173" s="14" t="s">
        <v>12</v>
      </c>
      <c r="U173" s="14">
        <v>7.7364936071409862E-4</v>
      </c>
      <c r="V173" s="14" t="s">
        <v>12</v>
      </c>
      <c r="W173" s="14">
        <v>2.8867513459481293E-6</v>
      </c>
      <c r="X173" s="14" t="s">
        <v>12</v>
      </c>
      <c r="Y173" s="14">
        <v>1.096965511460289E-4</v>
      </c>
      <c r="Z173" s="14" t="s">
        <v>12</v>
      </c>
      <c r="AA173" s="14">
        <v>2.8867513459481293E-5</v>
      </c>
      <c r="AB173" s="14" t="s">
        <v>12</v>
      </c>
      <c r="AF173" s="26">
        <v>2.0219905499161989E-3</v>
      </c>
      <c r="AG173" s="14" t="s">
        <v>12</v>
      </c>
      <c r="AH173" s="18">
        <v>2</v>
      </c>
      <c r="AI173" s="26">
        <v>4.0439810998323979E-3</v>
      </c>
      <c r="AJ173" s="14" t="s">
        <v>12</v>
      </c>
      <c r="AL173" s="13">
        <v>1E-4</v>
      </c>
    </row>
    <row r="174" spans="1:38" x14ac:dyDescent="0.35">
      <c r="A174" s="10"/>
      <c r="B174" s="10"/>
      <c r="C174" s="10">
        <v>19</v>
      </c>
      <c r="D174" s="10" t="s">
        <v>12</v>
      </c>
      <c r="E174" s="10">
        <v>1</v>
      </c>
      <c r="F174" s="10" t="s">
        <v>19</v>
      </c>
      <c r="G174" s="26">
        <v>19</v>
      </c>
      <c r="H174" s="26" t="s">
        <v>12</v>
      </c>
      <c r="I174" s="26">
        <v>-4.8726579398039923E-3</v>
      </c>
      <c r="J174" s="26" t="s">
        <v>12</v>
      </c>
      <c r="K174" s="135"/>
      <c r="L174" s="136"/>
      <c r="M174" s="26">
        <v>-4.8726579398028491E-3</v>
      </c>
      <c r="N174" s="10" t="s">
        <v>12</v>
      </c>
      <c r="Q174" s="14">
        <v>0</v>
      </c>
      <c r="R174" s="14" t="s">
        <v>12</v>
      </c>
      <c r="S174" s="14">
        <v>1.8646815949692535E-3</v>
      </c>
      <c r="T174" s="14" t="s">
        <v>12</v>
      </c>
      <c r="U174" s="14">
        <v>7.7364936071409862E-4</v>
      </c>
      <c r="V174" s="14" t="s">
        <v>12</v>
      </c>
      <c r="W174" s="14">
        <v>2.8867513459481293E-6</v>
      </c>
      <c r="X174" s="14" t="s">
        <v>12</v>
      </c>
      <c r="Y174" s="14">
        <v>1.096965511460289E-4</v>
      </c>
      <c r="Z174" s="14" t="s">
        <v>12</v>
      </c>
      <c r="AA174" s="14">
        <v>2.8867513459481293E-5</v>
      </c>
      <c r="AB174" s="14" t="s">
        <v>12</v>
      </c>
      <c r="AF174" s="26">
        <v>2.0219905499161989E-3</v>
      </c>
      <c r="AG174" s="14" t="s">
        <v>12</v>
      </c>
      <c r="AH174" s="18">
        <v>2</v>
      </c>
      <c r="AI174" s="26">
        <v>4.0439810998323979E-3</v>
      </c>
      <c r="AJ174" s="14" t="s">
        <v>12</v>
      </c>
      <c r="AL174" s="13">
        <v>1E-4</v>
      </c>
    </row>
    <row r="175" spans="1:38" x14ac:dyDescent="0.35">
      <c r="A175" s="10"/>
      <c r="B175" s="10"/>
      <c r="C175" s="10">
        <v>19</v>
      </c>
      <c r="D175" s="10" t="s">
        <v>12</v>
      </c>
      <c r="E175" s="10">
        <v>10</v>
      </c>
      <c r="F175" s="10" t="s">
        <v>19</v>
      </c>
      <c r="G175" s="26">
        <v>19</v>
      </c>
      <c r="H175" s="26" t="s">
        <v>12</v>
      </c>
      <c r="I175" s="26">
        <v>-6.4841493380767747E-3</v>
      </c>
      <c r="J175" s="26" t="s">
        <v>12</v>
      </c>
      <c r="K175" s="135"/>
      <c r="L175" s="136"/>
      <c r="M175" s="26">
        <v>-6.4841493380782822E-3</v>
      </c>
      <c r="N175" s="10" t="s">
        <v>12</v>
      </c>
      <c r="Q175" s="14">
        <v>0</v>
      </c>
      <c r="R175" s="14" t="s">
        <v>12</v>
      </c>
      <c r="S175" s="14">
        <v>2.1060390751459503E-3</v>
      </c>
      <c r="T175" s="14" t="s">
        <v>12</v>
      </c>
      <c r="U175" s="14">
        <v>9.9304246300615617E-4</v>
      </c>
      <c r="V175" s="14" t="s">
        <v>12</v>
      </c>
      <c r="W175" s="14">
        <v>2.8867513459481293E-6</v>
      </c>
      <c r="X175" s="14" t="s">
        <v>12</v>
      </c>
      <c r="Y175" s="14">
        <v>2.1939310229205779E-4</v>
      </c>
      <c r="Z175" s="14" t="s">
        <v>12</v>
      </c>
      <c r="AA175" s="14">
        <v>2.8867513459481293E-5</v>
      </c>
      <c r="AB175" s="14" t="s">
        <v>12</v>
      </c>
      <c r="AF175" s="26">
        <v>2.3389119092806685E-3</v>
      </c>
      <c r="AG175" s="14" t="s">
        <v>12</v>
      </c>
      <c r="AH175" s="18">
        <v>2</v>
      </c>
      <c r="AI175" s="26">
        <v>4.677823818561337E-3</v>
      </c>
      <c r="AJ175" s="14" t="s">
        <v>12</v>
      </c>
      <c r="AL175" s="13">
        <v>1E-4</v>
      </c>
    </row>
    <row r="176" spans="1:38" x14ac:dyDescent="0.35">
      <c r="A176" s="10"/>
      <c r="B176" s="10"/>
      <c r="C176" s="10">
        <v>19</v>
      </c>
      <c r="D176" s="10" t="s">
        <v>12</v>
      </c>
      <c r="E176" s="10">
        <v>50</v>
      </c>
      <c r="F176" s="10" t="s">
        <v>19</v>
      </c>
      <c r="G176" s="26">
        <v>19</v>
      </c>
      <c r="H176" s="26" t="s">
        <v>12</v>
      </c>
      <c r="I176" s="26">
        <v>-9.5819549582894237E-3</v>
      </c>
      <c r="J176" s="26" t="s">
        <v>12</v>
      </c>
      <c r="K176" s="135"/>
      <c r="L176" s="136"/>
      <c r="M176" s="26">
        <v>-9.5819549582891739E-3</v>
      </c>
      <c r="N176" s="10" t="s">
        <v>12</v>
      </c>
      <c r="Q176" s="14">
        <v>0</v>
      </c>
      <c r="R176" s="14" t="s">
        <v>12</v>
      </c>
      <c r="S176" s="14">
        <v>1.7423529724578245E-2</v>
      </c>
      <c r="T176" s="14" t="s">
        <v>12</v>
      </c>
      <c r="U176" s="14">
        <v>6.6395280956806964E-3</v>
      </c>
      <c r="V176" s="14" t="s">
        <v>12</v>
      </c>
      <c r="W176" s="14">
        <v>2.8867513459481293E-6</v>
      </c>
      <c r="X176" s="14" t="s">
        <v>12</v>
      </c>
      <c r="Y176" s="14">
        <v>8.7757240916823116E-4</v>
      </c>
      <c r="Z176" s="14" t="s">
        <v>12</v>
      </c>
      <c r="AA176" s="14">
        <v>2.886751345948129E-4</v>
      </c>
      <c r="AB176" s="14" t="s">
        <v>12</v>
      </c>
      <c r="AF176" s="26">
        <v>1.8668588495025406E-2</v>
      </c>
      <c r="AG176" s="14" t="s">
        <v>12</v>
      </c>
      <c r="AH176" s="18">
        <v>2</v>
      </c>
      <c r="AI176" s="72">
        <v>3.7337176990050812E-2</v>
      </c>
      <c r="AJ176" s="14" t="s">
        <v>12</v>
      </c>
      <c r="AL176" s="13">
        <v>1E-3</v>
      </c>
    </row>
    <row r="177" spans="1:38" x14ac:dyDescent="0.35">
      <c r="A177" s="10"/>
      <c r="B177" s="10"/>
      <c r="C177" s="10">
        <v>19</v>
      </c>
      <c r="D177" s="10" t="s">
        <v>12</v>
      </c>
      <c r="E177" s="10">
        <v>100</v>
      </c>
      <c r="F177" s="10" t="s">
        <v>19</v>
      </c>
      <c r="G177" s="26">
        <v>19</v>
      </c>
      <c r="H177" s="26" t="s">
        <v>12</v>
      </c>
      <c r="I177" s="26">
        <v>-9.5819549582894237E-3</v>
      </c>
      <c r="J177" s="26" t="s">
        <v>12</v>
      </c>
      <c r="K177" s="135"/>
      <c r="L177" s="136"/>
      <c r="M177" s="26">
        <v>-9.5819549582891739E-3</v>
      </c>
      <c r="N177" s="10" t="s">
        <v>12</v>
      </c>
      <c r="Q177" s="14">
        <v>0</v>
      </c>
      <c r="R177" s="14" t="s">
        <v>12</v>
      </c>
      <c r="S177" s="14">
        <v>1.7423529724578245E-2</v>
      </c>
      <c r="T177" s="14" t="s">
        <v>12</v>
      </c>
      <c r="U177" s="14">
        <v>6.6395280956806964E-3</v>
      </c>
      <c r="V177" s="14" t="s">
        <v>12</v>
      </c>
      <c r="W177" s="14">
        <v>2.8867513459481293E-6</v>
      </c>
      <c r="X177" s="14" t="s">
        <v>12</v>
      </c>
      <c r="Y177" s="14">
        <v>8.7757240916823116E-4</v>
      </c>
      <c r="Z177" s="14" t="s">
        <v>12</v>
      </c>
      <c r="AA177" s="14">
        <v>2.886751345948129E-4</v>
      </c>
      <c r="AB177" s="14" t="s">
        <v>12</v>
      </c>
      <c r="AF177" s="26">
        <v>1.8668588495025406E-2</v>
      </c>
      <c r="AG177" s="14" t="s">
        <v>12</v>
      </c>
      <c r="AH177" s="18">
        <v>2</v>
      </c>
      <c r="AI177" s="72">
        <v>3.7337176990050812E-2</v>
      </c>
      <c r="AJ177" s="14" t="s">
        <v>12</v>
      </c>
      <c r="AL177" s="13">
        <v>1E-3</v>
      </c>
    </row>
    <row r="178" spans="1:38" x14ac:dyDescent="0.35">
      <c r="A178" s="10">
        <v>240</v>
      </c>
      <c r="B178" s="10" t="s">
        <v>12</v>
      </c>
      <c r="C178" s="10">
        <v>20</v>
      </c>
      <c r="D178" s="10" t="s">
        <v>12</v>
      </c>
      <c r="E178" s="10">
        <v>45</v>
      </c>
      <c r="F178" s="10" t="s">
        <v>18</v>
      </c>
      <c r="G178" s="26">
        <v>20</v>
      </c>
      <c r="H178" s="26" t="s">
        <v>12</v>
      </c>
      <c r="I178" s="26">
        <v>6.855467767921293E-4</v>
      </c>
      <c r="J178" s="26" t="s">
        <v>12</v>
      </c>
      <c r="K178" s="135"/>
      <c r="L178" s="136"/>
      <c r="M178" s="26">
        <v>6.8554677679344422E-4</v>
      </c>
      <c r="N178" s="10" t="s">
        <v>12</v>
      </c>
      <c r="Q178" s="14">
        <v>0</v>
      </c>
      <c r="R178" s="14" t="s">
        <v>12</v>
      </c>
      <c r="S178" s="14">
        <v>2.3258211866157724E-3</v>
      </c>
      <c r="T178" s="14" t="s">
        <v>12</v>
      </c>
      <c r="U178" s="14">
        <v>2.078460969082653E-3</v>
      </c>
      <c r="V178" s="14" t="s">
        <v>12</v>
      </c>
      <c r="W178" s="14">
        <v>2.8867513459481293E-5</v>
      </c>
      <c r="X178" s="14" t="s">
        <v>12</v>
      </c>
      <c r="Y178" s="14">
        <v>1.1547005383792514E-4</v>
      </c>
      <c r="Z178" s="14" t="s">
        <v>12</v>
      </c>
      <c r="AA178" s="14">
        <v>2.8867513459481293E-5</v>
      </c>
      <c r="AB178" s="14" t="s">
        <v>12</v>
      </c>
      <c r="AF178" s="26">
        <v>3.1216092311676042E-3</v>
      </c>
      <c r="AG178" s="14" t="s">
        <v>12</v>
      </c>
      <c r="AH178" s="18">
        <v>2</v>
      </c>
      <c r="AI178" s="26">
        <v>6.2432184623352083E-3</v>
      </c>
      <c r="AJ178" s="14" t="s">
        <v>12</v>
      </c>
      <c r="AL178" s="13">
        <v>1E-4</v>
      </c>
    </row>
    <row r="179" spans="1:38" x14ac:dyDescent="0.35">
      <c r="A179" s="10"/>
      <c r="B179" s="10"/>
      <c r="C179" s="10">
        <v>100</v>
      </c>
      <c r="D179" s="10" t="s">
        <v>12</v>
      </c>
      <c r="E179" s="10">
        <v>45</v>
      </c>
      <c r="F179" s="10" t="s">
        <v>18</v>
      </c>
      <c r="G179" s="26">
        <v>100</v>
      </c>
      <c r="H179" s="26" t="s">
        <v>12</v>
      </c>
      <c r="I179" s="26">
        <v>-5.2867243375699161E-3</v>
      </c>
      <c r="J179" s="26" t="s">
        <v>12</v>
      </c>
      <c r="K179" s="135"/>
      <c r="L179" s="136"/>
      <c r="M179" s="26">
        <v>-5.286724337565829E-3</v>
      </c>
      <c r="N179" s="10" t="s">
        <v>12</v>
      </c>
      <c r="Q179" s="14">
        <v>0</v>
      </c>
      <c r="R179" s="14" t="s">
        <v>12</v>
      </c>
      <c r="S179" s="14">
        <v>7.0559466667499092E-3</v>
      </c>
      <c r="T179" s="14" t="s">
        <v>12</v>
      </c>
      <c r="U179" s="14">
        <v>5.773502691896258E-3</v>
      </c>
      <c r="V179" s="14" t="s">
        <v>12</v>
      </c>
      <c r="W179" s="14">
        <v>2.8867513459481293E-5</v>
      </c>
      <c r="X179" s="14" t="s">
        <v>12</v>
      </c>
      <c r="Y179" s="14">
        <v>5.773502691896258E-4</v>
      </c>
      <c r="Z179" s="14" t="s">
        <v>12</v>
      </c>
      <c r="AA179" s="14">
        <v>2.886751345948129E-4</v>
      </c>
      <c r="AB179" s="14" t="s">
        <v>12</v>
      </c>
      <c r="AF179" s="26">
        <v>9.139869621463563E-3</v>
      </c>
      <c r="AG179" s="14" t="s">
        <v>12</v>
      </c>
      <c r="AH179" s="18">
        <v>2</v>
      </c>
      <c r="AI179" s="72">
        <v>1.8279739242927126E-2</v>
      </c>
      <c r="AJ179" s="14" t="s">
        <v>12</v>
      </c>
      <c r="AL179" s="13">
        <v>1E-3</v>
      </c>
    </row>
    <row r="180" spans="1:38" x14ac:dyDescent="0.35">
      <c r="A180" s="10"/>
      <c r="B180" s="10"/>
      <c r="C180" s="10">
        <v>100</v>
      </c>
      <c r="D180" s="10" t="s">
        <v>12</v>
      </c>
      <c r="E180" s="10">
        <v>400</v>
      </c>
      <c r="F180" s="10" t="s">
        <v>18</v>
      </c>
      <c r="G180" s="26">
        <v>100</v>
      </c>
      <c r="H180" s="26" t="s">
        <v>12</v>
      </c>
      <c r="I180" s="26">
        <v>-8.385149607336875E-3</v>
      </c>
      <c r="J180" s="26" t="s">
        <v>12</v>
      </c>
      <c r="K180" s="135"/>
      <c r="L180" s="136"/>
      <c r="M180" s="26">
        <v>-8.3851496073350518E-3</v>
      </c>
      <c r="N180" s="10" t="s">
        <v>12</v>
      </c>
      <c r="Q180" s="14">
        <v>0</v>
      </c>
      <c r="R180" s="14" t="s">
        <v>12</v>
      </c>
      <c r="S180" s="14">
        <v>4.8084577803550466E-3</v>
      </c>
      <c r="T180" s="14" t="s">
        <v>12</v>
      </c>
      <c r="U180" s="14">
        <v>4.6188021535170064E-3</v>
      </c>
      <c r="V180" s="14" t="s">
        <v>12</v>
      </c>
      <c r="W180" s="14">
        <v>2.8867513459481293E-5</v>
      </c>
      <c r="X180" s="14" t="s">
        <v>12</v>
      </c>
      <c r="Y180" s="14">
        <v>5.773502691896258E-4</v>
      </c>
      <c r="Z180" s="14" t="s">
        <v>12</v>
      </c>
      <c r="AA180" s="14">
        <v>2.886751345948129E-4</v>
      </c>
      <c r="AB180" s="14" t="s">
        <v>12</v>
      </c>
      <c r="AF180" s="26">
        <v>6.6986640129797761E-3</v>
      </c>
      <c r="AG180" s="14" t="s">
        <v>12</v>
      </c>
      <c r="AH180" s="18">
        <v>2</v>
      </c>
      <c r="AI180" s="72">
        <v>1.3397328025959552E-2</v>
      </c>
      <c r="AJ180" s="14" t="s">
        <v>12</v>
      </c>
      <c r="AL180" s="13">
        <v>1E-3</v>
      </c>
    </row>
    <row r="181" spans="1:38" x14ac:dyDescent="0.35">
      <c r="A181" s="10"/>
      <c r="B181" s="10"/>
      <c r="C181" s="10">
        <v>100</v>
      </c>
      <c r="D181" s="10" t="s">
        <v>12</v>
      </c>
      <c r="E181" s="10">
        <v>1</v>
      </c>
      <c r="F181" s="10" t="s">
        <v>19</v>
      </c>
      <c r="G181" s="26">
        <v>100</v>
      </c>
      <c r="H181" s="26" t="s">
        <v>12</v>
      </c>
      <c r="I181" s="26">
        <v>-8.385149607336875E-3</v>
      </c>
      <c r="J181" s="26" t="s">
        <v>12</v>
      </c>
      <c r="K181" s="135"/>
      <c r="L181" s="136"/>
      <c r="M181" s="26">
        <v>-8.3851496073350518E-3</v>
      </c>
      <c r="N181" s="10" t="s">
        <v>12</v>
      </c>
      <c r="Q181" s="14">
        <v>0</v>
      </c>
      <c r="R181" s="14" t="s">
        <v>12</v>
      </c>
      <c r="S181" s="14">
        <v>4.8084577803550466E-3</v>
      </c>
      <c r="T181" s="14" t="s">
        <v>12</v>
      </c>
      <c r="U181" s="14">
        <v>4.6188021535170064E-3</v>
      </c>
      <c r="V181" s="14" t="s">
        <v>12</v>
      </c>
      <c r="W181" s="14">
        <v>2.8867513459481293E-5</v>
      </c>
      <c r="X181" s="14" t="s">
        <v>12</v>
      </c>
      <c r="Y181" s="14">
        <v>5.773502691896258E-4</v>
      </c>
      <c r="Z181" s="14" t="s">
        <v>12</v>
      </c>
      <c r="AA181" s="14">
        <v>2.886751345948129E-4</v>
      </c>
      <c r="AB181" s="14" t="s">
        <v>12</v>
      </c>
      <c r="AF181" s="26">
        <v>6.6986640129797761E-3</v>
      </c>
      <c r="AG181" s="14" t="s">
        <v>12</v>
      </c>
      <c r="AH181" s="18">
        <v>2</v>
      </c>
      <c r="AI181" s="72">
        <v>1.3397328025959552E-2</v>
      </c>
      <c r="AJ181" s="14" t="s">
        <v>12</v>
      </c>
      <c r="AL181" s="13">
        <v>1E-3</v>
      </c>
    </row>
    <row r="182" spans="1:38" x14ac:dyDescent="0.35">
      <c r="A182" s="10"/>
      <c r="B182" s="10"/>
      <c r="C182" s="10">
        <v>100</v>
      </c>
      <c r="D182" s="10" t="s">
        <v>12</v>
      </c>
      <c r="E182" s="10">
        <v>10</v>
      </c>
      <c r="F182" s="10" t="s">
        <v>19</v>
      </c>
      <c r="G182" s="26">
        <v>100</v>
      </c>
      <c r="H182" s="26" t="s">
        <v>12</v>
      </c>
      <c r="I182" s="26">
        <v>-2.1995641681184695E-2</v>
      </c>
      <c r="J182" s="26" t="s">
        <v>12</v>
      </c>
      <c r="K182" s="135"/>
      <c r="L182" s="136"/>
      <c r="M182" s="26">
        <v>-2.1995641681186839E-2</v>
      </c>
      <c r="N182" s="10" t="s">
        <v>12</v>
      </c>
      <c r="Q182" s="14">
        <v>0</v>
      </c>
      <c r="R182" s="14" t="s">
        <v>12</v>
      </c>
      <c r="S182" s="14">
        <v>6.0161156311917506E-3</v>
      </c>
      <c r="T182" s="14" t="s">
        <v>12</v>
      </c>
      <c r="U182" s="14">
        <v>5.773502691896258E-3</v>
      </c>
      <c r="V182" s="14" t="s">
        <v>12</v>
      </c>
      <c r="W182" s="14">
        <v>2.8867513459481293E-5</v>
      </c>
      <c r="X182" s="14" t="s">
        <v>12</v>
      </c>
      <c r="Y182" s="14">
        <v>1.1547005383792516E-3</v>
      </c>
      <c r="Z182" s="14" t="s">
        <v>12</v>
      </c>
      <c r="AA182" s="14">
        <v>2.886751345948129E-4</v>
      </c>
      <c r="AB182" s="14" t="s">
        <v>12</v>
      </c>
      <c r="AF182" s="26">
        <v>8.4228546598646148E-3</v>
      </c>
      <c r="AG182" s="14" t="s">
        <v>12</v>
      </c>
      <c r="AH182" s="18">
        <v>2</v>
      </c>
      <c r="AI182" s="72">
        <v>1.684570931972923E-2</v>
      </c>
      <c r="AJ182" s="14" t="s">
        <v>12</v>
      </c>
      <c r="AL182" s="13">
        <v>1E-3</v>
      </c>
    </row>
    <row r="183" spans="1:38" x14ac:dyDescent="0.35">
      <c r="A183" s="10"/>
      <c r="B183" s="10"/>
      <c r="C183" s="10">
        <v>190</v>
      </c>
      <c r="D183" s="10" t="s">
        <v>12</v>
      </c>
      <c r="E183" s="10">
        <v>45</v>
      </c>
      <c r="F183" s="10" t="s">
        <v>18</v>
      </c>
      <c r="G183" s="26">
        <v>190</v>
      </c>
      <c r="H183" s="26" t="s">
        <v>12</v>
      </c>
      <c r="I183" s="26">
        <v>-1.2005529341227218E-2</v>
      </c>
      <c r="J183" s="26" t="s">
        <v>12</v>
      </c>
      <c r="K183" s="135"/>
      <c r="L183" s="136"/>
      <c r="M183" s="26">
        <v>-1.2005529341223564E-2</v>
      </c>
      <c r="N183" s="10" t="s">
        <v>12</v>
      </c>
      <c r="Q183" s="14">
        <v>0</v>
      </c>
      <c r="R183" s="14" t="s">
        <v>12</v>
      </c>
      <c r="S183" s="14">
        <v>2.1693813450845333E-2</v>
      </c>
      <c r="T183" s="14" t="s">
        <v>12</v>
      </c>
      <c r="U183" s="14">
        <v>9.9304246300615639E-3</v>
      </c>
      <c r="V183" s="14" t="s">
        <v>12</v>
      </c>
      <c r="W183" s="14">
        <v>2.8867513459481293E-5</v>
      </c>
      <c r="X183" s="14" t="s">
        <v>12</v>
      </c>
      <c r="Y183" s="14">
        <v>1.0969655114602889E-3</v>
      </c>
      <c r="Z183" s="14" t="s">
        <v>12</v>
      </c>
      <c r="AA183" s="14">
        <v>2.886751345948129E-4</v>
      </c>
      <c r="AB183" s="14" t="s">
        <v>12</v>
      </c>
      <c r="AF183" s="26">
        <v>2.3885610215638436E-2</v>
      </c>
      <c r="AG183" s="14" t="s">
        <v>12</v>
      </c>
      <c r="AH183" s="18">
        <v>2</v>
      </c>
      <c r="AI183" s="72">
        <v>4.7771220431276872E-2</v>
      </c>
      <c r="AJ183" s="14" t="s">
        <v>12</v>
      </c>
      <c r="AL183" s="13">
        <v>1E-3</v>
      </c>
    </row>
    <row r="184" spans="1:38" x14ac:dyDescent="0.35">
      <c r="A184" s="10"/>
      <c r="B184" s="10"/>
      <c r="C184" s="10">
        <v>190</v>
      </c>
      <c r="D184" s="10" t="s">
        <v>12</v>
      </c>
      <c r="E184" s="10">
        <v>400</v>
      </c>
      <c r="F184" s="10" t="s">
        <v>18</v>
      </c>
      <c r="G184" s="26">
        <v>190</v>
      </c>
      <c r="H184" s="26" t="s">
        <v>12</v>
      </c>
      <c r="I184" s="26">
        <v>-1.7748014521036366E-2</v>
      </c>
      <c r="J184" s="26" t="s">
        <v>12</v>
      </c>
      <c r="K184" s="135"/>
      <c r="L184" s="136"/>
      <c r="M184" s="26">
        <v>-1.7748014521032474E-2</v>
      </c>
      <c r="N184" s="10" t="s">
        <v>12</v>
      </c>
      <c r="Q184" s="14">
        <v>0</v>
      </c>
      <c r="R184" s="14" t="s">
        <v>12</v>
      </c>
      <c r="S184" s="14">
        <v>2.1446106733166475E-2</v>
      </c>
      <c r="T184" s="14" t="s">
        <v>12</v>
      </c>
      <c r="U184" s="14">
        <v>7.7364936071409847E-3</v>
      </c>
      <c r="V184" s="14" t="s">
        <v>12</v>
      </c>
      <c r="W184" s="14">
        <v>2.8867513459481293E-5</v>
      </c>
      <c r="X184" s="14" t="s">
        <v>12</v>
      </c>
      <c r="Y184" s="14">
        <v>1.0969655114602889E-3</v>
      </c>
      <c r="Z184" s="14" t="s">
        <v>12</v>
      </c>
      <c r="AA184" s="14">
        <v>2.886751345948129E-4</v>
      </c>
      <c r="AB184" s="14" t="s">
        <v>12</v>
      </c>
      <c r="AF184" s="26">
        <v>2.2827096340614628E-2</v>
      </c>
      <c r="AG184" s="14" t="s">
        <v>12</v>
      </c>
      <c r="AH184" s="18">
        <v>2</v>
      </c>
      <c r="AI184" s="72">
        <v>4.5654192681229257E-2</v>
      </c>
      <c r="AJ184" s="14" t="s">
        <v>12</v>
      </c>
      <c r="AL184" s="13">
        <v>1E-3</v>
      </c>
    </row>
    <row r="185" spans="1:38" x14ac:dyDescent="0.35">
      <c r="A185" s="10"/>
      <c r="B185" s="10"/>
      <c r="C185" s="10">
        <v>190</v>
      </c>
      <c r="D185" s="10" t="s">
        <v>12</v>
      </c>
      <c r="E185" s="10">
        <v>1</v>
      </c>
      <c r="F185" s="10" t="s">
        <v>19</v>
      </c>
      <c r="G185" s="26">
        <v>190</v>
      </c>
      <c r="H185" s="26" t="s">
        <v>12</v>
      </c>
      <c r="I185" s="26">
        <v>-1.7748014521036366E-2</v>
      </c>
      <c r="J185" s="26" t="s">
        <v>12</v>
      </c>
      <c r="K185" s="135"/>
      <c r="L185" s="136"/>
      <c r="M185" s="26">
        <v>-1.7748014521032474E-2</v>
      </c>
      <c r="N185" s="10" t="s">
        <v>12</v>
      </c>
      <c r="Q185" s="14">
        <v>0</v>
      </c>
      <c r="R185" s="14" t="s">
        <v>12</v>
      </c>
      <c r="S185" s="14">
        <v>2.1446106733166475E-2</v>
      </c>
      <c r="T185" s="14" t="s">
        <v>12</v>
      </c>
      <c r="U185" s="14">
        <v>7.7364936071409847E-3</v>
      </c>
      <c r="V185" s="14" t="s">
        <v>12</v>
      </c>
      <c r="W185" s="14">
        <v>2.8867513459481293E-5</v>
      </c>
      <c r="X185" s="14" t="s">
        <v>12</v>
      </c>
      <c r="Y185" s="14">
        <v>1.0969655114602889E-3</v>
      </c>
      <c r="Z185" s="14" t="s">
        <v>12</v>
      </c>
      <c r="AA185" s="14">
        <v>2.886751345948129E-4</v>
      </c>
      <c r="AB185" s="14" t="s">
        <v>12</v>
      </c>
      <c r="AF185" s="26">
        <v>2.2827096340614628E-2</v>
      </c>
      <c r="AG185" s="14" t="s">
        <v>12</v>
      </c>
      <c r="AH185" s="18">
        <v>2</v>
      </c>
      <c r="AI185" s="72">
        <v>4.5654192681229257E-2</v>
      </c>
      <c r="AJ185" s="14" t="s">
        <v>12</v>
      </c>
      <c r="AL185" s="13">
        <v>1E-3</v>
      </c>
    </row>
    <row r="186" spans="1:38" x14ac:dyDescent="0.35">
      <c r="A186" s="10"/>
      <c r="B186" s="10"/>
      <c r="C186" s="10">
        <v>190</v>
      </c>
      <c r="D186" s="10" t="s">
        <v>12</v>
      </c>
      <c r="E186" s="10">
        <v>10</v>
      </c>
      <c r="F186" s="10" t="s">
        <v>19</v>
      </c>
      <c r="G186" s="26">
        <v>190</v>
      </c>
      <c r="H186" s="26" t="s">
        <v>12</v>
      </c>
      <c r="I186" s="26">
        <v>-4.2863815945851043E-2</v>
      </c>
      <c r="J186" s="26" t="s">
        <v>12</v>
      </c>
      <c r="K186" s="135"/>
      <c r="L186" s="136"/>
      <c r="M186" s="26">
        <v>-4.2863815945850092E-2</v>
      </c>
      <c r="N186" s="10" t="s">
        <v>12</v>
      </c>
      <c r="Q186" s="14">
        <v>0</v>
      </c>
      <c r="R186" s="14" t="s">
        <v>12</v>
      </c>
      <c r="S186" s="14">
        <v>2.2273390592415156E-2</v>
      </c>
      <c r="T186" s="14" t="s">
        <v>12</v>
      </c>
      <c r="U186" s="14">
        <v>9.9304246300615639E-3</v>
      </c>
      <c r="V186" s="14" t="s">
        <v>12</v>
      </c>
      <c r="W186" s="14">
        <v>2.8867513459481293E-5</v>
      </c>
      <c r="X186" s="14" t="s">
        <v>12</v>
      </c>
      <c r="Y186" s="14">
        <v>2.1939310229205779E-3</v>
      </c>
      <c r="Z186" s="14" t="s">
        <v>12</v>
      </c>
      <c r="AA186" s="14">
        <v>2.886751345948129E-4</v>
      </c>
      <c r="AB186" s="14" t="s">
        <v>12</v>
      </c>
      <c r="AF186" s="26">
        <v>2.4487032523677125E-2</v>
      </c>
      <c r="AG186" s="14" t="s">
        <v>12</v>
      </c>
      <c r="AH186" s="18">
        <v>2</v>
      </c>
      <c r="AI186" s="72">
        <v>4.897406504735425E-2</v>
      </c>
      <c r="AJ186" s="14" t="s">
        <v>12</v>
      </c>
      <c r="AL186" s="13">
        <v>1E-3</v>
      </c>
    </row>
    <row r="187" spans="1:38" x14ac:dyDescent="0.35">
      <c r="A187" s="10"/>
      <c r="B187" s="10"/>
      <c r="C187" s="10">
        <v>240</v>
      </c>
      <c r="D187" s="10" t="s">
        <v>12</v>
      </c>
      <c r="E187" s="10">
        <v>45</v>
      </c>
      <c r="F187" s="10" t="s">
        <v>18</v>
      </c>
      <c r="G187" s="26">
        <v>240</v>
      </c>
      <c r="H187" s="26" t="s">
        <v>12</v>
      </c>
      <c r="I187" s="26">
        <v>3.299160914133353E-3</v>
      </c>
      <c r="J187" s="26" t="s">
        <v>12</v>
      </c>
      <c r="K187" s="135"/>
      <c r="L187" s="136"/>
      <c r="M187" s="26">
        <v>3.2991609141390654E-3</v>
      </c>
      <c r="N187" s="10" t="s">
        <v>12</v>
      </c>
      <c r="Q187" s="14">
        <v>0</v>
      </c>
      <c r="R187" s="14" t="s">
        <v>12</v>
      </c>
      <c r="S187" s="14">
        <v>3.606452536155879E-2</v>
      </c>
      <c r="T187" s="14" t="s">
        <v>12</v>
      </c>
      <c r="U187" s="14">
        <v>2.2632130552233332E-2</v>
      </c>
      <c r="V187" s="14" t="s">
        <v>12</v>
      </c>
      <c r="W187" s="14">
        <v>2.886751345948129E-4</v>
      </c>
      <c r="X187" s="14" t="s">
        <v>12</v>
      </c>
      <c r="Y187" s="14">
        <v>2.7712812921102037E-3</v>
      </c>
      <c r="Z187" s="14" t="s">
        <v>12</v>
      </c>
      <c r="AA187" s="14">
        <v>2.886751345948129E-4</v>
      </c>
      <c r="AB187" s="14" t="s">
        <v>12</v>
      </c>
      <c r="AF187" s="26">
        <v>4.2669778409953306E-2</v>
      </c>
      <c r="AG187" s="14" t="s">
        <v>12</v>
      </c>
      <c r="AH187" s="18">
        <v>2</v>
      </c>
      <c r="AI187" s="72">
        <v>8.5339556819906612E-2</v>
      </c>
      <c r="AJ187" s="14" t="s">
        <v>12</v>
      </c>
      <c r="AL187" s="13">
        <v>1E-3</v>
      </c>
    </row>
    <row r="188" spans="1:38" x14ac:dyDescent="0.35">
      <c r="A188" s="10"/>
      <c r="B188" s="10"/>
      <c r="C188" s="10">
        <v>240</v>
      </c>
      <c r="D188" s="10" t="s">
        <v>12</v>
      </c>
      <c r="E188" s="10">
        <v>400</v>
      </c>
      <c r="F188" s="10" t="s">
        <v>18</v>
      </c>
      <c r="G188" s="26">
        <v>240</v>
      </c>
      <c r="H188" s="26" t="s">
        <v>12</v>
      </c>
      <c r="I188" s="26">
        <v>-3.5469323444601696E-4</v>
      </c>
      <c r="J188" s="26" t="s">
        <v>12</v>
      </c>
      <c r="K188" s="135"/>
      <c r="L188" s="136"/>
      <c r="M188" s="26">
        <v>-3.5469323444203837E-4</v>
      </c>
      <c r="N188" s="10" t="s">
        <v>12</v>
      </c>
      <c r="Q188" s="14">
        <v>0</v>
      </c>
      <c r="R188" s="14" t="s">
        <v>12</v>
      </c>
      <c r="S188" s="14">
        <v>3.5929304374545099E-2</v>
      </c>
      <c r="T188" s="14" t="s">
        <v>12</v>
      </c>
      <c r="U188" s="14">
        <v>2.2632130552233332E-2</v>
      </c>
      <c r="V188" s="14" t="s">
        <v>12</v>
      </c>
      <c r="W188" s="14">
        <v>2.886751345948129E-4</v>
      </c>
      <c r="X188" s="14" t="s">
        <v>12</v>
      </c>
      <c r="Y188" s="14">
        <v>2.7712812921102037E-3</v>
      </c>
      <c r="Z188" s="14" t="s">
        <v>12</v>
      </c>
      <c r="AA188" s="14">
        <v>2.886751345948129E-4</v>
      </c>
      <c r="AB188" s="14" t="s">
        <v>12</v>
      </c>
      <c r="AF188" s="26">
        <v>4.2555550905125236E-2</v>
      </c>
      <c r="AG188" s="14" t="s">
        <v>12</v>
      </c>
      <c r="AH188" s="18">
        <v>2</v>
      </c>
      <c r="AI188" s="72">
        <v>8.5111101810250472E-2</v>
      </c>
      <c r="AJ188" s="14" t="s">
        <v>12</v>
      </c>
      <c r="AL188" s="13">
        <v>1E-3</v>
      </c>
    </row>
    <row r="189" spans="1:38" x14ac:dyDescent="0.35">
      <c r="A189" s="10"/>
      <c r="B189" s="10"/>
      <c r="C189" s="10">
        <v>240</v>
      </c>
      <c r="D189" s="10" t="s">
        <v>12</v>
      </c>
      <c r="E189" s="10">
        <v>1</v>
      </c>
      <c r="F189" s="10" t="s">
        <v>19</v>
      </c>
      <c r="G189" s="26">
        <v>240</v>
      </c>
      <c r="H189" s="26" t="s">
        <v>12</v>
      </c>
      <c r="I189" s="26">
        <v>-3.5469323444601696E-4</v>
      </c>
      <c r="J189" s="26" t="s">
        <v>12</v>
      </c>
      <c r="K189" s="135"/>
      <c r="L189" s="136"/>
      <c r="M189" s="26">
        <v>-3.5469323444203837E-4</v>
      </c>
      <c r="N189" s="10" t="s">
        <v>12</v>
      </c>
      <c r="Q189" s="14">
        <v>0</v>
      </c>
      <c r="R189" s="14" t="s">
        <v>12</v>
      </c>
      <c r="S189" s="14">
        <v>3.5929304374545099E-2</v>
      </c>
      <c r="T189" s="14" t="s">
        <v>12</v>
      </c>
      <c r="U189" s="14">
        <v>2.2632130552233332E-2</v>
      </c>
      <c r="V189" s="14" t="s">
        <v>12</v>
      </c>
      <c r="W189" s="14">
        <v>2.886751345948129E-4</v>
      </c>
      <c r="X189" s="14" t="s">
        <v>12</v>
      </c>
      <c r="Y189" s="14">
        <v>2.7712812921102037E-3</v>
      </c>
      <c r="Z189" s="14" t="s">
        <v>12</v>
      </c>
      <c r="AA189" s="14">
        <v>2.886751345948129E-4</v>
      </c>
      <c r="AB189" s="14" t="s">
        <v>12</v>
      </c>
      <c r="AF189" s="26">
        <v>4.2555550905125236E-2</v>
      </c>
      <c r="AG189" s="14" t="s">
        <v>12</v>
      </c>
      <c r="AH189" s="18">
        <v>2</v>
      </c>
      <c r="AI189" s="72">
        <v>8.5111101810250472E-2</v>
      </c>
      <c r="AJ189" s="14" t="s">
        <v>12</v>
      </c>
      <c r="AL189" s="13">
        <v>1E-3</v>
      </c>
    </row>
    <row r="190" spans="1:38" x14ac:dyDescent="0.35">
      <c r="A190" s="10">
        <v>1000</v>
      </c>
      <c r="B190" s="10" t="s">
        <v>12</v>
      </c>
      <c r="C190" s="10">
        <v>250</v>
      </c>
      <c r="D190" s="10" t="s">
        <v>12</v>
      </c>
      <c r="E190" s="10">
        <v>45</v>
      </c>
      <c r="F190" s="10" t="s">
        <v>18</v>
      </c>
      <c r="G190" s="26">
        <v>250</v>
      </c>
      <c r="H190" s="26" t="s">
        <v>12</v>
      </c>
      <c r="I190" s="26">
        <v>3.2654202131678707E-3</v>
      </c>
      <c r="J190" s="26" t="s">
        <v>12</v>
      </c>
      <c r="K190" s="135"/>
      <c r="L190" s="136"/>
      <c r="M190" s="26">
        <v>3.2654202131539023E-3</v>
      </c>
      <c r="N190" s="10" t="s">
        <v>12</v>
      </c>
      <c r="Q190" s="14">
        <v>0</v>
      </c>
      <c r="R190" s="14" t="s">
        <v>12</v>
      </c>
      <c r="S190" s="14">
        <v>3.606452536155879E-2</v>
      </c>
      <c r="T190" s="14" t="s">
        <v>12</v>
      </c>
      <c r="U190" s="14">
        <v>2.3094010767585028E-2</v>
      </c>
      <c r="V190" s="14" t="s">
        <v>12</v>
      </c>
      <c r="W190" s="14">
        <v>2.886751345948129E-4</v>
      </c>
      <c r="X190" s="14" t="s">
        <v>12</v>
      </c>
      <c r="Y190" s="14">
        <v>2.8867513459481286E-3</v>
      </c>
      <c r="Z190" s="14" t="s">
        <v>12</v>
      </c>
      <c r="AA190" s="14">
        <v>2.886751345948129E-4</v>
      </c>
      <c r="AB190" s="14" t="s">
        <v>12</v>
      </c>
      <c r="AF190" s="26">
        <v>4.2924157800565528E-2</v>
      </c>
      <c r="AG190" s="14" t="s">
        <v>12</v>
      </c>
      <c r="AH190" s="18">
        <v>2</v>
      </c>
      <c r="AI190" s="72">
        <v>8.5848315601131056E-2</v>
      </c>
      <c r="AJ190" s="14" t="s">
        <v>12</v>
      </c>
      <c r="AL190" s="13">
        <v>1E-3</v>
      </c>
    </row>
    <row r="191" spans="1:38" x14ac:dyDescent="0.35">
      <c r="A191" s="10"/>
      <c r="B191" s="10"/>
      <c r="C191" s="10">
        <v>1000</v>
      </c>
      <c r="D191" s="10" t="s">
        <v>12</v>
      </c>
      <c r="E191" s="10">
        <v>45</v>
      </c>
      <c r="F191" s="10" t="s">
        <v>18</v>
      </c>
      <c r="G191" s="26">
        <v>1000</v>
      </c>
      <c r="H191" s="26" t="s">
        <v>12</v>
      </c>
      <c r="I191" s="26">
        <v>7.3486764075671998E-4</v>
      </c>
      <c r="J191" s="26" t="s">
        <v>12</v>
      </c>
      <c r="K191" s="135"/>
      <c r="L191" s="136"/>
      <c r="M191" s="26">
        <v>7.3486764074459643E-4</v>
      </c>
      <c r="N191" s="10" t="s">
        <v>12</v>
      </c>
      <c r="Q191" s="14">
        <v>0</v>
      </c>
      <c r="R191" s="14" t="s">
        <v>12</v>
      </c>
      <c r="S191" s="14">
        <v>6.1459054359836264E-2</v>
      </c>
      <c r="T191" s="14" t="s">
        <v>12</v>
      </c>
      <c r="U191" s="14">
        <v>5.7735026918962568E-2</v>
      </c>
      <c r="V191" s="14" t="s">
        <v>12</v>
      </c>
      <c r="W191" s="14">
        <v>2.886751345948129E-4</v>
      </c>
      <c r="X191" s="14" t="s">
        <v>12</v>
      </c>
      <c r="Y191" s="14">
        <v>1.1547005383792514E-2</v>
      </c>
      <c r="Z191" s="14" t="s">
        <v>12</v>
      </c>
      <c r="AA191" s="14">
        <v>2.886751345948129E-3</v>
      </c>
      <c r="AB191" s="14" t="s">
        <v>12</v>
      </c>
      <c r="AF191" s="26">
        <v>8.5160429168356366E-2</v>
      </c>
      <c r="AG191" s="14" t="s">
        <v>12</v>
      </c>
      <c r="AH191" s="18">
        <v>2</v>
      </c>
      <c r="AI191" s="32">
        <v>0.17032085833671273</v>
      </c>
      <c r="AJ191" s="14" t="s">
        <v>12</v>
      </c>
      <c r="AL191" s="13">
        <v>0.01</v>
      </c>
    </row>
    <row r="192" spans="1:38" x14ac:dyDescent="0.35">
      <c r="A192" s="10"/>
      <c r="B192" s="10"/>
      <c r="C192" s="10">
        <v>1000</v>
      </c>
      <c r="D192" s="10" t="s">
        <v>12</v>
      </c>
      <c r="E192" s="10">
        <v>400</v>
      </c>
      <c r="F192" s="10" t="s">
        <v>18</v>
      </c>
      <c r="G192" s="26">
        <v>1000</v>
      </c>
      <c r="H192" s="26" t="s">
        <v>12</v>
      </c>
      <c r="I192" s="26">
        <v>-2.4536339107908162E-2</v>
      </c>
      <c r="J192" s="26" t="s">
        <v>12</v>
      </c>
      <c r="K192" s="135"/>
      <c r="L192" s="136"/>
      <c r="M192" s="26">
        <v>-2.4536339107953609E-2</v>
      </c>
      <c r="N192" s="10" t="s">
        <v>12</v>
      </c>
      <c r="Q192" s="14">
        <v>0</v>
      </c>
      <c r="R192" s="14" t="s">
        <v>12</v>
      </c>
      <c r="S192" s="14">
        <v>6.0989027482139989E-2</v>
      </c>
      <c r="T192" s="14" t="s">
        <v>12</v>
      </c>
      <c r="U192" s="14">
        <v>5.7735026918962568E-2</v>
      </c>
      <c r="V192" s="14" t="s">
        <v>12</v>
      </c>
      <c r="W192" s="14">
        <v>2.886751345948129E-4</v>
      </c>
      <c r="X192" s="14" t="s">
        <v>12</v>
      </c>
      <c r="Y192" s="14">
        <v>1.1547005383792514E-2</v>
      </c>
      <c r="Z192" s="14" t="s">
        <v>12</v>
      </c>
      <c r="AA192" s="14">
        <v>2.886751345948129E-3</v>
      </c>
      <c r="AB192" s="14" t="s">
        <v>12</v>
      </c>
      <c r="AF192" s="26">
        <v>8.4821841565427936E-2</v>
      </c>
      <c r="AG192" s="14" t="s">
        <v>12</v>
      </c>
      <c r="AH192" s="18">
        <v>2</v>
      </c>
      <c r="AI192" s="32">
        <v>0.16964368313085587</v>
      </c>
      <c r="AJ192" s="14" t="s">
        <v>12</v>
      </c>
      <c r="AL192" s="13">
        <v>0.01</v>
      </c>
    </row>
    <row r="193" spans="1:38" x14ac:dyDescent="0.35">
      <c r="A193" s="10"/>
      <c r="B193" s="10"/>
      <c r="C193" s="10">
        <v>1000</v>
      </c>
      <c r="D193" s="10" t="s">
        <v>12</v>
      </c>
      <c r="E193" s="10">
        <v>1</v>
      </c>
      <c r="F193" s="10" t="s">
        <v>19</v>
      </c>
      <c r="G193" s="26">
        <v>1000</v>
      </c>
      <c r="H193" s="26" t="s">
        <v>12</v>
      </c>
      <c r="I193" s="26">
        <v>-2.4536339107908162E-2</v>
      </c>
      <c r="J193" s="26" t="s">
        <v>12</v>
      </c>
      <c r="K193" s="135"/>
      <c r="L193" s="136"/>
      <c r="M193" s="26">
        <v>-2.4536339107953609E-2</v>
      </c>
      <c r="N193" s="10" t="s">
        <v>12</v>
      </c>
      <c r="Q193" s="14">
        <v>0</v>
      </c>
      <c r="R193" s="14" t="s">
        <v>12</v>
      </c>
      <c r="S193" s="14">
        <v>6.0989027482139989E-2</v>
      </c>
      <c r="T193" s="14" t="s">
        <v>12</v>
      </c>
      <c r="U193" s="14">
        <v>5.7735026918962568E-2</v>
      </c>
      <c r="V193" s="14" t="s">
        <v>12</v>
      </c>
      <c r="W193" s="14">
        <v>2.886751345948129E-4</v>
      </c>
      <c r="X193" s="14" t="s">
        <v>12</v>
      </c>
      <c r="Y193" s="14">
        <v>1.1547005383792514E-2</v>
      </c>
      <c r="Z193" s="14" t="s">
        <v>12</v>
      </c>
      <c r="AA193" s="14">
        <v>2.886751345948129E-3</v>
      </c>
      <c r="AB193" s="14" t="s">
        <v>12</v>
      </c>
      <c r="AF193" s="26">
        <v>8.4821841565427936E-2</v>
      </c>
      <c r="AG193" s="14" t="s">
        <v>12</v>
      </c>
      <c r="AH193" s="18">
        <v>2</v>
      </c>
      <c r="AI193" s="32">
        <v>0.16964368313085587</v>
      </c>
      <c r="AJ193" s="14" t="s">
        <v>12</v>
      </c>
      <c r="AL193" s="13">
        <v>0.01</v>
      </c>
    </row>
    <row r="196" spans="1:38" x14ac:dyDescent="0.35">
      <c r="A196" s="38" t="s">
        <v>20</v>
      </c>
    </row>
    <row r="197" spans="1:38" ht="14.5" customHeight="1" x14ac:dyDescent="0.35">
      <c r="A197" s="210" t="s">
        <v>7</v>
      </c>
      <c r="B197" s="211"/>
      <c r="C197" s="210" t="s">
        <v>8</v>
      </c>
      <c r="D197" s="249"/>
      <c r="E197" s="249"/>
      <c r="F197" s="211"/>
      <c r="G197" s="210" t="s">
        <v>9</v>
      </c>
      <c r="H197" s="211"/>
      <c r="I197" s="210" t="s">
        <v>25</v>
      </c>
      <c r="J197" s="211"/>
      <c r="K197" s="131"/>
      <c r="L197" s="132"/>
      <c r="M197" s="242" t="s">
        <v>110</v>
      </c>
      <c r="N197" s="192" t="s">
        <v>10</v>
      </c>
      <c r="Q197" s="210" t="s">
        <v>28</v>
      </c>
      <c r="R197" s="211"/>
      <c r="S197" s="210" t="s">
        <v>29</v>
      </c>
      <c r="T197" s="211"/>
      <c r="U197" s="210" t="s">
        <v>31</v>
      </c>
      <c r="V197" s="211"/>
      <c r="W197" s="210" t="s">
        <v>30</v>
      </c>
      <c r="X197" s="211"/>
      <c r="Y197" s="191" t="s">
        <v>66</v>
      </c>
      <c r="Z197" s="191"/>
      <c r="AA197" s="244" t="s">
        <v>104</v>
      </c>
      <c r="AB197" s="244"/>
      <c r="AF197" s="210" t="s">
        <v>33</v>
      </c>
      <c r="AG197" s="211"/>
      <c r="AH197" s="242" t="s">
        <v>34</v>
      </c>
      <c r="AI197" s="210" t="s">
        <v>35</v>
      </c>
      <c r="AJ197" s="211"/>
      <c r="AL197" s="236" t="s">
        <v>103</v>
      </c>
    </row>
    <row r="198" spans="1:38" x14ac:dyDescent="0.35">
      <c r="A198" s="212"/>
      <c r="B198" s="213"/>
      <c r="C198" s="212"/>
      <c r="D198" s="250"/>
      <c r="E198" s="250"/>
      <c r="F198" s="213"/>
      <c r="G198" s="212"/>
      <c r="H198" s="213"/>
      <c r="I198" s="212"/>
      <c r="J198" s="213"/>
      <c r="K198" s="131"/>
      <c r="L198" s="132"/>
      <c r="M198" s="243"/>
      <c r="N198" s="192"/>
      <c r="Q198" s="212"/>
      <c r="R198" s="213"/>
      <c r="S198" s="212"/>
      <c r="T198" s="213"/>
      <c r="U198" s="212"/>
      <c r="V198" s="213"/>
      <c r="W198" s="212"/>
      <c r="X198" s="213"/>
      <c r="Y198" s="191"/>
      <c r="Z198" s="191"/>
      <c r="AA198" s="244"/>
      <c r="AB198" s="244"/>
      <c r="AF198" s="212"/>
      <c r="AG198" s="213"/>
      <c r="AH198" s="243"/>
      <c r="AI198" s="212"/>
      <c r="AJ198" s="213"/>
      <c r="AL198" s="237"/>
    </row>
    <row r="199" spans="1:38" x14ac:dyDescent="0.35">
      <c r="A199" s="10">
        <v>200</v>
      </c>
      <c r="B199" s="10" t="s">
        <v>14</v>
      </c>
      <c r="C199" s="10">
        <v>100</v>
      </c>
      <c r="D199" s="10" t="s">
        <v>14</v>
      </c>
      <c r="E199" s="10">
        <v>45</v>
      </c>
      <c r="F199" s="10" t="s">
        <v>18</v>
      </c>
      <c r="G199" s="26">
        <v>100</v>
      </c>
      <c r="H199" s="26" t="s">
        <v>14</v>
      </c>
      <c r="I199" s="26">
        <v>4.2909262316147445E-2</v>
      </c>
      <c r="J199" s="26" t="s">
        <v>14</v>
      </c>
      <c r="K199" s="135"/>
      <c r="L199" s="136"/>
      <c r="M199" s="26">
        <v>4.2909262316143781E-2</v>
      </c>
      <c r="N199" s="10" t="s">
        <v>14</v>
      </c>
      <c r="Q199" s="14">
        <v>0</v>
      </c>
      <c r="R199" s="14" t="s">
        <v>14</v>
      </c>
      <c r="S199" s="14">
        <v>0.13015877252932512</v>
      </c>
      <c r="T199" s="14" t="s">
        <v>14</v>
      </c>
      <c r="U199" s="14">
        <v>2.598076211353316E-2</v>
      </c>
      <c r="V199" s="14" t="s">
        <v>14</v>
      </c>
      <c r="W199" s="14">
        <v>2.8867513459481293E-5</v>
      </c>
      <c r="X199" s="14" t="s">
        <v>14</v>
      </c>
      <c r="Y199" s="14">
        <v>1.1547005383792516E-3</v>
      </c>
      <c r="Z199" s="14" t="s">
        <v>14</v>
      </c>
      <c r="AA199" s="14">
        <v>2.886751345948129E-3</v>
      </c>
      <c r="AB199" s="14" t="s">
        <v>14</v>
      </c>
      <c r="AF199" s="72">
        <v>0.13276284708584926</v>
      </c>
      <c r="AG199" s="14" t="s">
        <v>14</v>
      </c>
      <c r="AH199" s="18">
        <v>2</v>
      </c>
      <c r="AI199" s="32">
        <v>0.26552569417169852</v>
      </c>
      <c r="AJ199" s="14" t="s">
        <v>14</v>
      </c>
      <c r="AL199" s="13">
        <v>0.01</v>
      </c>
    </row>
    <row r="200" spans="1:38" x14ac:dyDescent="0.35">
      <c r="A200" s="10"/>
      <c r="B200" s="10"/>
      <c r="C200" s="10">
        <v>100</v>
      </c>
      <c r="D200" s="10" t="s">
        <v>14</v>
      </c>
      <c r="E200" s="10">
        <v>400</v>
      </c>
      <c r="F200" s="10" t="s">
        <v>18</v>
      </c>
      <c r="G200" s="26">
        <v>100</v>
      </c>
      <c r="H200" s="26" t="s">
        <v>14</v>
      </c>
      <c r="I200" s="26">
        <v>0.1047856544562088</v>
      </c>
      <c r="J200" s="26" t="s">
        <v>14</v>
      </c>
      <c r="K200" s="135"/>
      <c r="L200" s="136"/>
      <c r="M200" s="26">
        <v>0.10478565445620802</v>
      </c>
      <c r="N200" s="10" t="s">
        <v>14</v>
      </c>
      <c r="Q200" s="14">
        <v>0</v>
      </c>
      <c r="R200" s="14" t="s">
        <v>14</v>
      </c>
      <c r="S200" s="14">
        <v>0.13016906278617763</v>
      </c>
      <c r="T200" s="14" t="s">
        <v>14</v>
      </c>
      <c r="U200" s="14">
        <v>2.598076211353316E-2</v>
      </c>
      <c r="V200" s="14" t="s">
        <v>14</v>
      </c>
      <c r="W200" s="14">
        <v>2.8867513459481293E-5</v>
      </c>
      <c r="X200" s="14" t="s">
        <v>14</v>
      </c>
      <c r="Y200" s="14">
        <v>1.1547005383792516E-3</v>
      </c>
      <c r="Z200" s="14" t="s">
        <v>14</v>
      </c>
      <c r="AA200" s="14">
        <v>2.886751345948129E-3</v>
      </c>
      <c r="AB200" s="14" t="s">
        <v>14</v>
      </c>
      <c r="AF200" s="72">
        <v>0.13277293552012717</v>
      </c>
      <c r="AG200" s="14" t="s">
        <v>14</v>
      </c>
      <c r="AH200" s="18">
        <v>2</v>
      </c>
      <c r="AI200" s="32">
        <v>0.26554587104025434</v>
      </c>
      <c r="AJ200" s="14" t="s">
        <v>14</v>
      </c>
      <c r="AL200" s="13">
        <v>0.01</v>
      </c>
    </row>
    <row r="201" spans="1:38" x14ac:dyDescent="0.35">
      <c r="A201" s="10"/>
      <c r="B201" s="10"/>
      <c r="C201" s="10">
        <v>100</v>
      </c>
      <c r="D201" s="10" t="s">
        <v>14</v>
      </c>
      <c r="E201" s="10">
        <v>1</v>
      </c>
      <c r="F201" s="10" t="s">
        <v>19</v>
      </c>
      <c r="G201" s="26">
        <v>100</v>
      </c>
      <c r="H201" s="26" t="s">
        <v>14</v>
      </c>
      <c r="I201" s="26">
        <v>0.1047856544562088</v>
      </c>
      <c r="J201" s="26" t="s">
        <v>14</v>
      </c>
      <c r="K201" s="135"/>
      <c r="L201" s="136"/>
      <c r="M201" s="26">
        <v>0.10478565445620802</v>
      </c>
      <c r="N201" s="10" t="s">
        <v>14</v>
      </c>
      <c r="Q201" s="14">
        <v>0</v>
      </c>
      <c r="R201" s="14" t="s">
        <v>14</v>
      </c>
      <c r="S201" s="14">
        <v>0.13016906278617763</v>
      </c>
      <c r="T201" s="14" t="s">
        <v>14</v>
      </c>
      <c r="U201" s="14">
        <v>2.598076211353316E-2</v>
      </c>
      <c r="V201" s="14" t="s">
        <v>14</v>
      </c>
      <c r="W201" s="14">
        <v>2.8867513459481293E-5</v>
      </c>
      <c r="X201" s="14" t="s">
        <v>14</v>
      </c>
      <c r="Y201" s="14">
        <v>1.1547005383792516E-3</v>
      </c>
      <c r="Z201" s="14" t="s">
        <v>14</v>
      </c>
      <c r="AA201" s="14">
        <v>2.886751345948129E-3</v>
      </c>
      <c r="AB201" s="14" t="s">
        <v>14</v>
      </c>
      <c r="AF201" s="72">
        <v>0.13277293552012717</v>
      </c>
      <c r="AG201" s="14" t="s">
        <v>14</v>
      </c>
      <c r="AH201" s="18">
        <v>2</v>
      </c>
      <c r="AI201" s="32">
        <v>0.26554587104025434</v>
      </c>
      <c r="AJ201" s="14" t="s">
        <v>14</v>
      </c>
      <c r="AL201" s="13">
        <v>0.01</v>
      </c>
    </row>
    <row r="202" spans="1:38" x14ac:dyDescent="0.35">
      <c r="A202" s="10"/>
      <c r="B202" s="10"/>
      <c r="C202" s="10">
        <v>100</v>
      </c>
      <c r="D202" s="10" t="s">
        <v>14</v>
      </c>
      <c r="E202" s="10">
        <v>5</v>
      </c>
      <c r="F202" s="10" t="s">
        <v>19</v>
      </c>
      <c r="G202" s="26">
        <v>100</v>
      </c>
      <c r="H202" s="26" t="s">
        <v>14</v>
      </c>
      <c r="I202" s="26">
        <v>0.10608966444617396</v>
      </c>
      <c r="J202" s="26" t="s">
        <v>14</v>
      </c>
      <c r="K202" s="135"/>
      <c r="L202" s="136"/>
      <c r="M202" s="26">
        <v>0.10608966444617351</v>
      </c>
      <c r="N202" s="10" t="s">
        <v>14</v>
      </c>
      <c r="Q202" s="14">
        <v>0</v>
      </c>
      <c r="R202" s="14" t="s">
        <v>14</v>
      </c>
      <c r="S202" s="14">
        <v>0.13091950530463914</v>
      </c>
      <c r="T202" s="14" t="s">
        <v>14</v>
      </c>
      <c r="U202" s="14">
        <v>2.598076211353316E-2</v>
      </c>
      <c r="V202" s="14" t="s">
        <v>14</v>
      </c>
      <c r="W202" s="14">
        <v>2.8867513459481293E-5</v>
      </c>
      <c r="X202" s="14" t="s">
        <v>14</v>
      </c>
      <c r="Y202" s="14">
        <v>1.1547005383792516E-3</v>
      </c>
      <c r="Z202" s="14" t="s">
        <v>14</v>
      </c>
      <c r="AA202" s="14">
        <v>2.886751345948129E-3</v>
      </c>
      <c r="AB202" s="14" t="s">
        <v>14</v>
      </c>
      <c r="AF202" s="72">
        <v>0.13350874266957738</v>
      </c>
      <c r="AG202" s="14" t="s">
        <v>14</v>
      </c>
      <c r="AH202" s="18">
        <v>2</v>
      </c>
      <c r="AI202" s="32">
        <v>0.26701748533915476</v>
      </c>
      <c r="AJ202" s="14" t="s">
        <v>14</v>
      </c>
      <c r="AL202" s="13">
        <v>0.01</v>
      </c>
    </row>
    <row r="203" spans="1:38" x14ac:dyDescent="0.35">
      <c r="A203" s="10"/>
      <c r="B203" s="10"/>
      <c r="C203" s="10">
        <v>190</v>
      </c>
      <c r="D203" s="10" t="s">
        <v>14</v>
      </c>
      <c r="E203" s="10">
        <v>45</v>
      </c>
      <c r="F203" s="10" t="s">
        <v>18</v>
      </c>
      <c r="G203" s="26">
        <v>190</v>
      </c>
      <c r="H203" s="26" t="s">
        <v>14</v>
      </c>
      <c r="I203" s="26">
        <v>-0.20361946905073791</v>
      </c>
      <c r="J203" s="26" t="s">
        <v>14</v>
      </c>
      <c r="K203" s="135"/>
      <c r="L203" s="136"/>
      <c r="M203" s="26">
        <v>-0.20361946905075001</v>
      </c>
      <c r="N203" s="10" t="s">
        <v>14</v>
      </c>
      <c r="Q203" s="14">
        <v>0</v>
      </c>
      <c r="R203" s="14" t="s">
        <v>14</v>
      </c>
      <c r="S203" s="14">
        <v>0.15648859787432437</v>
      </c>
      <c r="T203" s="14" t="s">
        <v>14</v>
      </c>
      <c r="U203" s="14">
        <v>3.8971143170299746E-2</v>
      </c>
      <c r="V203" s="14" t="s">
        <v>14</v>
      </c>
      <c r="W203" s="14">
        <v>2.8867513459481293E-5</v>
      </c>
      <c r="X203" s="14" t="s">
        <v>14</v>
      </c>
      <c r="Y203" s="14">
        <v>2.1939310229205779E-3</v>
      </c>
      <c r="Z203" s="14" t="s">
        <v>14</v>
      </c>
      <c r="AA203" s="14">
        <v>2.886751345948129E-3</v>
      </c>
      <c r="AB203" s="14" t="s">
        <v>14</v>
      </c>
      <c r="AF203" s="72">
        <v>0.161308954384659</v>
      </c>
      <c r="AG203" s="14" t="s">
        <v>14</v>
      </c>
      <c r="AH203" s="18">
        <v>2</v>
      </c>
      <c r="AI203" s="32">
        <v>0.32261790876931801</v>
      </c>
      <c r="AJ203" s="14" t="s">
        <v>14</v>
      </c>
      <c r="AL203" s="13">
        <v>0.01</v>
      </c>
    </row>
    <row r="204" spans="1:38" x14ac:dyDescent="0.35">
      <c r="A204" s="10"/>
      <c r="B204" s="10"/>
      <c r="C204" s="10">
        <v>190</v>
      </c>
      <c r="D204" s="10" t="s">
        <v>14</v>
      </c>
      <c r="E204" s="10">
        <v>400</v>
      </c>
      <c r="F204" s="10" t="s">
        <v>18</v>
      </c>
      <c r="G204" s="26">
        <v>190</v>
      </c>
      <c r="H204" s="26" t="s">
        <v>14</v>
      </c>
      <c r="I204" s="26">
        <v>-0.19570477378002621</v>
      </c>
      <c r="J204" s="26" t="s">
        <v>14</v>
      </c>
      <c r="K204" s="135"/>
      <c r="L204" s="136"/>
      <c r="M204" s="26">
        <v>-0.19570477378002238</v>
      </c>
      <c r="N204" s="10" t="s">
        <v>14</v>
      </c>
      <c r="Q204" s="14">
        <v>0</v>
      </c>
      <c r="R204" s="14" t="s">
        <v>14</v>
      </c>
      <c r="S204" s="14">
        <v>0.15649364821525588</v>
      </c>
      <c r="T204" s="14" t="s">
        <v>14</v>
      </c>
      <c r="U204" s="14">
        <v>3.8971143170299746E-2</v>
      </c>
      <c r="V204" s="14" t="s">
        <v>14</v>
      </c>
      <c r="W204" s="14">
        <v>2.8867513459481293E-5</v>
      </c>
      <c r="X204" s="14" t="s">
        <v>14</v>
      </c>
      <c r="Y204" s="14">
        <v>2.1939310229205779E-3</v>
      </c>
      <c r="Z204" s="14" t="s">
        <v>14</v>
      </c>
      <c r="AA204" s="14">
        <v>2.886751345948129E-3</v>
      </c>
      <c r="AB204" s="14" t="s">
        <v>14</v>
      </c>
      <c r="AF204" s="72">
        <v>0.16131385381212693</v>
      </c>
      <c r="AG204" s="14" t="s">
        <v>14</v>
      </c>
      <c r="AH204" s="18">
        <v>2</v>
      </c>
      <c r="AI204" s="32">
        <v>0.32262770762425386</v>
      </c>
      <c r="AJ204" s="14" t="s">
        <v>14</v>
      </c>
      <c r="AL204" s="13">
        <v>0.01</v>
      </c>
    </row>
    <row r="205" spans="1:38" x14ac:dyDescent="0.35">
      <c r="A205" s="10"/>
      <c r="B205" s="10"/>
      <c r="C205" s="10">
        <v>190</v>
      </c>
      <c r="D205" s="10" t="s">
        <v>14</v>
      </c>
      <c r="E205" s="10">
        <v>1</v>
      </c>
      <c r="F205" s="10" t="s">
        <v>19</v>
      </c>
      <c r="G205" s="26">
        <v>190</v>
      </c>
      <c r="H205" s="26" t="s">
        <v>14</v>
      </c>
      <c r="I205" s="26">
        <v>-0.19570477378002621</v>
      </c>
      <c r="J205" s="26" t="s">
        <v>14</v>
      </c>
      <c r="K205" s="135"/>
      <c r="L205" s="136"/>
      <c r="M205" s="26">
        <v>-0.19570477378002238</v>
      </c>
      <c r="N205" s="10" t="s">
        <v>14</v>
      </c>
      <c r="Q205" s="14">
        <v>0</v>
      </c>
      <c r="R205" s="14" t="s">
        <v>14</v>
      </c>
      <c r="S205" s="14">
        <v>0.15649364821525588</v>
      </c>
      <c r="T205" s="14" t="s">
        <v>14</v>
      </c>
      <c r="U205" s="14">
        <v>3.8971143170299746E-2</v>
      </c>
      <c r="V205" s="14" t="s">
        <v>14</v>
      </c>
      <c r="W205" s="14">
        <v>2.8867513459481293E-5</v>
      </c>
      <c r="X205" s="14" t="s">
        <v>14</v>
      </c>
      <c r="Y205" s="14">
        <v>2.1939310229205779E-3</v>
      </c>
      <c r="Z205" s="14" t="s">
        <v>14</v>
      </c>
      <c r="AA205" s="14">
        <v>2.886751345948129E-3</v>
      </c>
      <c r="AB205" s="14" t="s">
        <v>14</v>
      </c>
      <c r="AF205" s="72">
        <v>0.16131385381212693</v>
      </c>
      <c r="AG205" s="14" t="s">
        <v>14</v>
      </c>
      <c r="AH205" s="18">
        <v>2</v>
      </c>
      <c r="AI205" s="32">
        <v>0.32262770762425386</v>
      </c>
      <c r="AJ205" s="14" t="s">
        <v>14</v>
      </c>
      <c r="AL205" s="13">
        <v>0.01</v>
      </c>
    </row>
    <row r="206" spans="1:38" x14ac:dyDescent="0.35">
      <c r="A206" s="10"/>
      <c r="B206" s="10"/>
      <c r="C206" s="10">
        <v>190</v>
      </c>
      <c r="D206" s="10" t="s">
        <v>14</v>
      </c>
      <c r="E206" s="10">
        <v>5</v>
      </c>
      <c r="F206" s="10" t="s">
        <v>19</v>
      </c>
      <c r="G206" s="26">
        <v>190</v>
      </c>
      <c r="H206" s="26" t="s">
        <v>14</v>
      </c>
      <c r="I206" s="26">
        <v>-0.18952881437967523</v>
      </c>
      <c r="J206" s="26" t="s">
        <v>14</v>
      </c>
      <c r="K206" s="135"/>
      <c r="L206" s="136"/>
      <c r="M206" s="26">
        <v>-0.18952881437968472</v>
      </c>
      <c r="N206" s="10" t="s">
        <v>14</v>
      </c>
      <c r="Q206" s="14">
        <v>0</v>
      </c>
      <c r="R206" s="14" t="s">
        <v>14</v>
      </c>
      <c r="S206" s="14">
        <v>0.1573607890162729</v>
      </c>
      <c r="T206" s="14" t="s">
        <v>14</v>
      </c>
      <c r="U206" s="14">
        <v>3.8971143170299746E-2</v>
      </c>
      <c r="V206" s="14" t="s">
        <v>14</v>
      </c>
      <c r="W206" s="14">
        <v>2.8867513459481293E-5</v>
      </c>
      <c r="X206" s="14" t="s">
        <v>14</v>
      </c>
      <c r="Y206" s="14">
        <v>2.1939310229205779E-3</v>
      </c>
      <c r="Z206" s="14" t="s">
        <v>14</v>
      </c>
      <c r="AA206" s="14">
        <v>2.886751345948129E-3</v>
      </c>
      <c r="AB206" s="14" t="s">
        <v>14</v>
      </c>
      <c r="AF206" s="72">
        <v>0.16215522014361411</v>
      </c>
      <c r="AG206" s="14" t="s">
        <v>14</v>
      </c>
      <c r="AH206" s="18">
        <v>2</v>
      </c>
      <c r="AI206" s="32">
        <v>0.32431044028722822</v>
      </c>
      <c r="AJ206" s="14" t="s">
        <v>14</v>
      </c>
      <c r="AL206" s="13">
        <v>0.01</v>
      </c>
    </row>
    <row r="207" spans="1:38" x14ac:dyDescent="0.35">
      <c r="A207" s="10">
        <v>2</v>
      </c>
      <c r="B207" s="10" t="s">
        <v>15</v>
      </c>
      <c r="C207" s="10">
        <v>1</v>
      </c>
      <c r="D207" s="10" t="s">
        <v>15</v>
      </c>
      <c r="E207" s="10">
        <v>45</v>
      </c>
      <c r="F207" s="10" t="s">
        <v>18</v>
      </c>
      <c r="G207" s="26">
        <v>1</v>
      </c>
      <c r="H207" s="26" t="s">
        <v>15</v>
      </c>
      <c r="I207" s="26">
        <v>-4.4610268073435103E-4</v>
      </c>
      <c r="J207" s="26" t="s">
        <v>15</v>
      </c>
      <c r="K207" s="135"/>
      <c r="L207" s="136"/>
      <c r="M207" s="26">
        <v>-4.4610268073430603E-4</v>
      </c>
      <c r="N207" s="10" t="s">
        <v>15</v>
      </c>
      <c r="Q207" s="14">
        <v>0</v>
      </c>
      <c r="R207" s="14" t="s">
        <v>15</v>
      </c>
      <c r="S207" s="14">
        <v>2.6789728861553551E-4</v>
      </c>
      <c r="T207" s="14" t="s">
        <v>15</v>
      </c>
      <c r="U207" s="14">
        <v>2.5980762113533162E-4</v>
      </c>
      <c r="V207" s="14" t="s">
        <v>15</v>
      </c>
      <c r="W207" s="14">
        <v>2.8867513459481289E-7</v>
      </c>
      <c r="X207" s="14" t="s">
        <v>15</v>
      </c>
      <c r="Y207" s="14">
        <v>1.1547005383792516E-5</v>
      </c>
      <c r="Z207" s="14" t="s">
        <v>15</v>
      </c>
      <c r="AA207" s="14">
        <v>2.8867513459481293E-6</v>
      </c>
      <c r="AB207" s="14" t="s">
        <v>15</v>
      </c>
      <c r="AF207" s="72">
        <v>3.733774326972046E-4</v>
      </c>
      <c r="AG207" s="14" t="s">
        <v>15</v>
      </c>
      <c r="AH207" s="18">
        <v>2</v>
      </c>
      <c r="AI207" s="27">
        <v>7.4675486539440921E-4</v>
      </c>
      <c r="AJ207" s="14" t="s">
        <v>15</v>
      </c>
      <c r="AL207" s="13">
        <v>1.0000000000000001E-5</v>
      </c>
    </row>
    <row r="208" spans="1:38" x14ac:dyDescent="0.35">
      <c r="A208" s="10"/>
      <c r="B208" s="10"/>
      <c r="C208" s="10">
        <v>1</v>
      </c>
      <c r="D208" s="10" t="s">
        <v>15</v>
      </c>
      <c r="E208" s="10">
        <v>400</v>
      </c>
      <c r="F208" s="10" t="s">
        <v>18</v>
      </c>
      <c r="G208" s="26">
        <v>1</v>
      </c>
      <c r="H208" s="26" t="s">
        <v>15</v>
      </c>
      <c r="I208" s="26">
        <v>-4.7673716576601303E-4</v>
      </c>
      <c r="J208" s="26" t="s">
        <v>15</v>
      </c>
      <c r="K208" s="135"/>
      <c r="L208" s="136"/>
      <c r="M208" s="26">
        <v>-4.7673716576601688E-4</v>
      </c>
      <c r="N208" s="10" t="s">
        <v>15</v>
      </c>
      <c r="Q208" s="14">
        <v>0</v>
      </c>
      <c r="R208" s="14" t="s">
        <v>15</v>
      </c>
      <c r="S208" s="14">
        <v>2.6777230028014553E-4</v>
      </c>
      <c r="T208" s="14" t="s">
        <v>15</v>
      </c>
      <c r="U208" s="14">
        <v>2.5980762113533162E-4</v>
      </c>
      <c r="V208" s="14" t="s">
        <v>15</v>
      </c>
      <c r="W208" s="14">
        <v>2.8867513459481289E-7</v>
      </c>
      <c r="X208" s="14" t="s">
        <v>15</v>
      </c>
      <c r="Y208" s="14">
        <v>1.1547005383792516E-5</v>
      </c>
      <c r="Z208" s="14" t="s">
        <v>15</v>
      </c>
      <c r="AA208" s="14">
        <v>2.8867513459481293E-6</v>
      </c>
      <c r="AB208" s="14" t="s">
        <v>15</v>
      </c>
      <c r="AF208" s="72">
        <v>3.7328776406054409E-4</v>
      </c>
      <c r="AG208" s="14" t="s">
        <v>15</v>
      </c>
      <c r="AH208" s="18">
        <v>2</v>
      </c>
      <c r="AI208" s="27">
        <v>7.4657552812108818E-4</v>
      </c>
      <c r="AJ208" s="14" t="s">
        <v>15</v>
      </c>
      <c r="AL208" s="13">
        <v>1.0000000000000001E-5</v>
      </c>
    </row>
    <row r="209" spans="1:38" x14ac:dyDescent="0.35">
      <c r="A209" s="10"/>
      <c r="B209" s="10"/>
      <c r="C209" s="10">
        <v>1</v>
      </c>
      <c r="D209" s="10" t="s">
        <v>15</v>
      </c>
      <c r="E209" s="10">
        <v>1</v>
      </c>
      <c r="F209" s="10" t="s">
        <v>19</v>
      </c>
      <c r="G209" s="26">
        <v>1</v>
      </c>
      <c r="H209" s="26" t="s">
        <v>15</v>
      </c>
      <c r="I209" s="26">
        <v>-4.7673716576601303E-4</v>
      </c>
      <c r="J209" s="26" t="s">
        <v>15</v>
      </c>
      <c r="K209" s="135"/>
      <c r="L209" s="136"/>
      <c r="M209" s="26">
        <v>-4.7673716576601688E-4</v>
      </c>
      <c r="N209" s="10" t="s">
        <v>15</v>
      </c>
      <c r="Q209" s="14">
        <v>0</v>
      </c>
      <c r="R209" s="14" t="s">
        <v>15</v>
      </c>
      <c r="S209" s="14">
        <v>2.6777230028014553E-4</v>
      </c>
      <c r="T209" s="14" t="s">
        <v>15</v>
      </c>
      <c r="U209" s="14">
        <v>2.5980762113533162E-4</v>
      </c>
      <c r="V209" s="14" t="s">
        <v>15</v>
      </c>
      <c r="W209" s="14">
        <v>2.8867513459481289E-7</v>
      </c>
      <c r="X209" s="14" t="s">
        <v>15</v>
      </c>
      <c r="Y209" s="14">
        <v>1.1547005383792516E-5</v>
      </c>
      <c r="Z209" s="14" t="s">
        <v>15</v>
      </c>
      <c r="AA209" s="14">
        <v>2.8867513459481293E-6</v>
      </c>
      <c r="AB209" s="14" t="s">
        <v>15</v>
      </c>
      <c r="AF209" s="72">
        <v>3.7328776406054409E-4</v>
      </c>
      <c r="AG209" s="14" t="s">
        <v>15</v>
      </c>
      <c r="AH209" s="18">
        <v>2</v>
      </c>
      <c r="AI209" s="27">
        <v>7.4657552812108818E-4</v>
      </c>
      <c r="AJ209" s="14" t="s">
        <v>15</v>
      </c>
      <c r="AL209" s="13">
        <v>1.0000000000000001E-5</v>
      </c>
    </row>
    <row r="210" spans="1:38" x14ac:dyDescent="0.35">
      <c r="A210" s="10"/>
      <c r="B210" s="10"/>
      <c r="C210" s="10">
        <v>1</v>
      </c>
      <c r="D210" s="10" t="s">
        <v>15</v>
      </c>
      <c r="E210" s="10">
        <v>5</v>
      </c>
      <c r="F210" s="10" t="s">
        <v>19</v>
      </c>
      <c r="G210" s="26">
        <v>1</v>
      </c>
      <c r="H210" s="26" t="s">
        <v>15</v>
      </c>
      <c r="I210" s="26">
        <v>-4.8290679069129246E-4</v>
      </c>
      <c r="J210" s="26" t="s">
        <v>15</v>
      </c>
      <c r="K210" s="135"/>
      <c r="L210" s="136"/>
      <c r="M210" s="26">
        <v>-4.8290679069129538E-4</v>
      </c>
      <c r="N210" s="10" t="s">
        <v>15</v>
      </c>
      <c r="Q210" s="14">
        <v>0</v>
      </c>
      <c r="R210" s="14" t="s">
        <v>15</v>
      </c>
      <c r="S210" s="14">
        <v>2.701434030757513E-4</v>
      </c>
      <c r="T210" s="14" t="s">
        <v>15</v>
      </c>
      <c r="U210" s="14">
        <v>2.5980762113533162E-4</v>
      </c>
      <c r="V210" s="14" t="s">
        <v>15</v>
      </c>
      <c r="W210" s="14">
        <v>2.8867513459481289E-7</v>
      </c>
      <c r="X210" s="14" t="s">
        <v>15</v>
      </c>
      <c r="Y210" s="14">
        <v>1.1547005383792516E-5</v>
      </c>
      <c r="Z210" s="14" t="s">
        <v>15</v>
      </c>
      <c r="AA210" s="14">
        <v>2.8867513459481293E-6</v>
      </c>
      <c r="AB210" s="14" t="s">
        <v>15</v>
      </c>
      <c r="AF210" s="72">
        <v>3.7499227755428223E-4</v>
      </c>
      <c r="AG210" s="14" t="s">
        <v>15</v>
      </c>
      <c r="AH210" s="18">
        <v>2</v>
      </c>
      <c r="AI210" s="27">
        <v>7.4998455510856446E-4</v>
      </c>
      <c r="AJ210" s="14" t="s">
        <v>15</v>
      </c>
      <c r="AL210" s="13">
        <v>1.0000000000000001E-5</v>
      </c>
    </row>
    <row r="211" spans="1:38" x14ac:dyDescent="0.35">
      <c r="A211" s="10"/>
      <c r="B211" s="10"/>
      <c r="C211" s="10">
        <v>1.9</v>
      </c>
      <c r="D211" s="10" t="s">
        <v>15</v>
      </c>
      <c r="E211" s="10">
        <v>45</v>
      </c>
      <c r="F211" s="10" t="s">
        <v>18</v>
      </c>
      <c r="G211" s="26">
        <v>1.9</v>
      </c>
      <c r="H211" s="26" t="s">
        <v>15</v>
      </c>
      <c r="I211" s="26">
        <v>-8.6312084211673636E-4</v>
      </c>
      <c r="J211" s="26" t="s">
        <v>15</v>
      </c>
      <c r="K211" s="135"/>
      <c r="L211" s="136"/>
      <c r="M211" s="26">
        <v>-8.6312084211681572E-4</v>
      </c>
      <c r="N211" s="10" t="s">
        <v>15</v>
      </c>
      <c r="Q211" s="14">
        <v>0</v>
      </c>
      <c r="R211" s="14" t="s">
        <v>15</v>
      </c>
      <c r="S211" s="14">
        <v>1.5643054630700977E-3</v>
      </c>
      <c r="T211" s="14" t="s">
        <v>15</v>
      </c>
      <c r="U211" s="14">
        <v>3.8971143170299746E-4</v>
      </c>
      <c r="V211" s="14" t="s">
        <v>15</v>
      </c>
      <c r="W211" s="14">
        <v>2.8867513459481293E-6</v>
      </c>
      <c r="X211" s="14" t="s">
        <v>15</v>
      </c>
      <c r="Y211" s="14">
        <v>2.1939310229205776E-5</v>
      </c>
      <c r="Z211" s="14" t="s">
        <v>15</v>
      </c>
      <c r="AA211" s="14">
        <v>2.8867513459481293E-5</v>
      </c>
      <c r="AB211" s="14" t="s">
        <v>15</v>
      </c>
      <c r="AF211" s="72">
        <v>1.612528939830524E-3</v>
      </c>
      <c r="AG211" s="14" t="s">
        <v>15</v>
      </c>
      <c r="AH211" s="18">
        <v>2</v>
      </c>
      <c r="AI211" s="26">
        <v>3.2250578796610479E-3</v>
      </c>
      <c r="AJ211" s="14" t="s">
        <v>15</v>
      </c>
      <c r="AL211" s="13">
        <v>1E-4</v>
      </c>
    </row>
    <row r="212" spans="1:38" x14ac:dyDescent="0.35">
      <c r="A212" s="10"/>
      <c r="B212" s="10"/>
      <c r="C212" s="10">
        <v>1.9</v>
      </c>
      <c r="D212" s="10" t="s">
        <v>15</v>
      </c>
      <c r="E212" s="10">
        <v>400</v>
      </c>
      <c r="F212" s="10" t="s">
        <v>18</v>
      </c>
      <c r="G212" s="26">
        <v>1.9</v>
      </c>
      <c r="H212" s="26" t="s">
        <v>15</v>
      </c>
      <c r="I212" s="26">
        <v>-9.2933249157187343E-4</v>
      </c>
      <c r="J212" s="26" t="s">
        <v>15</v>
      </c>
      <c r="K212" s="135"/>
      <c r="L212" s="136"/>
      <c r="M212" s="26">
        <v>-9.2933249157178821E-4</v>
      </c>
      <c r="N212" s="10" t="s">
        <v>15</v>
      </c>
      <c r="Q212" s="14">
        <v>0</v>
      </c>
      <c r="R212" s="14" t="s">
        <v>15</v>
      </c>
      <c r="S212" s="14">
        <v>1.5643190352653056E-3</v>
      </c>
      <c r="T212" s="14" t="s">
        <v>15</v>
      </c>
      <c r="U212" s="14">
        <v>3.8971143170299746E-4</v>
      </c>
      <c r="V212" s="14" t="s">
        <v>15</v>
      </c>
      <c r="W212" s="14">
        <v>2.8867513459481293E-6</v>
      </c>
      <c r="X212" s="14" t="s">
        <v>15</v>
      </c>
      <c r="Y212" s="14">
        <v>2.1939310229205776E-5</v>
      </c>
      <c r="Z212" s="14" t="s">
        <v>15</v>
      </c>
      <c r="AA212" s="14">
        <v>2.8867513459481293E-5</v>
      </c>
      <c r="AB212" s="14" t="s">
        <v>15</v>
      </c>
      <c r="AF212" s="72">
        <v>1.612542106145876E-3</v>
      </c>
      <c r="AG212" s="14" t="s">
        <v>15</v>
      </c>
      <c r="AH212" s="18">
        <v>2</v>
      </c>
      <c r="AI212" s="26">
        <v>3.2250842122917519E-3</v>
      </c>
      <c r="AJ212" s="14" t="s">
        <v>15</v>
      </c>
      <c r="AL212" s="13">
        <v>1E-4</v>
      </c>
    </row>
    <row r="213" spans="1:38" x14ac:dyDescent="0.35">
      <c r="A213" s="10"/>
      <c r="B213" s="10"/>
      <c r="C213" s="10">
        <v>1.9</v>
      </c>
      <c r="D213" s="10" t="s">
        <v>15</v>
      </c>
      <c r="E213" s="10">
        <v>1</v>
      </c>
      <c r="F213" s="10" t="s">
        <v>19</v>
      </c>
      <c r="G213" s="26">
        <v>1.9</v>
      </c>
      <c r="H213" s="26" t="s">
        <v>15</v>
      </c>
      <c r="I213" s="26">
        <v>-9.2933249157187343E-4</v>
      </c>
      <c r="J213" s="26" t="s">
        <v>15</v>
      </c>
      <c r="K213" s="135"/>
      <c r="L213" s="136"/>
      <c r="M213" s="26">
        <v>-9.2933249157178821E-4</v>
      </c>
      <c r="N213" s="10" t="s">
        <v>15</v>
      </c>
      <c r="Q213" s="14">
        <v>0</v>
      </c>
      <c r="R213" s="14" t="s">
        <v>15</v>
      </c>
      <c r="S213" s="14">
        <v>1.5643190352653056E-3</v>
      </c>
      <c r="T213" s="14" t="s">
        <v>15</v>
      </c>
      <c r="U213" s="14">
        <v>3.8971143170299746E-4</v>
      </c>
      <c r="V213" s="14" t="s">
        <v>15</v>
      </c>
      <c r="W213" s="14">
        <v>2.8867513459481293E-6</v>
      </c>
      <c r="X213" s="14" t="s">
        <v>15</v>
      </c>
      <c r="Y213" s="14">
        <v>2.1939310229205776E-5</v>
      </c>
      <c r="Z213" s="14" t="s">
        <v>15</v>
      </c>
      <c r="AA213" s="14">
        <v>2.8867513459481293E-5</v>
      </c>
      <c r="AB213" s="14" t="s">
        <v>15</v>
      </c>
      <c r="AF213" s="72">
        <v>1.612542106145876E-3</v>
      </c>
      <c r="AG213" s="14" t="s">
        <v>15</v>
      </c>
      <c r="AH213" s="18">
        <v>2</v>
      </c>
      <c r="AI213" s="26">
        <v>3.2250842122917519E-3</v>
      </c>
      <c r="AJ213" s="14" t="s">
        <v>15</v>
      </c>
      <c r="AL213" s="13">
        <v>1E-4</v>
      </c>
    </row>
    <row r="214" spans="1:38" x14ac:dyDescent="0.35">
      <c r="A214" s="10"/>
      <c r="B214" s="10"/>
      <c r="C214" s="10">
        <v>1.9</v>
      </c>
      <c r="D214" s="10" t="s">
        <v>15</v>
      </c>
      <c r="E214" s="10">
        <v>5</v>
      </c>
      <c r="F214" s="10" t="s">
        <v>19</v>
      </c>
      <c r="G214" s="26">
        <v>1.9</v>
      </c>
      <c r="H214" s="26" t="s">
        <v>15</v>
      </c>
      <c r="I214" s="26">
        <v>-9.4368263072638458E-4</v>
      </c>
      <c r="J214" s="26" t="s">
        <v>15</v>
      </c>
      <c r="K214" s="135"/>
      <c r="L214" s="136"/>
      <c r="M214" s="26">
        <v>-9.4368263072630576E-4</v>
      </c>
      <c r="N214" s="10" t="s">
        <v>15</v>
      </c>
      <c r="Q214" s="14">
        <v>0</v>
      </c>
      <c r="R214" s="14" t="s">
        <v>15</v>
      </c>
      <c r="S214" s="14">
        <v>1.5654184199840866E-3</v>
      </c>
      <c r="T214" s="14" t="s">
        <v>15</v>
      </c>
      <c r="U214" s="14">
        <v>3.8971143170299746E-4</v>
      </c>
      <c r="V214" s="14" t="s">
        <v>15</v>
      </c>
      <c r="W214" s="14">
        <v>2.8867513459481293E-6</v>
      </c>
      <c r="X214" s="14" t="s">
        <v>15</v>
      </c>
      <c r="Y214" s="14">
        <v>2.1939310229205776E-5</v>
      </c>
      <c r="Z214" s="14" t="s">
        <v>15</v>
      </c>
      <c r="AA214" s="14">
        <v>2.8867513459481293E-5</v>
      </c>
      <c r="AB214" s="14" t="s">
        <v>15</v>
      </c>
      <c r="AF214" s="72">
        <v>1.6136086358300996E-3</v>
      </c>
      <c r="AG214" s="14" t="s">
        <v>15</v>
      </c>
      <c r="AH214" s="18">
        <v>2</v>
      </c>
      <c r="AI214" s="26">
        <v>3.2272172716601992E-3</v>
      </c>
      <c r="AJ214" s="14" t="s">
        <v>15</v>
      </c>
      <c r="AL214" s="13">
        <v>1E-4</v>
      </c>
    </row>
    <row r="215" spans="1:38" x14ac:dyDescent="0.35">
      <c r="A215" s="10">
        <v>20</v>
      </c>
      <c r="B215" s="10" t="s">
        <v>15</v>
      </c>
      <c r="C215" s="10">
        <v>2</v>
      </c>
      <c r="D215" s="10" t="s">
        <v>15</v>
      </c>
      <c r="E215" s="10">
        <v>45</v>
      </c>
      <c r="F215" s="10" t="s">
        <v>18</v>
      </c>
      <c r="G215" s="26">
        <v>2</v>
      </c>
      <c r="H215" s="26" t="s">
        <v>15</v>
      </c>
      <c r="I215" s="26">
        <v>-9.0746376438869542E-4</v>
      </c>
      <c r="J215" s="26" t="s">
        <v>15</v>
      </c>
      <c r="K215" s="135"/>
      <c r="L215" s="136"/>
      <c r="M215" s="26">
        <v>-9.0746376438866072E-4</v>
      </c>
      <c r="N215" s="10" t="s">
        <v>15</v>
      </c>
      <c r="Q215" s="14">
        <v>0</v>
      </c>
      <c r="R215" s="14" t="s">
        <v>15</v>
      </c>
      <c r="S215" s="14">
        <v>1.5643054630700977E-3</v>
      </c>
      <c r="T215" s="14" t="s">
        <v>15</v>
      </c>
      <c r="U215" s="14">
        <v>1.4433756729740645E-3</v>
      </c>
      <c r="V215" s="14" t="s">
        <v>15</v>
      </c>
      <c r="W215" s="14">
        <v>2.8867513459481293E-6</v>
      </c>
      <c r="X215" s="14" t="s">
        <v>15</v>
      </c>
      <c r="Y215" s="14">
        <v>2.3094010767585031E-5</v>
      </c>
      <c r="Z215" s="14" t="s">
        <v>15</v>
      </c>
      <c r="AA215" s="14">
        <v>2.8867513459481293E-5</v>
      </c>
      <c r="AB215" s="14" t="s">
        <v>15</v>
      </c>
      <c r="AF215" s="72">
        <v>2.1287930653598737E-3</v>
      </c>
      <c r="AG215" s="14" t="s">
        <v>15</v>
      </c>
      <c r="AH215" s="18">
        <v>2</v>
      </c>
      <c r="AI215" s="26">
        <v>4.2575861307197474E-3</v>
      </c>
      <c r="AJ215" s="14" t="s">
        <v>15</v>
      </c>
      <c r="AL215" s="13">
        <v>1E-4</v>
      </c>
    </row>
    <row r="216" spans="1:38" x14ac:dyDescent="0.35">
      <c r="A216" s="10"/>
      <c r="B216" s="10"/>
      <c r="C216" s="10">
        <v>2</v>
      </c>
      <c r="D216" s="10" t="s">
        <v>15</v>
      </c>
      <c r="E216" s="10">
        <v>400</v>
      </c>
      <c r="F216" s="10" t="s">
        <v>18</v>
      </c>
      <c r="G216" s="26">
        <v>2</v>
      </c>
      <c r="H216" s="26" t="s">
        <v>15</v>
      </c>
      <c r="I216" s="26">
        <v>-1.0355361629098088E-3</v>
      </c>
      <c r="J216" s="26" t="s">
        <v>15</v>
      </c>
      <c r="K216" s="135"/>
      <c r="L216" s="136"/>
      <c r="M216" s="26">
        <v>-1.0355361629097448E-3</v>
      </c>
      <c r="N216" s="10" t="s">
        <v>15</v>
      </c>
      <c r="Q216" s="14">
        <v>0</v>
      </c>
      <c r="R216" s="14" t="s">
        <v>15</v>
      </c>
      <c r="S216" s="14">
        <v>1.5643190352653056E-3</v>
      </c>
      <c r="T216" s="14" t="s">
        <v>15</v>
      </c>
      <c r="U216" s="14">
        <v>1.4433756729740645E-3</v>
      </c>
      <c r="V216" s="14" t="s">
        <v>15</v>
      </c>
      <c r="W216" s="14">
        <v>2.8867513459481293E-6</v>
      </c>
      <c r="X216" s="14" t="s">
        <v>15</v>
      </c>
      <c r="Y216" s="14">
        <v>2.3094010767585031E-5</v>
      </c>
      <c r="Z216" s="14" t="s">
        <v>15</v>
      </c>
      <c r="AA216" s="14">
        <v>2.8867513459481293E-5</v>
      </c>
      <c r="AB216" s="14" t="s">
        <v>15</v>
      </c>
      <c r="AF216" s="72">
        <v>2.1288030386643832E-3</v>
      </c>
      <c r="AG216" s="14" t="s">
        <v>15</v>
      </c>
      <c r="AH216" s="18">
        <v>2</v>
      </c>
      <c r="AI216" s="26">
        <v>4.2576060773287664E-3</v>
      </c>
      <c r="AJ216" s="14" t="s">
        <v>15</v>
      </c>
      <c r="AL216" s="13">
        <v>1E-4</v>
      </c>
    </row>
    <row r="217" spans="1:38" x14ac:dyDescent="0.35">
      <c r="A217" s="10"/>
      <c r="B217" s="10"/>
      <c r="C217" s="10">
        <v>2</v>
      </c>
      <c r="D217" s="10" t="s">
        <v>15</v>
      </c>
      <c r="E217" s="10">
        <v>1</v>
      </c>
      <c r="F217" s="10" t="s">
        <v>19</v>
      </c>
      <c r="G217" s="26">
        <v>2</v>
      </c>
      <c r="H217" s="26" t="s">
        <v>15</v>
      </c>
      <c r="I217" s="26">
        <v>-1.0355361629098088E-3</v>
      </c>
      <c r="J217" s="26" t="s">
        <v>15</v>
      </c>
      <c r="K217" s="135"/>
      <c r="L217" s="136"/>
      <c r="M217" s="26">
        <v>-1.0355361629097448E-3</v>
      </c>
      <c r="N217" s="10" t="s">
        <v>15</v>
      </c>
      <c r="Q217" s="14">
        <v>0</v>
      </c>
      <c r="R217" s="14" t="s">
        <v>15</v>
      </c>
      <c r="S217" s="14">
        <v>1.5643190352653056E-3</v>
      </c>
      <c r="T217" s="14" t="s">
        <v>15</v>
      </c>
      <c r="U217" s="14">
        <v>1.4433756729740645E-3</v>
      </c>
      <c r="V217" s="14" t="s">
        <v>15</v>
      </c>
      <c r="W217" s="14">
        <v>2.8867513459481293E-6</v>
      </c>
      <c r="X217" s="14" t="s">
        <v>15</v>
      </c>
      <c r="Y217" s="14">
        <v>2.3094010767585031E-5</v>
      </c>
      <c r="Z217" s="14" t="s">
        <v>15</v>
      </c>
      <c r="AA217" s="14">
        <v>2.8867513459481293E-5</v>
      </c>
      <c r="AB217" s="14" t="s">
        <v>15</v>
      </c>
      <c r="AF217" s="72">
        <v>2.1288030386643832E-3</v>
      </c>
      <c r="AG217" s="14" t="s">
        <v>15</v>
      </c>
      <c r="AH217" s="18">
        <v>2</v>
      </c>
      <c r="AI217" s="26">
        <v>4.2576060773287664E-3</v>
      </c>
      <c r="AJ217" s="14" t="s">
        <v>15</v>
      </c>
      <c r="AL217" s="13">
        <v>1E-4</v>
      </c>
    </row>
    <row r="218" spans="1:38" x14ac:dyDescent="0.35">
      <c r="A218" s="10"/>
      <c r="B218" s="10"/>
      <c r="C218" s="10">
        <v>2</v>
      </c>
      <c r="D218" s="10" t="s">
        <v>15</v>
      </c>
      <c r="E218" s="10">
        <v>5</v>
      </c>
      <c r="F218" s="10" t="s">
        <v>19</v>
      </c>
      <c r="G218" s="26">
        <v>2</v>
      </c>
      <c r="H218" s="26" t="s">
        <v>15</v>
      </c>
      <c r="I218" s="26">
        <v>-1.1016701918386094E-3</v>
      </c>
      <c r="J218" s="26" t="s">
        <v>15</v>
      </c>
      <c r="K218" s="135"/>
      <c r="L218" s="136"/>
      <c r="M218" s="26">
        <v>-1.1016701918387106E-3</v>
      </c>
      <c r="N218" s="10" t="s">
        <v>15</v>
      </c>
      <c r="Q218" s="14">
        <v>0</v>
      </c>
      <c r="R218" s="14" t="s">
        <v>15</v>
      </c>
      <c r="S218" s="14">
        <v>1.5654184199840866E-3</v>
      </c>
      <c r="T218" s="14" t="s">
        <v>15</v>
      </c>
      <c r="U218" s="14">
        <v>1.4433756729740645E-3</v>
      </c>
      <c r="V218" s="14" t="s">
        <v>15</v>
      </c>
      <c r="W218" s="14">
        <v>2.8867513459481293E-6</v>
      </c>
      <c r="X218" s="14" t="s">
        <v>15</v>
      </c>
      <c r="Y218" s="14">
        <v>2.3094010767585031E-5</v>
      </c>
      <c r="Z218" s="14" t="s">
        <v>15</v>
      </c>
      <c r="AA218" s="14">
        <v>2.8867513459481293E-5</v>
      </c>
      <c r="AB218" s="14" t="s">
        <v>15</v>
      </c>
      <c r="AF218" s="72">
        <v>2.1296110356022312E-3</v>
      </c>
      <c r="AG218" s="14" t="s">
        <v>15</v>
      </c>
      <c r="AH218" s="18">
        <v>2</v>
      </c>
      <c r="AI218" s="26">
        <v>4.2592220712044625E-3</v>
      </c>
      <c r="AJ218" s="14" t="s">
        <v>15</v>
      </c>
      <c r="AL218" s="13">
        <v>1E-4</v>
      </c>
    </row>
    <row r="219" spans="1:38" x14ac:dyDescent="0.35">
      <c r="A219" s="10"/>
      <c r="B219" s="10"/>
      <c r="C219" s="10">
        <v>5</v>
      </c>
      <c r="D219" s="10" t="s">
        <v>15</v>
      </c>
      <c r="E219" s="10">
        <v>45</v>
      </c>
      <c r="F219" s="10" t="s">
        <v>18</v>
      </c>
      <c r="G219" s="26">
        <v>5</v>
      </c>
      <c r="H219" s="26" t="s">
        <v>15</v>
      </c>
      <c r="I219" s="26">
        <v>-2.2620954891660523E-3</v>
      </c>
      <c r="J219" s="26" t="s">
        <v>15</v>
      </c>
      <c r="K219" s="135"/>
      <c r="L219" s="136"/>
      <c r="M219" s="26">
        <v>-2.262095489165894E-3</v>
      </c>
      <c r="N219" s="10" t="s">
        <v>15</v>
      </c>
      <c r="Q219" s="14">
        <v>0</v>
      </c>
      <c r="R219" s="14" t="s">
        <v>15</v>
      </c>
      <c r="S219" s="14">
        <v>1.9751047200583845E-3</v>
      </c>
      <c r="T219" s="14" t="s">
        <v>15</v>
      </c>
      <c r="U219" s="14">
        <v>1.8763883748662839E-3</v>
      </c>
      <c r="V219" s="14" t="s">
        <v>15</v>
      </c>
      <c r="W219" s="14">
        <v>2.8867513459481293E-6</v>
      </c>
      <c r="X219" s="14" t="s">
        <v>15</v>
      </c>
      <c r="Y219" s="14">
        <v>5.7735026918962572E-5</v>
      </c>
      <c r="Z219" s="14" t="s">
        <v>15</v>
      </c>
      <c r="AA219" s="14">
        <v>2.8867513459481293E-5</v>
      </c>
      <c r="AB219" s="14" t="s">
        <v>15</v>
      </c>
      <c r="AF219" s="72">
        <v>2.7250774279881009E-3</v>
      </c>
      <c r="AG219" s="14" t="s">
        <v>15</v>
      </c>
      <c r="AH219" s="18">
        <v>2</v>
      </c>
      <c r="AI219" s="26">
        <v>5.4501548559762018E-3</v>
      </c>
      <c r="AJ219" s="14" t="s">
        <v>15</v>
      </c>
      <c r="AL219" s="13">
        <v>1E-4</v>
      </c>
    </row>
    <row r="220" spans="1:38" x14ac:dyDescent="0.35">
      <c r="A220" s="10"/>
      <c r="B220" s="10"/>
      <c r="C220" s="10">
        <v>5</v>
      </c>
      <c r="D220" s="10" t="s">
        <v>15</v>
      </c>
      <c r="E220" s="10">
        <v>400</v>
      </c>
      <c r="F220" s="10" t="s">
        <v>18</v>
      </c>
      <c r="G220" s="26">
        <v>5</v>
      </c>
      <c r="H220" s="26" t="s">
        <v>15</v>
      </c>
      <c r="I220" s="26">
        <v>-2.5402990382507678E-3</v>
      </c>
      <c r="J220" s="26" t="s">
        <v>15</v>
      </c>
      <c r="K220" s="135"/>
      <c r="L220" s="136"/>
      <c r="M220" s="26">
        <v>-2.540299038250815E-3</v>
      </c>
      <c r="N220" s="10" t="s">
        <v>15</v>
      </c>
      <c r="Q220" s="14">
        <v>0</v>
      </c>
      <c r="R220" s="14" t="s">
        <v>15</v>
      </c>
      <c r="S220" s="14">
        <v>1.9746674633942109E-3</v>
      </c>
      <c r="T220" s="14" t="s">
        <v>15</v>
      </c>
      <c r="U220" s="14">
        <v>1.8763883748662839E-3</v>
      </c>
      <c r="V220" s="14" t="s">
        <v>15</v>
      </c>
      <c r="W220" s="14">
        <v>2.8867513459481293E-6</v>
      </c>
      <c r="X220" s="14" t="s">
        <v>15</v>
      </c>
      <c r="Y220" s="14">
        <v>5.7735026918962572E-5</v>
      </c>
      <c r="Z220" s="14" t="s">
        <v>15</v>
      </c>
      <c r="AA220" s="14">
        <v>2.8867513459481293E-5</v>
      </c>
      <c r="AB220" s="14" t="s">
        <v>15</v>
      </c>
      <c r="AF220" s="72">
        <v>2.7247605260501445E-3</v>
      </c>
      <c r="AG220" s="14" t="s">
        <v>15</v>
      </c>
      <c r="AH220" s="18">
        <v>2</v>
      </c>
      <c r="AI220" s="26">
        <v>5.4495210521002891E-3</v>
      </c>
      <c r="AJ220" s="14" t="s">
        <v>15</v>
      </c>
      <c r="AL220" s="13">
        <v>1E-4</v>
      </c>
    </row>
    <row r="221" spans="1:38" x14ac:dyDescent="0.35">
      <c r="A221" s="10"/>
      <c r="B221" s="10"/>
      <c r="C221" s="10">
        <v>5</v>
      </c>
      <c r="D221" s="10" t="s">
        <v>15</v>
      </c>
      <c r="E221" s="10">
        <v>1</v>
      </c>
      <c r="F221" s="10" t="s">
        <v>19</v>
      </c>
      <c r="G221" s="26">
        <v>5</v>
      </c>
      <c r="H221" s="26" t="s">
        <v>15</v>
      </c>
      <c r="I221" s="26">
        <v>-2.5402990382507678E-3</v>
      </c>
      <c r="J221" s="26" t="s">
        <v>15</v>
      </c>
      <c r="K221" s="135"/>
      <c r="L221" s="136"/>
      <c r="M221" s="26">
        <v>-2.540299038250815E-3</v>
      </c>
      <c r="N221" s="10" t="s">
        <v>15</v>
      </c>
      <c r="Q221" s="14">
        <v>0</v>
      </c>
      <c r="R221" s="14" t="s">
        <v>15</v>
      </c>
      <c r="S221" s="14">
        <v>1.9746674633942109E-3</v>
      </c>
      <c r="T221" s="14" t="s">
        <v>15</v>
      </c>
      <c r="U221" s="14">
        <v>1.8763883748662839E-3</v>
      </c>
      <c r="V221" s="14" t="s">
        <v>15</v>
      </c>
      <c r="W221" s="14">
        <v>2.8867513459481293E-6</v>
      </c>
      <c r="X221" s="14" t="s">
        <v>15</v>
      </c>
      <c r="Y221" s="14">
        <v>5.7735026918962572E-5</v>
      </c>
      <c r="Z221" s="14" t="s">
        <v>15</v>
      </c>
      <c r="AA221" s="14">
        <v>2.8867513459481293E-5</v>
      </c>
      <c r="AB221" s="14" t="s">
        <v>15</v>
      </c>
      <c r="AF221" s="72">
        <v>2.7247605260501445E-3</v>
      </c>
      <c r="AG221" s="14" t="s">
        <v>15</v>
      </c>
      <c r="AH221" s="18">
        <v>2</v>
      </c>
      <c r="AI221" s="26">
        <v>5.4495210521002891E-3</v>
      </c>
      <c r="AJ221" s="14" t="s">
        <v>15</v>
      </c>
      <c r="AL221" s="13">
        <v>1E-4</v>
      </c>
    </row>
    <row r="222" spans="1:38" x14ac:dyDescent="0.35">
      <c r="A222" s="10"/>
      <c r="B222" s="10"/>
      <c r="C222" s="10">
        <v>5</v>
      </c>
      <c r="D222" s="10" t="s">
        <v>15</v>
      </c>
      <c r="E222" s="10">
        <v>5</v>
      </c>
      <c r="F222" s="10" t="s">
        <v>19</v>
      </c>
      <c r="G222" s="26">
        <v>5</v>
      </c>
      <c r="H222" s="26" t="s">
        <v>15</v>
      </c>
      <c r="I222" s="26">
        <v>-2.6524714484114646E-3</v>
      </c>
      <c r="J222" s="26" t="s">
        <v>15</v>
      </c>
      <c r="K222" s="135"/>
      <c r="L222" s="136"/>
      <c r="M222" s="26">
        <v>-2.6524714484112977E-3</v>
      </c>
      <c r="N222" s="10" t="s">
        <v>15</v>
      </c>
      <c r="Q222" s="14">
        <v>0</v>
      </c>
      <c r="R222" s="14" t="s">
        <v>15</v>
      </c>
      <c r="S222" s="14">
        <v>2.0190628004667088E-3</v>
      </c>
      <c r="T222" s="14" t="s">
        <v>15</v>
      </c>
      <c r="U222" s="14">
        <v>1.8763883748662839E-3</v>
      </c>
      <c r="V222" s="14" t="s">
        <v>15</v>
      </c>
      <c r="W222" s="14">
        <v>2.8867513459481293E-6</v>
      </c>
      <c r="X222" s="14" t="s">
        <v>15</v>
      </c>
      <c r="Y222" s="14">
        <v>5.7735026918962572E-5</v>
      </c>
      <c r="Z222" s="14" t="s">
        <v>15</v>
      </c>
      <c r="AA222" s="14">
        <v>2.8867513459481293E-5</v>
      </c>
      <c r="AB222" s="14" t="s">
        <v>15</v>
      </c>
      <c r="AF222" s="72">
        <v>2.7571040831934155E-3</v>
      </c>
      <c r="AG222" s="14" t="s">
        <v>15</v>
      </c>
      <c r="AH222" s="18">
        <v>2</v>
      </c>
      <c r="AI222" s="26">
        <v>5.514208166386831E-3</v>
      </c>
      <c r="AJ222" s="14" t="s">
        <v>15</v>
      </c>
      <c r="AL222" s="13">
        <v>1E-4</v>
      </c>
    </row>
    <row r="223" spans="1:38" x14ac:dyDescent="0.35">
      <c r="A223" s="10"/>
      <c r="B223" s="10"/>
      <c r="C223" s="10">
        <v>10</v>
      </c>
      <c r="D223" s="10" t="s">
        <v>15</v>
      </c>
      <c r="E223" s="10">
        <v>45</v>
      </c>
      <c r="F223" s="10" t="s">
        <v>18</v>
      </c>
      <c r="G223" s="26">
        <v>10</v>
      </c>
      <c r="H223" s="26" t="s">
        <v>15</v>
      </c>
      <c r="I223" s="26">
        <v>-4.519815030461647E-3</v>
      </c>
      <c r="J223" s="26" t="s">
        <v>15</v>
      </c>
      <c r="K223" s="135"/>
      <c r="L223" s="136"/>
      <c r="M223" s="26">
        <v>-4.5198150304610607E-3</v>
      </c>
      <c r="N223" s="10" t="s">
        <v>15</v>
      </c>
      <c r="Q223" s="14">
        <v>0</v>
      </c>
      <c r="R223" s="14" t="s">
        <v>15</v>
      </c>
      <c r="S223" s="14">
        <v>2.6785900682976373E-3</v>
      </c>
      <c r="T223" s="14" t="s">
        <v>15</v>
      </c>
      <c r="U223" s="14">
        <v>2.5980762113533163E-3</v>
      </c>
      <c r="V223" s="14" t="s">
        <v>15</v>
      </c>
      <c r="W223" s="14">
        <v>2.8867513459481293E-6</v>
      </c>
      <c r="X223" s="14" t="s">
        <v>15</v>
      </c>
      <c r="Y223" s="14">
        <v>1.1547005383792514E-4</v>
      </c>
      <c r="Z223" s="14" t="s">
        <v>15</v>
      </c>
      <c r="AA223" s="14">
        <v>2.8867513459481293E-5</v>
      </c>
      <c r="AB223" s="14" t="s">
        <v>15</v>
      </c>
      <c r="AF223" s="72">
        <v>3.7334996657268828E-3</v>
      </c>
      <c r="AG223" s="14" t="s">
        <v>15</v>
      </c>
      <c r="AH223" s="18">
        <v>2</v>
      </c>
      <c r="AI223" s="26">
        <v>7.4669993314537657E-3</v>
      </c>
      <c r="AJ223" s="14" t="s">
        <v>15</v>
      </c>
      <c r="AL223" s="13">
        <v>1E-4</v>
      </c>
    </row>
    <row r="224" spans="1:38" x14ac:dyDescent="0.35">
      <c r="A224" s="10"/>
      <c r="B224" s="10"/>
      <c r="C224" s="10">
        <v>10</v>
      </c>
      <c r="D224" s="10" t="s">
        <v>15</v>
      </c>
      <c r="E224" s="10">
        <v>400</v>
      </c>
      <c r="F224" s="10" t="s">
        <v>18</v>
      </c>
      <c r="G224" s="26">
        <v>10</v>
      </c>
      <c r="H224" s="26" t="s">
        <v>15</v>
      </c>
      <c r="I224" s="26">
        <v>-5.0482371638190327E-3</v>
      </c>
      <c r="J224" s="26" t="s">
        <v>15</v>
      </c>
      <c r="K224" s="135"/>
      <c r="L224" s="136"/>
      <c r="M224" s="26">
        <v>-5.0482371638196355E-3</v>
      </c>
      <c r="N224" s="10" t="s">
        <v>15</v>
      </c>
      <c r="Q224" s="14">
        <v>0</v>
      </c>
      <c r="R224" s="14" t="s">
        <v>15</v>
      </c>
      <c r="S224" s="14">
        <v>2.6777390300899897E-3</v>
      </c>
      <c r="T224" s="14" t="s">
        <v>15</v>
      </c>
      <c r="U224" s="14">
        <v>2.5980762113533163E-3</v>
      </c>
      <c r="V224" s="14" t="s">
        <v>15</v>
      </c>
      <c r="W224" s="14">
        <v>2.8867513459481293E-6</v>
      </c>
      <c r="X224" s="14" t="s">
        <v>15</v>
      </c>
      <c r="Y224" s="14">
        <v>1.1547005383792514E-4</v>
      </c>
      <c r="Z224" s="14" t="s">
        <v>15</v>
      </c>
      <c r="AA224" s="14">
        <v>2.8867513459481293E-5</v>
      </c>
      <c r="AB224" s="14" t="s">
        <v>15</v>
      </c>
      <c r="AF224" s="72">
        <v>3.7328891375538174E-3</v>
      </c>
      <c r="AG224" s="14" t="s">
        <v>15</v>
      </c>
      <c r="AH224" s="18">
        <v>2</v>
      </c>
      <c r="AI224" s="26">
        <v>7.4657782751076348E-3</v>
      </c>
      <c r="AJ224" s="14" t="s">
        <v>15</v>
      </c>
      <c r="AL224" s="13">
        <v>1E-4</v>
      </c>
    </row>
    <row r="225" spans="1:38" x14ac:dyDescent="0.35">
      <c r="A225" s="10"/>
      <c r="B225" s="10"/>
      <c r="C225" s="10">
        <v>10</v>
      </c>
      <c r="D225" s="10" t="s">
        <v>15</v>
      </c>
      <c r="E225" s="10">
        <v>1</v>
      </c>
      <c r="F225" s="10" t="s">
        <v>19</v>
      </c>
      <c r="G225" s="26">
        <v>10</v>
      </c>
      <c r="H225" s="26" t="s">
        <v>15</v>
      </c>
      <c r="I225" s="26">
        <v>-5.0482371638190327E-3</v>
      </c>
      <c r="J225" s="26" t="s">
        <v>15</v>
      </c>
      <c r="K225" s="135"/>
      <c r="L225" s="136"/>
      <c r="M225" s="26">
        <v>-5.0482371638196355E-3</v>
      </c>
      <c r="N225" s="10" t="s">
        <v>15</v>
      </c>
      <c r="Q225" s="14">
        <v>0</v>
      </c>
      <c r="R225" s="14" t="s">
        <v>15</v>
      </c>
      <c r="S225" s="14">
        <v>2.6777390300899897E-3</v>
      </c>
      <c r="T225" s="14" t="s">
        <v>15</v>
      </c>
      <c r="U225" s="14">
        <v>2.5980762113533163E-3</v>
      </c>
      <c r="V225" s="14" t="s">
        <v>15</v>
      </c>
      <c r="W225" s="14">
        <v>2.8867513459481293E-6</v>
      </c>
      <c r="X225" s="14" t="s">
        <v>15</v>
      </c>
      <c r="Y225" s="14">
        <v>1.1547005383792514E-4</v>
      </c>
      <c r="Z225" s="14" t="s">
        <v>15</v>
      </c>
      <c r="AA225" s="14">
        <v>2.8867513459481293E-5</v>
      </c>
      <c r="AB225" s="14" t="s">
        <v>15</v>
      </c>
      <c r="AF225" s="72">
        <v>3.7328891375538174E-3</v>
      </c>
      <c r="AG225" s="14" t="s">
        <v>15</v>
      </c>
      <c r="AH225" s="18">
        <v>2</v>
      </c>
      <c r="AI225" s="26">
        <v>7.4657782751076348E-3</v>
      </c>
      <c r="AJ225" s="14" t="s">
        <v>15</v>
      </c>
      <c r="AL225" s="13">
        <v>1E-4</v>
      </c>
    </row>
    <row r="226" spans="1:38" x14ac:dyDescent="0.35">
      <c r="A226" s="10"/>
      <c r="B226" s="10"/>
      <c r="C226" s="10">
        <v>10</v>
      </c>
      <c r="D226" s="10" t="s">
        <v>15</v>
      </c>
      <c r="E226" s="10">
        <v>5</v>
      </c>
      <c r="F226" s="10" t="s">
        <v>19</v>
      </c>
      <c r="G226" s="26">
        <v>10</v>
      </c>
      <c r="H226" s="26" t="s">
        <v>15</v>
      </c>
      <c r="I226" s="26">
        <v>-5.2371402093662235E-3</v>
      </c>
      <c r="J226" s="26" t="s">
        <v>15</v>
      </c>
      <c r="K226" s="135"/>
      <c r="L226" s="136"/>
      <c r="M226" s="26">
        <v>-5.2371402093669417E-3</v>
      </c>
      <c r="N226" s="10" t="s">
        <v>15</v>
      </c>
      <c r="Q226" s="14">
        <v>0</v>
      </c>
      <c r="R226" s="14" t="s">
        <v>15</v>
      </c>
      <c r="S226" s="14">
        <v>2.7327638035551556E-3</v>
      </c>
      <c r="T226" s="14" t="s">
        <v>15</v>
      </c>
      <c r="U226" s="14">
        <v>2.5980762113533163E-3</v>
      </c>
      <c r="V226" s="14" t="s">
        <v>15</v>
      </c>
      <c r="W226" s="14">
        <v>2.8867513459481293E-6</v>
      </c>
      <c r="X226" s="14" t="s">
        <v>15</v>
      </c>
      <c r="Y226" s="14">
        <v>1.1547005383792514E-4</v>
      </c>
      <c r="Z226" s="14" t="s">
        <v>15</v>
      </c>
      <c r="AA226" s="14">
        <v>2.8867513459481293E-5</v>
      </c>
      <c r="AB226" s="14" t="s">
        <v>15</v>
      </c>
      <c r="AF226" s="72">
        <v>3.7725552356488094E-3</v>
      </c>
      <c r="AG226" s="14" t="s">
        <v>15</v>
      </c>
      <c r="AH226" s="18">
        <v>2</v>
      </c>
      <c r="AI226" s="26">
        <v>7.5451104712976188E-3</v>
      </c>
      <c r="AJ226" s="14" t="s">
        <v>15</v>
      </c>
      <c r="AL226" s="13">
        <v>1E-4</v>
      </c>
    </row>
    <row r="227" spans="1:38" x14ac:dyDescent="0.35">
      <c r="A227" s="10"/>
      <c r="B227" s="10"/>
      <c r="C227" s="10">
        <v>15</v>
      </c>
      <c r="D227" s="10" t="s">
        <v>15</v>
      </c>
      <c r="E227" s="10">
        <v>45</v>
      </c>
      <c r="F227" s="10" t="s">
        <v>18</v>
      </c>
      <c r="G227" s="26">
        <v>15</v>
      </c>
      <c r="H227" s="26" t="s">
        <v>15</v>
      </c>
      <c r="I227" s="26">
        <v>-6.7775345717572414E-3</v>
      </c>
      <c r="J227" s="26" t="s">
        <v>15</v>
      </c>
      <c r="K227" s="135"/>
      <c r="L227" s="136"/>
      <c r="M227" s="26">
        <v>-6.7775345717571156E-3</v>
      </c>
      <c r="N227" s="10" t="s">
        <v>15</v>
      </c>
      <c r="Q227" s="14">
        <v>0</v>
      </c>
      <c r="R227" s="14" t="s">
        <v>15</v>
      </c>
      <c r="S227" s="14">
        <v>3.9287879090052968E-3</v>
      </c>
      <c r="T227" s="14" t="s">
        <v>15</v>
      </c>
      <c r="U227" s="14">
        <v>3.3197640478403482E-3</v>
      </c>
      <c r="V227" s="14" t="s">
        <v>15</v>
      </c>
      <c r="W227" s="14">
        <v>2.8867513459481293E-6</v>
      </c>
      <c r="X227" s="14" t="s">
        <v>15</v>
      </c>
      <c r="Y227" s="14">
        <v>1.7320508075688773E-4</v>
      </c>
      <c r="Z227" s="14" t="s">
        <v>15</v>
      </c>
      <c r="AA227" s="14">
        <v>2.886751345948129E-4</v>
      </c>
      <c r="AB227" s="14" t="s">
        <v>15</v>
      </c>
      <c r="AF227" s="72">
        <v>5.1545658822005772E-3</v>
      </c>
      <c r="AG227" s="14" t="s">
        <v>15</v>
      </c>
      <c r="AH227" s="18">
        <v>2</v>
      </c>
      <c r="AI227" s="72">
        <v>1.0309131764401154E-2</v>
      </c>
      <c r="AJ227" s="14" t="s">
        <v>15</v>
      </c>
      <c r="AL227" s="13">
        <v>1E-3</v>
      </c>
    </row>
    <row r="228" spans="1:38" x14ac:dyDescent="0.35">
      <c r="A228" s="10"/>
      <c r="B228" s="10"/>
      <c r="C228" s="10">
        <v>15</v>
      </c>
      <c r="D228" s="10" t="s">
        <v>15</v>
      </c>
      <c r="E228" s="10">
        <v>400</v>
      </c>
      <c r="F228" s="10" t="s">
        <v>18</v>
      </c>
      <c r="G228" s="26">
        <v>15</v>
      </c>
      <c r="H228" s="26" t="s">
        <v>15</v>
      </c>
      <c r="I228" s="26">
        <v>-7.5561752893872972E-3</v>
      </c>
      <c r="J228" s="26" t="s">
        <v>15</v>
      </c>
      <c r="K228" s="135"/>
      <c r="L228" s="136"/>
      <c r="M228" s="26">
        <v>-7.5561752893875678E-3</v>
      </c>
      <c r="N228" s="10" t="s">
        <v>15</v>
      </c>
      <c r="Q228" s="14">
        <v>0</v>
      </c>
      <c r="R228" s="14" t="s">
        <v>15</v>
      </c>
      <c r="S228" s="14">
        <v>3.9278347539369136E-3</v>
      </c>
      <c r="T228" s="14" t="s">
        <v>15</v>
      </c>
      <c r="U228" s="14">
        <v>3.3197640478403482E-3</v>
      </c>
      <c r="V228" s="14" t="s">
        <v>15</v>
      </c>
      <c r="W228" s="14">
        <v>2.8867513459481293E-6</v>
      </c>
      <c r="X228" s="14" t="s">
        <v>15</v>
      </c>
      <c r="Y228" s="14">
        <v>1.7320508075688773E-4</v>
      </c>
      <c r="Z228" s="14" t="s">
        <v>15</v>
      </c>
      <c r="AA228" s="14">
        <v>2.886751345948129E-4</v>
      </c>
      <c r="AB228" s="14" t="s">
        <v>15</v>
      </c>
      <c r="AF228" s="72">
        <v>5.1538394284489164E-3</v>
      </c>
      <c r="AG228" s="14" t="s">
        <v>15</v>
      </c>
      <c r="AH228" s="18">
        <v>2</v>
      </c>
      <c r="AI228" s="72">
        <v>1.0307678856897833E-2</v>
      </c>
      <c r="AJ228" s="14" t="s">
        <v>15</v>
      </c>
      <c r="AL228" s="13">
        <v>1E-3</v>
      </c>
    </row>
    <row r="229" spans="1:38" x14ac:dyDescent="0.35">
      <c r="A229" s="10"/>
      <c r="B229" s="10"/>
      <c r="C229" s="10">
        <v>15</v>
      </c>
      <c r="D229" s="10" t="s">
        <v>15</v>
      </c>
      <c r="E229" s="10">
        <v>1</v>
      </c>
      <c r="F229" s="10" t="s">
        <v>19</v>
      </c>
      <c r="G229" s="26">
        <v>15</v>
      </c>
      <c r="H229" s="26" t="s">
        <v>15</v>
      </c>
      <c r="I229" s="26">
        <v>-7.5561752893872972E-3</v>
      </c>
      <c r="J229" s="26" t="s">
        <v>15</v>
      </c>
      <c r="K229" s="135"/>
      <c r="L229" s="136"/>
      <c r="M229" s="26">
        <v>-7.5561752893875678E-3</v>
      </c>
      <c r="N229" s="10" t="s">
        <v>15</v>
      </c>
      <c r="Q229" s="14">
        <v>0</v>
      </c>
      <c r="R229" s="14" t="s">
        <v>15</v>
      </c>
      <c r="S229" s="14">
        <v>3.9278347539369136E-3</v>
      </c>
      <c r="T229" s="14" t="s">
        <v>15</v>
      </c>
      <c r="U229" s="14">
        <v>3.3197640478403482E-3</v>
      </c>
      <c r="V229" s="14" t="s">
        <v>15</v>
      </c>
      <c r="W229" s="14">
        <v>2.8867513459481293E-6</v>
      </c>
      <c r="X229" s="14" t="s">
        <v>15</v>
      </c>
      <c r="Y229" s="14">
        <v>1.7320508075688773E-4</v>
      </c>
      <c r="Z229" s="14" t="s">
        <v>15</v>
      </c>
      <c r="AA229" s="14">
        <v>2.886751345948129E-4</v>
      </c>
      <c r="AB229" s="14" t="s">
        <v>15</v>
      </c>
      <c r="AF229" s="72">
        <v>5.1538394284489164E-3</v>
      </c>
      <c r="AG229" s="14" t="s">
        <v>15</v>
      </c>
      <c r="AH229" s="18">
        <v>2</v>
      </c>
      <c r="AI229" s="72">
        <v>1.0307678856897833E-2</v>
      </c>
      <c r="AJ229" s="14" t="s">
        <v>15</v>
      </c>
      <c r="AL229" s="13">
        <v>1E-3</v>
      </c>
    </row>
    <row r="230" spans="1:38" x14ac:dyDescent="0.35">
      <c r="A230" s="10"/>
      <c r="B230" s="10"/>
      <c r="C230" s="10">
        <v>15</v>
      </c>
      <c r="D230" s="10" t="s">
        <v>15</v>
      </c>
      <c r="E230" s="10">
        <v>5</v>
      </c>
      <c r="F230" s="10" t="s">
        <v>19</v>
      </c>
      <c r="G230" s="26">
        <v>15</v>
      </c>
      <c r="H230" s="26" t="s">
        <v>15</v>
      </c>
      <c r="I230" s="26">
        <v>-7.8218089703209828E-3</v>
      </c>
      <c r="J230" s="26" t="s">
        <v>15</v>
      </c>
      <c r="K230" s="135"/>
      <c r="L230" s="136"/>
      <c r="M230" s="26">
        <v>-7.8218089703216975E-3</v>
      </c>
      <c r="N230" s="10" t="s">
        <v>15</v>
      </c>
      <c r="Q230" s="14">
        <v>0</v>
      </c>
      <c r="R230" s="14" t="s">
        <v>15</v>
      </c>
      <c r="S230" s="14">
        <v>3.9966840147538721E-3</v>
      </c>
      <c r="T230" s="14" t="s">
        <v>15</v>
      </c>
      <c r="U230" s="14">
        <v>3.3197640478403482E-3</v>
      </c>
      <c r="V230" s="14" t="s">
        <v>15</v>
      </c>
      <c r="W230" s="14">
        <v>2.8867513459481293E-6</v>
      </c>
      <c r="X230" s="14" t="s">
        <v>15</v>
      </c>
      <c r="Y230" s="14">
        <v>1.7320508075688773E-4</v>
      </c>
      <c r="Z230" s="14" t="s">
        <v>15</v>
      </c>
      <c r="AA230" s="14">
        <v>2.886751345948129E-4</v>
      </c>
      <c r="AB230" s="14" t="s">
        <v>15</v>
      </c>
      <c r="AF230" s="72">
        <v>5.2065015234597917E-3</v>
      </c>
      <c r="AG230" s="14" t="s">
        <v>15</v>
      </c>
      <c r="AH230" s="18">
        <v>2</v>
      </c>
      <c r="AI230" s="72">
        <v>1.0413003046919583E-2</v>
      </c>
      <c r="AJ230" s="14" t="s">
        <v>15</v>
      </c>
      <c r="AL230" s="13">
        <v>1E-3</v>
      </c>
    </row>
    <row r="231" spans="1:38" x14ac:dyDescent="0.35">
      <c r="A231" s="10"/>
      <c r="B231" s="10"/>
      <c r="C231" s="10">
        <v>19</v>
      </c>
      <c r="D231" s="10" t="s">
        <v>15</v>
      </c>
      <c r="E231" s="10">
        <v>45</v>
      </c>
      <c r="F231" s="10" t="s">
        <v>18</v>
      </c>
      <c r="G231" s="26">
        <v>19</v>
      </c>
      <c r="H231" s="26" t="s">
        <v>15</v>
      </c>
      <c r="I231" s="26">
        <v>-8.583710204793718E-3</v>
      </c>
      <c r="J231" s="26" t="s">
        <v>15</v>
      </c>
      <c r="K231" s="135"/>
      <c r="L231" s="136"/>
      <c r="M231" s="26">
        <v>-8.5837102047925384E-3</v>
      </c>
      <c r="N231" s="10" t="s">
        <v>15</v>
      </c>
      <c r="Q231" s="14">
        <v>0</v>
      </c>
      <c r="R231" s="14" t="s">
        <v>15</v>
      </c>
      <c r="S231" s="14">
        <v>1.4498947120998621E-2</v>
      </c>
      <c r="T231" s="14" t="s">
        <v>15</v>
      </c>
      <c r="U231" s="14">
        <v>3.897114317029974E-3</v>
      </c>
      <c r="V231" s="14" t="s">
        <v>15</v>
      </c>
      <c r="W231" s="14">
        <v>2.8867513459481293E-6</v>
      </c>
      <c r="X231" s="14" t="s">
        <v>15</v>
      </c>
      <c r="Y231" s="14">
        <v>2.1939310229205779E-4</v>
      </c>
      <c r="Z231" s="14" t="s">
        <v>15</v>
      </c>
      <c r="AA231" s="14">
        <v>2.886751345948129E-4</v>
      </c>
      <c r="AB231" s="14" t="s">
        <v>15</v>
      </c>
      <c r="AF231" s="72">
        <v>1.5017937362284949E-2</v>
      </c>
      <c r="AG231" s="14" t="s">
        <v>15</v>
      </c>
      <c r="AH231" s="18">
        <v>2</v>
      </c>
      <c r="AI231" s="72">
        <v>3.0035874724569898E-2</v>
      </c>
      <c r="AJ231" s="14" t="s">
        <v>15</v>
      </c>
      <c r="AL231" s="13">
        <v>1E-3</v>
      </c>
    </row>
    <row r="232" spans="1:38" x14ac:dyDescent="0.35">
      <c r="A232" s="10"/>
      <c r="B232" s="10"/>
      <c r="C232" s="10">
        <v>19</v>
      </c>
      <c r="D232" s="10" t="s">
        <v>15</v>
      </c>
      <c r="E232" s="10">
        <v>400</v>
      </c>
      <c r="F232" s="10" t="s">
        <v>18</v>
      </c>
      <c r="G232" s="26">
        <v>19</v>
      </c>
      <c r="H232" s="26" t="s">
        <v>15</v>
      </c>
      <c r="I232" s="26">
        <v>-9.5625257898419094E-3</v>
      </c>
      <c r="J232" s="26" t="s">
        <v>15</v>
      </c>
      <c r="K232" s="135"/>
      <c r="L232" s="136"/>
      <c r="M232" s="26">
        <v>-9.5625257898426241E-3</v>
      </c>
      <c r="N232" s="10" t="s">
        <v>15</v>
      </c>
      <c r="Q232" s="14">
        <v>0</v>
      </c>
      <c r="R232" s="14" t="s">
        <v>15</v>
      </c>
      <c r="S232" s="14">
        <v>1.4499360010813287E-2</v>
      </c>
      <c r="T232" s="14" t="s">
        <v>15</v>
      </c>
      <c r="U232" s="14">
        <v>3.897114317029974E-3</v>
      </c>
      <c r="V232" s="14" t="s">
        <v>15</v>
      </c>
      <c r="W232" s="14">
        <v>2.8867513459481293E-6</v>
      </c>
      <c r="X232" s="14" t="s">
        <v>15</v>
      </c>
      <c r="Y232" s="14">
        <v>2.1939310229205779E-4</v>
      </c>
      <c r="Z232" s="14" t="s">
        <v>15</v>
      </c>
      <c r="AA232" s="14">
        <v>2.886751345948129E-4</v>
      </c>
      <c r="AB232" s="14" t="s">
        <v>15</v>
      </c>
      <c r="AF232" s="72">
        <v>1.5018335983828951E-2</v>
      </c>
      <c r="AG232" s="14" t="s">
        <v>15</v>
      </c>
      <c r="AH232" s="18">
        <v>2</v>
      </c>
      <c r="AI232" s="72">
        <v>3.0036671967657903E-2</v>
      </c>
      <c r="AJ232" s="14" t="s">
        <v>15</v>
      </c>
      <c r="AL232" s="13">
        <v>1E-3</v>
      </c>
    </row>
    <row r="233" spans="1:38" x14ac:dyDescent="0.35">
      <c r="A233" s="10"/>
      <c r="B233" s="10"/>
      <c r="C233" s="10">
        <v>19</v>
      </c>
      <c r="D233" s="10" t="s">
        <v>15</v>
      </c>
      <c r="E233" s="10">
        <v>1</v>
      </c>
      <c r="F233" s="10" t="s">
        <v>19</v>
      </c>
      <c r="G233" s="26">
        <v>19</v>
      </c>
      <c r="H233" s="26" t="s">
        <v>15</v>
      </c>
      <c r="I233" s="26">
        <v>-9.5625257898419094E-3</v>
      </c>
      <c r="J233" s="26" t="s">
        <v>15</v>
      </c>
      <c r="K233" s="135"/>
      <c r="L233" s="136"/>
      <c r="M233" s="26">
        <v>-9.5625257898426241E-3</v>
      </c>
      <c r="N233" s="10" t="s">
        <v>15</v>
      </c>
      <c r="Q233" s="14">
        <v>0</v>
      </c>
      <c r="R233" s="14" t="s">
        <v>15</v>
      </c>
      <c r="S233" s="14">
        <v>1.4499360010813287E-2</v>
      </c>
      <c r="T233" s="14" t="s">
        <v>15</v>
      </c>
      <c r="U233" s="14">
        <v>3.897114317029974E-3</v>
      </c>
      <c r="V233" s="14" t="s">
        <v>15</v>
      </c>
      <c r="W233" s="14">
        <v>2.8867513459481293E-6</v>
      </c>
      <c r="X233" s="14" t="s">
        <v>15</v>
      </c>
      <c r="Y233" s="14">
        <v>2.1939310229205779E-4</v>
      </c>
      <c r="Z233" s="14" t="s">
        <v>15</v>
      </c>
      <c r="AA233" s="14">
        <v>2.886751345948129E-4</v>
      </c>
      <c r="AB233" s="14" t="s">
        <v>15</v>
      </c>
      <c r="AF233" s="72">
        <v>1.5018335983828951E-2</v>
      </c>
      <c r="AG233" s="14" t="s">
        <v>15</v>
      </c>
      <c r="AH233" s="18">
        <v>2</v>
      </c>
      <c r="AI233" s="72">
        <v>3.0036671967657903E-2</v>
      </c>
      <c r="AJ233" s="14" t="s">
        <v>15</v>
      </c>
      <c r="AL233" s="13">
        <v>1E-3</v>
      </c>
    </row>
    <row r="234" spans="1:38" x14ac:dyDescent="0.35">
      <c r="A234" s="10"/>
      <c r="B234" s="10"/>
      <c r="C234" s="10">
        <v>19</v>
      </c>
      <c r="D234" s="10" t="s">
        <v>15</v>
      </c>
      <c r="E234" s="10">
        <v>5</v>
      </c>
      <c r="F234" s="10" t="s">
        <v>19</v>
      </c>
      <c r="G234" s="26">
        <v>19</v>
      </c>
      <c r="H234" s="26" t="s">
        <v>15</v>
      </c>
      <c r="I234" s="26">
        <v>-9.8895439790847896E-3</v>
      </c>
      <c r="J234" s="26" t="s">
        <v>15</v>
      </c>
      <c r="K234" s="135"/>
      <c r="L234" s="136"/>
      <c r="M234" s="26">
        <v>-9.8895439790851469E-3</v>
      </c>
      <c r="N234" s="10" t="s">
        <v>15</v>
      </c>
      <c r="Q234" s="14">
        <v>0</v>
      </c>
      <c r="R234" s="14" t="s">
        <v>15</v>
      </c>
      <c r="S234" s="14">
        <v>1.4520171456765771E-2</v>
      </c>
      <c r="T234" s="14" t="s">
        <v>15</v>
      </c>
      <c r="U234" s="14">
        <v>3.897114317029974E-3</v>
      </c>
      <c r="V234" s="14" t="s">
        <v>15</v>
      </c>
      <c r="W234" s="14">
        <v>2.8867513459481293E-6</v>
      </c>
      <c r="X234" s="14" t="s">
        <v>15</v>
      </c>
      <c r="Y234" s="14">
        <v>2.1939310229205779E-4</v>
      </c>
      <c r="Z234" s="14" t="s">
        <v>15</v>
      </c>
      <c r="AA234" s="14">
        <v>2.886751345948129E-4</v>
      </c>
      <c r="AB234" s="14" t="s">
        <v>15</v>
      </c>
      <c r="AF234" s="72">
        <v>1.5038429244235431E-2</v>
      </c>
      <c r="AG234" s="14" t="s">
        <v>15</v>
      </c>
      <c r="AH234" s="18">
        <v>2</v>
      </c>
      <c r="AI234" s="72">
        <v>3.0076858488470862E-2</v>
      </c>
      <c r="AJ234" s="14" t="s">
        <v>15</v>
      </c>
      <c r="AL234" s="13">
        <v>1E-3</v>
      </c>
    </row>
    <row r="235" spans="1:38" x14ac:dyDescent="0.35">
      <c r="A235" s="10">
        <v>200</v>
      </c>
      <c r="B235" s="10" t="s">
        <v>15</v>
      </c>
      <c r="C235" s="10">
        <v>20</v>
      </c>
      <c r="D235" s="10" t="s">
        <v>15</v>
      </c>
      <c r="E235" s="10">
        <v>45</v>
      </c>
      <c r="F235" s="10" t="s">
        <v>18</v>
      </c>
      <c r="G235" s="26">
        <v>20</v>
      </c>
      <c r="H235" s="26" t="s">
        <v>15</v>
      </c>
      <c r="I235" s="26">
        <v>-1.2024549623658627E-2</v>
      </c>
      <c r="J235" s="26" t="s">
        <v>15</v>
      </c>
      <c r="K235" s="135"/>
      <c r="L235" s="136"/>
      <c r="M235" s="26">
        <v>-1.2024549623657066E-2</v>
      </c>
      <c r="N235" s="10" t="s">
        <v>15</v>
      </c>
      <c r="Q235" s="14">
        <v>0</v>
      </c>
      <c r="R235" s="14" t="s">
        <v>15</v>
      </c>
      <c r="S235" s="14">
        <v>1.4498947120998621E-2</v>
      </c>
      <c r="T235" s="14" t="s">
        <v>15</v>
      </c>
      <c r="U235" s="14">
        <v>1.4433756729740644E-2</v>
      </c>
      <c r="V235" s="14" t="s">
        <v>15</v>
      </c>
      <c r="W235" s="14">
        <v>2.8867513459481293E-5</v>
      </c>
      <c r="X235" s="14" t="s">
        <v>15</v>
      </c>
      <c r="Y235" s="14">
        <v>3.4641016151377546E-4</v>
      </c>
      <c r="Z235" s="14" t="s">
        <v>15</v>
      </c>
      <c r="AA235" s="14">
        <v>2.886751345948129E-4</v>
      </c>
      <c r="AB235" s="14" t="s">
        <v>15</v>
      </c>
      <c r="AF235" s="72">
        <v>2.0463552174964986E-2</v>
      </c>
      <c r="AG235" s="14" t="s">
        <v>15</v>
      </c>
      <c r="AH235" s="18">
        <v>2</v>
      </c>
      <c r="AI235" s="72">
        <v>4.0927104349929973E-2</v>
      </c>
      <c r="AJ235" s="14" t="s">
        <v>15</v>
      </c>
      <c r="AL235" s="13">
        <v>1E-3</v>
      </c>
    </row>
    <row r="236" spans="1:38" x14ac:dyDescent="0.35">
      <c r="A236" s="10"/>
      <c r="B236" s="10"/>
      <c r="C236" s="10">
        <v>100</v>
      </c>
      <c r="D236" s="10" t="s">
        <v>15</v>
      </c>
      <c r="E236" s="10">
        <v>45</v>
      </c>
      <c r="F236" s="10" t="s">
        <v>18</v>
      </c>
      <c r="G236" s="26">
        <v>100</v>
      </c>
      <c r="H236" s="26" t="s">
        <v>15</v>
      </c>
      <c r="I236" s="26">
        <v>-4.8973156972785127E-2</v>
      </c>
      <c r="J236" s="26" t="s">
        <v>15</v>
      </c>
      <c r="K236" s="135"/>
      <c r="L236" s="136"/>
      <c r="M236" s="26">
        <v>-4.8973156972778042E-2</v>
      </c>
      <c r="N236" s="10" t="s">
        <v>15</v>
      </c>
      <c r="Q236" s="14">
        <v>0</v>
      </c>
      <c r="R236" s="14" t="s">
        <v>15</v>
      </c>
      <c r="S236" s="14">
        <v>2.6820951749542628E-2</v>
      </c>
      <c r="T236" s="14" t="s">
        <v>15</v>
      </c>
      <c r="U236" s="14">
        <v>2.598076211353316E-2</v>
      </c>
      <c r="V236" s="14" t="s">
        <v>15</v>
      </c>
      <c r="W236" s="14">
        <v>2.8867513459481293E-5</v>
      </c>
      <c r="X236" s="14" t="s">
        <v>15</v>
      </c>
      <c r="Y236" s="14">
        <v>1.7320508075688772E-3</v>
      </c>
      <c r="Z236" s="14" t="s">
        <v>15</v>
      </c>
      <c r="AA236" s="14">
        <v>2.886751345948129E-4</v>
      </c>
      <c r="AB236" s="14" t="s">
        <v>15</v>
      </c>
      <c r="AF236" s="72">
        <v>3.7382450687695162E-2</v>
      </c>
      <c r="AG236" s="14" t="s">
        <v>15</v>
      </c>
      <c r="AH236" s="18">
        <v>2</v>
      </c>
      <c r="AI236" s="72">
        <v>7.4764901375390325E-2</v>
      </c>
      <c r="AJ236" s="14" t="s">
        <v>15</v>
      </c>
      <c r="AL236" s="13">
        <v>1E-3</v>
      </c>
    </row>
    <row r="237" spans="1:38" x14ac:dyDescent="0.35">
      <c r="A237" s="10"/>
      <c r="B237" s="10"/>
      <c r="C237" s="10">
        <v>100</v>
      </c>
      <c r="D237" s="10" t="s">
        <v>15</v>
      </c>
      <c r="E237" s="10">
        <v>400</v>
      </c>
      <c r="F237" s="10" t="s">
        <v>18</v>
      </c>
      <c r="G237" s="26">
        <v>100</v>
      </c>
      <c r="H237" s="26" t="s">
        <v>15</v>
      </c>
      <c r="I237" s="26">
        <v>-1.1414355962655168E-2</v>
      </c>
      <c r="J237" s="26" t="s">
        <v>15</v>
      </c>
      <c r="K237" s="135"/>
      <c r="L237" s="136"/>
      <c r="M237" s="26">
        <v>-1.1414355962656941E-2</v>
      </c>
      <c r="N237" s="10" t="s">
        <v>15</v>
      </c>
      <c r="Q237" s="14">
        <v>0</v>
      </c>
      <c r="R237" s="14" t="s">
        <v>15</v>
      </c>
      <c r="S237" s="14">
        <v>2.6809408607320329E-2</v>
      </c>
      <c r="T237" s="14" t="s">
        <v>15</v>
      </c>
      <c r="U237" s="14">
        <v>2.598076211353316E-2</v>
      </c>
      <c r="V237" s="14" t="s">
        <v>15</v>
      </c>
      <c r="W237" s="14">
        <v>2.8867513459481293E-5</v>
      </c>
      <c r="X237" s="14" t="s">
        <v>15</v>
      </c>
      <c r="Y237" s="14">
        <v>1.7320508075688772E-3</v>
      </c>
      <c r="Z237" s="14" t="s">
        <v>15</v>
      </c>
      <c r="AA237" s="14">
        <v>2.886751345948129E-4</v>
      </c>
      <c r="AB237" s="14" t="s">
        <v>15</v>
      </c>
      <c r="AF237" s="72">
        <v>3.7374169643497476E-2</v>
      </c>
      <c r="AG237" s="14" t="s">
        <v>15</v>
      </c>
      <c r="AH237" s="18">
        <v>2</v>
      </c>
      <c r="AI237" s="72">
        <v>7.4748339286994953E-2</v>
      </c>
      <c r="AJ237" s="14" t="s">
        <v>15</v>
      </c>
      <c r="AL237" s="13">
        <v>1E-3</v>
      </c>
    </row>
    <row r="238" spans="1:38" x14ac:dyDescent="0.35">
      <c r="A238" s="10"/>
      <c r="B238" s="10"/>
      <c r="C238" s="10">
        <v>100</v>
      </c>
      <c r="D238" s="10" t="s">
        <v>15</v>
      </c>
      <c r="E238" s="10">
        <v>1</v>
      </c>
      <c r="F238" s="10" t="s">
        <v>19</v>
      </c>
      <c r="G238" s="26">
        <v>100</v>
      </c>
      <c r="H238" s="26" t="s">
        <v>15</v>
      </c>
      <c r="I238" s="26">
        <v>-1.1414355962655168E-2</v>
      </c>
      <c r="J238" s="26" t="s">
        <v>15</v>
      </c>
      <c r="K238" s="135"/>
      <c r="L238" s="136"/>
      <c r="M238" s="26">
        <v>-1.1414355962656941E-2</v>
      </c>
      <c r="N238" s="10" t="s">
        <v>15</v>
      </c>
      <c r="Q238" s="14">
        <v>0</v>
      </c>
      <c r="R238" s="14" t="s">
        <v>15</v>
      </c>
      <c r="S238" s="14">
        <v>2.6809408607320329E-2</v>
      </c>
      <c r="T238" s="14" t="s">
        <v>15</v>
      </c>
      <c r="U238" s="14">
        <v>2.598076211353316E-2</v>
      </c>
      <c r="V238" s="14" t="s">
        <v>15</v>
      </c>
      <c r="W238" s="14">
        <v>2.8867513459481293E-5</v>
      </c>
      <c r="X238" s="14" t="s">
        <v>15</v>
      </c>
      <c r="Y238" s="14">
        <v>1.7320508075688772E-3</v>
      </c>
      <c r="Z238" s="14" t="s">
        <v>15</v>
      </c>
      <c r="AA238" s="14">
        <v>2.886751345948129E-4</v>
      </c>
      <c r="AB238" s="14" t="s">
        <v>15</v>
      </c>
      <c r="AF238" s="72">
        <v>3.7374169643497476E-2</v>
      </c>
      <c r="AG238" s="14" t="s">
        <v>15</v>
      </c>
      <c r="AH238" s="18">
        <v>2</v>
      </c>
      <c r="AI238" s="72">
        <v>7.4748339286994953E-2</v>
      </c>
      <c r="AJ238" s="14" t="s">
        <v>15</v>
      </c>
      <c r="AL238" s="13">
        <v>1E-3</v>
      </c>
    </row>
    <row r="239" spans="1:38" x14ac:dyDescent="0.35">
      <c r="A239" s="10"/>
      <c r="B239" s="10"/>
      <c r="C239" s="10">
        <v>100</v>
      </c>
      <c r="D239" s="10" t="s">
        <v>15</v>
      </c>
      <c r="E239" s="10">
        <v>5</v>
      </c>
      <c r="F239" s="10" t="s">
        <v>19</v>
      </c>
      <c r="G239" s="26">
        <v>100</v>
      </c>
      <c r="H239" s="26" t="s">
        <v>15</v>
      </c>
      <c r="I239" s="26">
        <v>-4.7491869356483751E-2</v>
      </c>
      <c r="J239" s="26" t="s">
        <v>15</v>
      </c>
      <c r="K239" s="135"/>
      <c r="L239" s="136"/>
      <c r="M239" s="26">
        <v>-4.7491869356477423E-2</v>
      </c>
      <c r="N239" s="10" t="s">
        <v>15</v>
      </c>
      <c r="Q239" s="14">
        <v>0</v>
      </c>
      <c r="R239" s="14" t="s">
        <v>15</v>
      </c>
      <c r="S239" s="14">
        <v>2.7138958117354589E-2</v>
      </c>
      <c r="T239" s="14" t="s">
        <v>15</v>
      </c>
      <c r="U239" s="14">
        <v>2.598076211353316E-2</v>
      </c>
      <c r="V239" s="14" t="s">
        <v>15</v>
      </c>
      <c r="W239" s="14">
        <v>2.8867513459481293E-5</v>
      </c>
      <c r="X239" s="14" t="s">
        <v>15</v>
      </c>
      <c r="Y239" s="14">
        <v>1.7320508075688772E-3</v>
      </c>
      <c r="Z239" s="14" t="s">
        <v>15</v>
      </c>
      <c r="AA239" s="14">
        <v>2.886751345948129E-4</v>
      </c>
      <c r="AB239" s="14" t="s">
        <v>15</v>
      </c>
      <c r="AF239" s="72">
        <v>3.7611264461091878E-2</v>
      </c>
      <c r="AG239" s="14" t="s">
        <v>15</v>
      </c>
      <c r="AH239" s="18">
        <v>2</v>
      </c>
      <c r="AI239" s="72">
        <v>7.5222528922183757E-2</v>
      </c>
      <c r="AJ239" s="14" t="s">
        <v>15</v>
      </c>
      <c r="AL239" s="13">
        <v>1E-3</v>
      </c>
    </row>
    <row r="240" spans="1:38" x14ac:dyDescent="0.35">
      <c r="A240" s="10"/>
      <c r="B240" s="10"/>
      <c r="C240" s="10">
        <v>190</v>
      </c>
      <c r="D240" s="10" t="s">
        <v>15</v>
      </c>
      <c r="E240" s="10">
        <v>45</v>
      </c>
      <c r="F240" s="10" t="s">
        <v>18</v>
      </c>
      <c r="G240" s="26">
        <v>190</v>
      </c>
      <c r="H240" s="26" t="s">
        <v>15</v>
      </c>
      <c r="I240" s="26">
        <v>-9.0540340240552436E-2</v>
      </c>
      <c r="J240" s="26" t="s">
        <v>15</v>
      </c>
      <c r="K240" s="135"/>
      <c r="L240" s="136"/>
      <c r="M240" s="26">
        <v>-9.0540340240551132E-2</v>
      </c>
      <c r="N240" s="10" t="s">
        <v>15</v>
      </c>
      <c r="Q240" s="14">
        <v>0</v>
      </c>
      <c r="R240" s="14" t="s">
        <v>15</v>
      </c>
      <c r="S240" s="14">
        <v>0.19954715417994159</v>
      </c>
      <c r="T240" s="14" t="s">
        <v>15</v>
      </c>
      <c r="U240" s="14">
        <v>3.8971143170299746E-2</v>
      </c>
      <c r="V240" s="14" t="s">
        <v>15</v>
      </c>
      <c r="W240" s="14">
        <v>2.8867513459481293E-5</v>
      </c>
      <c r="X240" s="14" t="s">
        <v>15</v>
      </c>
      <c r="Y240" s="14">
        <v>3.2908965343808666E-3</v>
      </c>
      <c r="Z240" s="14" t="s">
        <v>15</v>
      </c>
      <c r="AA240" s="14">
        <v>2.886751345948129E-3</v>
      </c>
      <c r="AB240" s="14" t="s">
        <v>15</v>
      </c>
      <c r="AF240" s="72">
        <v>0.20336415836616847</v>
      </c>
      <c r="AG240" s="14" t="s">
        <v>15</v>
      </c>
      <c r="AH240" s="18">
        <v>2</v>
      </c>
      <c r="AI240" s="32">
        <v>0.40672831673233695</v>
      </c>
      <c r="AJ240" s="14" t="s">
        <v>15</v>
      </c>
      <c r="AL240" s="13">
        <v>0.01</v>
      </c>
    </row>
    <row r="241" spans="1:38" x14ac:dyDescent="0.35">
      <c r="A241" s="10"/>
      <c r="B241" s="10"/>
      <c r="C241" s="10">
        <v>190</v>
      </c>
      <c r="D241" s="10" t="s">
        <v>15</v>
      </c>
      <c r="E241" s="10">
        <v>400</v>
      </c>
      <c r="F241" s="10" t="s">
        <v>18</v>
      </c>
      <c r="G241" s="26">
        <v>190</v>
      </c>
      <c r="H241" s="26" t="s">
        <v>15</v>
      </c>
      <c r="I241" s="26">
        <v>1.4943446634434122E-2</v>
      </c>
      <c r="J241" s="26" t="s">
        <v>15</v>
      </c>
      <c r="K241" s="135"/>
      <c r="L241" s="136"/>
      <c r="M241" s="26">
        <v>1.4943446634447355E-2</v>
      </c>
      <c r="N241" s="10" t="s">
        <v>15</v>
      </c>
      <c r="Q241" s="14">
        <v>0</v>
      </c>
      <c r="R241" s="14" t="s">
        <v>15</v>
      </c>
      <c r="S241" s="14">
        <v>0.19601457173250106</v>
      </c>
      <c r="T241" s="14" t="s">
        <v>15</v>
      </c>
      <c r="U241" s="14">
        <v>3.8971143170299746E-2</v>
      </c>
      <c r="V241" s="14" t="s">
        <v>15</v>
      </c>
      <c r="W241" s="14">
        <v>2.8867513459481293E-5</v>
      </c>
      <c r="X241" s="14" t="s">
        <v>15</v>
      </c>
      <c r="Y241" s="14">
        <v>3.2908965343808666E-3</v>
      </c>
      <c r="Z241" s="14" t="s">
        <v>15</v>
      </c>
      <c r="AA241" s="14">
        <v>2.886751345948129E-3</v>
      </c>
      <c r="AB241" s="14" t="s">
        <v>15</v>
      </c>
      <c r="AF241" s="72">
        <v>0.19989904076343756</v>
      </c>
      <c r="AG241" s="14" t="s">
        <v>15</v>
      </c>
      <c r="AH241" s="18">
        <v>2</v>
      </c>
      <c r="AI241" s="32">
        <v>0.39979808152687513</v>
      </c>
      <c r="AJ241" s="14" t="s">
        <v>15</v>
      </c>
      <c r="AL241" s="13">
        <v>0.01</v>
      </c>
    </row>
    <row r="242" spans="1:38" x14ac:dyDescent="0.35">
      <c r="A242" s="10"/>
      <c r="B242" s="10"/>
      <c r="C242" s="10">
        <v>190</v>
      </c>
      <c r="D242" s="10" t="s">
        <v>15</v>
      </c>
      <c r="E242" s="10">
        <v>1</v>
      </c>
      <c r="F242" s="10" t="s">
        <v>19</v>
      </c>
      <c r="G242" s="26">
        <v>190</v>
      </c>
      <c r="H242" s="26" t="s">
        <v>15</v>
      </c>
      <c r="I242" s="26">
        <v>1.4943446634434122E-2</v>
      </c>
      <c r="J242" s="26" t="s">
        <v>15</v>
      </c>
      <c r="K242" s="135"/>
      <c r="L242" s="136"/>
      <c r="M242" s="26">
        <v>1.4943446634447355E-2</v>
      </c>
      <c r="N242" s="10" t="s">
        <v>15</v>
      </c>
      <c r="Q242" s="14">
        <v>0</v>
      </c>
      <c r="R242" s="14" t="s">
        <v>15</v>
      </c>
      <c r="S242" s="14">
        <v>0.19601457173250106</v>
      </c>
      <c r="T242" s="14" t="s">
        <v>15</v>
      </c>
      <c r="U242" s="14">
        <v>3.8971143170299746E-2</v>
      </c>
      <c r="V242" s="14" t="s">
        <v>15</v>
      </c>
      <c r="W242" s="14">
        <v>2.8867513459481293E-5</v>
      </c>
      <c r="X242" s="14" t="s">
        <v>15</v>
      </c>
      <c r="Y242" s="14">
        <v>3.2908965343808666E-3</v>
      </c>
      <c r="Z242" s="14" t="s">
        <v>15</v>
      </c>
      <c r="AA242" s="14">
        <v>2.886751345948129E-3</v>
      </c>
      <c r="AB242" s="14" t="s">
        <v>15</v>
      </c>
      <c r="AF242" s="72">
        <v>0.19989904076343756</v>
      </c>
      <c r="AG242" s="14" t="s">
        <v>15</v>
      </c>
      <c r="AH242" s="18">
        <v>2</v>
      </c>
      <c r="AI242" s="32">
        <v>0.39979808152687513</v>
      </c>
      <c r="AJ242" s="14" t="s">
        <v>15</v>
      </c>
      <c r="AL242" s="13">
        <v>0.01</v>
      </c>
    </row>
    <row r="243" spans="1:38" x14ac:dyDescent="0.35">
      <c r="A243" s="10"/>
      <c r="B243" s="10"/>
      <c r="C243" s="10">
        <v>190</v>
      </c>
      <c r="D243" s="10" t="s">
        <v>15</v>
      </c>
      <c r="E243" s="10">
        <v>5</v>
      </c>
      <c r="F243" s="10" t="s">
        <v>19</v>
      </c>
      <c r="G243" s="26">
        <v>190</v>
      </c>
      <c r="H243" s="26" t="s">
        <v>15</v>
      </c>
      <c r="I243" s="26">
        <v>-8.5416211479717855E-2</v>
      </c>
      <c r="J243" s="26" t="s">
        <v>15</v>
      </c>
      <c r="K243" s="135"/>
      <c r="L243" s="136"/>
      <c r="M243" s="26">
        <v>-8.541621147972478E-2</v>
      </c>
      <c r="N243" s="10" t="s">
        <v>15</v>
      </c>
      <c r="Q243" s="14">
        <v>0</v>
      </c>
      <c r="R243" s="14" t="s">
        <v>15</v>
      </c>
      <c r="S243" s="14">
        <v>0.33399718693471353</v>
      </c>
      <c r="T243" s="14" t="s">
        <v>15</v>
      </c>
      <c r="U243" s="14">
        <v>3.8971143170299746E-2</v>
      </c>
      <c r="V243" s="14" t="s">
        <v>15</v>
      </c>
      <c r="W243" s="14">
        <v>2.8867513459481293E-5</v>
      </c>
      <c r="X243" s="14" t="s">
        <v>15</v>
      </c>
      <c r="Y243" s="14">
        <v>3.2908965343808666E-3</v>
      </c>
      <c r="Z243" s="14" t="s">
        <v>15</v>
      </c>
      <c r="AA243" s="14">
        <v>2.886751345948129E-3</v>
      </c>
      <c r="AB243" s="14" t="s">
        <v>15</v>
      </c>
      <c r="AF243" s="72">
        <v>0.33629159229301087</v>
      </c>
      <c r="AG243" s="14" t="s">
        <v>15</v>
      </c>
      <c r="AH243" s="18">
        <v>2</v>
      </c>
      <c r="AI243" s="32">
        <v>0.67258318458602173</v>
      </c>
      <c r="AJ243" s="14" t="s">
        <v>15</v>
      </c>
      <c r="AL243" s="13">
        <v>0.01</v>
      </c>
    </row>
    <row r="244" spans="1:38" x14ac:dyDescent="0.35">
      <c r="A244" s="10">
        <v>2</v>
      </c>
      <c r="B244" s="10" t="s">
        <v>16</v>
      </c>
      <c r="C244" s="10">
        <v>0.2</v>
      </c>
      <c r="D244" s="10" t="s">
        <v>16</v>
      </c>
      <c r="E244" s="10">
        <v>45</v>
      </c>
      <c r="F244" s="10" t="s">
        <v>18</v>
      </c>
      <c r="G244" s="26">
        <v>0.2</v>
      </c>
      <c r="H244" s="26" t="s">
        <v>16</v>
      </c>
      <c r="I244" s="26">
        <v>-7.4937546445016939E-5</v>
      </c>
      <c r="J244" s="26" t="s">
        <v>16</v>
      </c>
      <c r="K244" s="135"/>
      <c r="L244" s="136"/>
      <c r="M244" s="26">
        <v>-7.493754644502526E-5</v>
      </c>
      <c r="N244" s="10" t="s">
        <v>16</v>
      </c>
      <c r="Q244" s="14">
        <v>0</v>
      </c>
      <c r="R244" s="14" t="s">
        <v>16</v>
      </c>
      <c r="S244" s="14">
        <v>1.9954715417994161E-4</v>
      </c>
      <c r="T244" s="14" t="s">
        <v>16</v>
      </c>
      <c r="U244" s="14">
        <v>1.8475208614068025E-4</v>
      </c>
      <c r="V244" s="14" t="s">
        <v>16</v>
      </c>
      <c r="W244" s="14">
        <v>2.8867513459481289E-7</v>
      </c>
      <c r="X244" s="14" t="s">
        <v>16</v>
      </c>
      <c r="Y244" s="14">
        <v>3.4641016151377547E-6</v>
      </c>
      <c r="Z244" s="14" t="s">
        <v>16</v>
      </c>
      <c r="AA244" s="14">
        <v>2.8867513459481293E-6</v>
      </c>
      <c r="AB244" s="14" t="s">
        <v>16</v>
      </c>
      <c r="AF244" s="72">
        <v>2.7197944176226516E-4</v>
      </c>
      <c r="AG244" s="14" t="s">
        <v>16</v>
      </c>
      <c r="AH244" s="18">
        <v>2</v>
      </c>
      <c r="AI244" s="27">
        <v>5.4395888352453032E-4</v>
      </c>
      <c r="AJ244" s="14" t="s">
        <v>16</v>
      </c>
      <c r="AL244" s="13">
        <v>1.0000000000000001E-5</v>
      </c>
    </row>
    <row r="245" spans="1:38" x14ac:dyDescent="0.35">
      <c r="A245" s="10"/>
      <c r="B245" s="10"/>
      <c r="C245" s="10">
        <v>1</v>
      </c>
      <c r="D245" s="10" t="s">
        <v>16</v>
      </c>
      <c r="E245" s="10">
        <v>45</v>
      </c>
      <c r="F245" s="10" t="s">
        <v>18</v>
      </c>
      <c r="G245" s="26">
        <v>1</v>
      </c>
      <c r="H245" s="26" t="s">
        <v>16</v>
      </c>
      <c r="I245" s="26">
        <v>-3.425229353135851E-4</v>
      </c>
      <c r="J245" s="26" t="s">
        <v>16</v>
      </c>
      <c r="K245" s="135"/>
      <c r="L245" s="136"/>
      <c r="M245" s="26">
        <v>-3.4252293531356059E-4</v>
      </c>
      <c r="N245" s="10" t="s">
        <v>16</v>
      </c>
      <c r="Q245" s="14">
        <v>0</v>
      </c>
      <c r="R245" s="14" t="s">
        <v>16</v>
      </c>
      <c r="S245" s="14">
        <v>4.7998981475773025E-4</v>
      </c>
      <c r="T245" s="14" t="s">
        <v>16</v>
      </c>
      <c r="U245" s="14">
        <v>4.6188021535170057E-4</v>
      </c>
      <c r="V245" s="14" t="s">
        <v>16</v>
      </c>
      <c r="W245" s="14">
        <v>2.8867513459481289E-7</v>
      </c>
      <c r="X245" s="14" t="s">
        <v>16</v>
      </c>
      <c r="Y245" s="14">
        <v>1.7320508075688774E-5</v>
      </c>
      <c r="Z245" s="14" t="s">
        <v>16</v>
      </c>
      <c r="AA245" s="14">
        <v>2.8867513459481293E-5</v>
      </c>
      <c r="AB245" s="14" t="s">
        <v>16</v>
      </c>
      <c r="AF245" s="72">
        <v>6.6697599077565021E-4</v>
      </c>
      <c r="AG245" s="14" t="s">
        <v>16</v>
      </c>
      <c r="AH245" s="18">
        <v>2</v>
      </c>
      <c r="AI245" s="26">
        <v>1.3339519815513004E-3</v>
      </c>
      <c r="AJ245" s="14" t="s">
        <v>16</v>
      </c>
      <c r="AL245" s="13">
        <v>1E-4</v>
      </c>
    </row>
    <row r="246" spans="1:38" x14ac:dyDescent="0.35">
      <c r="A246" s="10"/>
      <c r="B246" s="10"/>
      <c r="C246" s="10">
        <v>1</v>
      </c>
      <c r="D246" s="10" t="s">
        <v>16</v>
      </c>
      <c r="E246" s="10">
        <v>400</v>
      </c>
      <c r="F246" s="10" t="s">
        <v>18</v>
      </c>
      <c r="G246" s="26">
        <v>1</v>
      </c>
      <c r="H246" s="26" t="s">
        <v>16</v>
      </c>
      <c r="I246" s="26">
        <v>-4.3079350386876741E-4</v>
      </c>
      <c r="J246" s="26" t="s">
        <v>16</v>
      </c>
      <c r="K246" s="135"/>
      <c r="L246" s="136"/>
      <c r="M246" s="26">
        <v>-4.3079350386876492E-4</v>
      </c>
      <c r="N246" s="10" t="s">
        <v>16</v>
      </c>
      <c r="Q246" s="14">
        <v>0</v>
      </c>
      <c r="R246" s="14" t="s">
        <v>16</v>
      </c>
      <c r="S246" s="14">
        <v>4.7990448025644628E-4</v>
      </c>
      <c r="T246" s="14" t="s">
        <v>16</v>
      </c>
      <c r="U246" s="14">
        <v>4.6188021535170057E-4</v>
      </c>
      <c r="V246" s="14" t="s">
        <v>16</v>
      </c>
      <c r="W246" s="14">
        <v>2.8867513459481289E-7</v>
      </c>
      <c r="X246" s="14" t="s">
        <v>16</v>
      </c>
      <c r="Y246" s="14">
        <v>1.7320508075688774E-5</v>
      </c>
      <c r="Z246" s="14" t="s">
        <v>16</v>
      </c>
      <c r="AA246" s="14">
        <v>2.8867513459481293E-5</v>
      </c>
      <c r="AB246" s="14" t="s">
        <v>16</v>
      </c>
      <c r="AF246" s="72">
        <v>6.6691458236434577E-4</v>
      </c>
      <c r="AG246" s="14" t="s">
        <v>16</v>
      </c>
      <c r="AH246" s="18">
        <v>2</v>
      </c>
      <c r="AI246" s="26">
        <v>1.3338291647286915E-3</v>
      </c>
      <c r="AJ246" s="14" t="s">
        <v>16</v>
      </c>
      <c r="AL246" s="13">
        <v>1E-4</v>
      </c>
    </row>
    <row r="247" spans="1:38" x14ac:dyDescent="0.35">
      <c r="A247" s="10"/>
      <c r="B247" s="10"/>
      <c r="C247" s="10">
        <v>1</v>
      </c>
      <c r="D247" s="10" t="s">
        <v>16</v>
      </c>
      <c r="E247" s="10">
        <v>1</v>
      </c>
      <c r="F247" s="10" t="s">
        <v>19</v>
      </c>
      <c r="G247" s="26">
        <v>1</v>
      </c>
      <c r="H247" s="26" t="s">
        <v>16</v>
      </c>
      <c r="I247" s="26">
        <v>-4.3079350386876741E-4</v>
      </c>
      <c r="J247" s="26" t="s">
        <v>16</v>
      </c>
      <c r="K247" s="135"/>
      <c r="L247" s="136"/>
      <c r="M247" s="26">
        <v>-4.3079350386876492E-4</v>
      </c>
      <c r="N247" s="10" t="s">
        <v>16</v>
      </c>
      <c r="Q247" s="14">
        <v>0</v>
      </c>
      <c r="R247" s="14" t="s">
        <v>16</v>
      </c>
      <c r="S247" s="14">
        <v>4.7990448025644628E-4</v>
      </c>
      <c r="T247" s="14" t="s">
        <v>16</v>
      </c>
      <c r="U247" s="14">
        <v>4.6188021535170057E-4</v>
      </c>
      <c r="V247" s="14" t="s">
        <v>16</v>
      </c>
      <c r="W247" s="14">
        <v>2.8867513459481289E-7</v>
      </c>
      <c r="X247" s="14" t="s">
        <v>16</v>
      </c>
      <c r="Y247" s="14">
        <v>1.7320508075688774E-5</v>
      </c>
      <c r="Z247" s="14" t="s">
        <v>16</v>
      </c>
      <c r="AA247" s="14">
        <v>2.8867513459481293E-5</v>
      </c>
      <c r="AB247" s="14" t="s">
        <v>16</v>
      </c>
      <c r="AF247" s="72">
        <v>6.6691458236434577E-4</v>
      </c>
      <c r="AG247" s="14" t="s">
        <v>16</v>
      </c>
      <c r="AH247" s="18">
        <v>2</v>
      </c>
      <c r="AI247" s="26">
        <v>1.3338291647286915E-3</v>
      </c>
      <c r="AJ247" s="14" t="s">
        <v>16</v>
      </c>
      <c r="AL247" s="13">
        <v>1E-4</v>
      </c>
    </row>
    <row r="248" spans="1:38" x14ac:dyDescent="0.35">
      <c r="A248" s="10"/>
      <c r="B248" s="10"/>
      <c r="C248" s="10">
        <v>1.9</v>
      </c>
      <c r="D248" s="10" t="s">
        <v>16</v>
      </c>
      <c r="E248" s="10">
        <v>45</v>
      </c>
      <c r="F248" s="10" t="s">
        <v>18</v>
      </c>
      <c r="G248" s="26">
        <v>1.9</v>
      </c>
      <c r="H248" s="26" t="s">
        <v>16</v>
      </c>
      <c r="I248" s="26">
        <v>-6.4355649779072421E-4</v>
      </c>
      <c r="J248" s="26" t="s">
        <v>16</v>
      </c>
      <c r="K248" s="135"/>
      <c r="L248" s="136"/>
      <c r="M248" s="26">
        <v>-6.4355649779068713E-4</v>
      </c>
      <c r="N248" s="10" t="s">
        <v>16</v>
      </c>
      <c r="Q248" s="14">
        <v>0</v>
      </c>
      <c r="R248" s="14" t="s">
        <v>16</v>
      </c>
      <c r="S248" s="14">
        <v>2.1014441729335074E-3</v>
      </c>
      <c r="T248" s="14" t="s">
        <v>16</v>
      </c>
      <c r="U248" s="14">
        <v>7.7364936071409862E-4</v>
      </c>
      <c r="V248" s="14" t="s">
        <v>16</v>
      </c>
      <c r="W248" s="14">
        <v>2.8867513459481289E-7</v>
      </c>
      <c r="X248" s="14" t="s">
        <v>16</v>
      </c>
      <c r="Y248" s="14">
        <v>3.2908965343808665E-5</v>
      </c>
      <c r="Z248" s="14" t="s">
        <v>16</v>
      </c>
      <c r="AA248" s="14">
        <v>2.8867513459481293E-5</v>
      </c>
      <c r="AB248" s="14" t="s">
        <v>16</v>
      </c>
      <c r="AF248" s="72">
        <v>2.239758326685313E-3</v>
      </c>
      <c r="AG248" s="14" t="s">
        <v>16</v>
      </c>
      <c r="AH248" s="18">
        <v>2</v>
      </c>
      <c r="AI248" s="26">
        <v>4.4795166533706261E-3</v>
      </c>
      <c r="AJ248" s="14" t="s">
        <v>16</v>
      </c>
      <c r="AL248" s="13">
        <v>1E-4</v>
      </c>
    </row>
    <row r="249" spans="1:38" x14ac:dyDescent="0.35">
      <c r="A249" s="10"/>
      <c r="B249" s="10"/>
      <c r="C249" s="10">
        <v>1.9</v>
      </c>
      <c r="D249" s="10" t="s">
        <v>16</v>
      </c>
      <c r="E249" s="10">
        <v>400</v>
      </c>
      <c r="F249" s="10" t="s">
        <v>18</v>
      </c>
      <c r="G249" s="26">
        <v>1.9</v>
      </c>
      <c r="H249" s="26" t="s">
        <v>16</v>
      </c>
      <c r="I249" s="26">
        <v>-7.0184197666512532E-4</v>
      </c>
      <c r="J249" s="26" t="s">
        <v>16</v>
      </c>
      <c r="K249" s="135"/>
      <c r="L249" s="136"/>
      <c r="M249" s="26">
        <v>-7.0184197666511849E-4</v>
      </c>
      <c r="N249" s="10" t="s">
        <v>16</v>
      </c>
      <c r="Q249" s="14">
        <v>0</v>
      </c>
      <c r="R249" s="14" t="s">
        <v>16</v>
      </c>
      <c r="S249" s="14">
        <v>2.1122712793412448E-3</v>
      </c>
      <c r="T249" s="14" t="s">
        <v>16</v>
      </c>
      <c r="U249" s="14">
        <v>7.7364936071409862E-4</v>
      </c>
      <c r="V249" s="14" t="s">
        <v>16</v>
      </c>
      <c r="W249" s="14">
        <v>2.8867513459481289E-7</v>
      </c>
      <c r="X249" s="14" t="s">
        <v>16</v>
      </c>
      <c r="Y249" s="14">
        <v>3.2908965343808665E-5</v>
      </c>
      <c r="Z249" s="14" t="s">
        <v>16</v>
      </c>
      <c r="AA249" s="14">
        <v>2.8867513459481293E-5</v>
      </c>
      <c r="AB249" s="14" t="s">
        <v>16</v>
      </c>
      <c r="AF249" s="72">
        <v>2.2499199335820597E-3</v>
      </c>
      <c r="AG249" s="14" t="s">
        <v>16</v>
      </c>
      <c r="AH249" s="18">
        <v>2</v>
      </c>
      <c r="AI249" s="26">
        <v>4.4998398671641194E-3</v>
      </c>
      <c r="AJ249" s="14" t="s">
        <v>16</v>
      </c>
      <c r="AL249" s="13">
        <v>1E-4</v>
      </c>
    </row>
    <row r="250" spans="1:38" x14ac:dyDescent="0.35">
      <c r="A250" s="10"/>
      <c r="B250" s="10"/>
      <c r="C250" s="10">
        <v>1.9</v>
      </c>
      <c r="D250" s="10" t="s">
        <v>16</v>
      </c>
      <c r="E250" s="10">
        <v>1</v>
      </c>
      <c r="F250" s="10" t="s">
        <v>19</v>
      </c>
      <c r="G250" s="26">
        <v>1.9</v>
      </c>
      <c r="H250" s="26" t="s">
        <v>16</v>
      </c>
      <c r="I250" s="26">
        <v>-7.0184197666512532E-4</v>
      </c>
      <c r="J250" s="26" t="s">
        <v>16</v>
      </c>
      <c r="K250" s="135"/>
      <c r="L250" s="136"/>
      <c r="M250" s="26">
        <v>-7.0184197666511849E-4</v>
      </c>
      <c r="N250" s="10" t="s">
        <v>16</v>
      </c>
      <c r="Q250" s="14">
        <v>0</v>
      </c>
      <c r="R250" s="14" t="s">
        <v>16</v>
      </c>
      <c r="S250" s="14">
        <v>2.1122712793412448E-3</v>
      </c>
      <c r="T250" s="14" t="s">
        <v>16</v>
      </c>
      <c r="U250" s="14">
        <v>7.7364936071409862E-4</v>
      </c>
      <c r="V250" s="14" t="s">
        <v>16</v>
      </c>
      <c r="W250" s="14">
        <v>2.8867513459481289E-7</v>
      </c>
      <c r="X250" s="14" t="s">
        <v>16</v>
      </c>
      <c r="Y250" s="14">
        <v>3.2908965343808665E-5</v>
      </c>
      <c r="Z250" s="14" t="s">
        <v>16</v>
      </c>
      <c r="AA250" s="14">
        <v>2.8867513459481293E-5</v>
      </c>
      <c r="AB250" s="14" t="s">
        <v>16</v>
      </c>
      <c r="AF250" s="72">
        <v>2.2499199335820597E-3</v>
      </c>
      <c r="AG250" s="14" t="s">
        <v>16</v>
      </c>
      <c r="AH250" s="18">
        <v>2</v>
      </c>
      <c r="AI250" s="26">
        <v>4.4998398671641194E-3</v>
      </c>
      <c r="AJ250" s="14" t="s">
        <v>16</v>
      </c>
      <c r="AL250" s="13">
        <v>1E-4</v>
      </c>
    </row>
    <row r="251" spans="1:38" x14ac:dyDescent="0.35">
      <c r="A251" s="10">
        <v>20</v>
      </c>
      <c r="B251" s="10" t="s">
        <v>16</v>
      </c>
      <c r="C251" s="10">
        <v>2</v>
      </c>
      <c r="D251" s="10" t="s">
        <v>16</v>
      </c>
      <c r="E251" s="10">
        <v>45</v>
      </c>
      <c r="F251" s="10" t="s">
        <v>18</v>
      </c>
      <c r="G251" s="26">
        <v>2</v>
      </c>
      <c r="H251" s="26" t="s">
        <v>16</v>
      </c>
      <c r="I251" s="26">
        <v>-2.3237777486079258E-4</v>
      </c>
      <c r="J251" s="26" t="s">
        <v>16</v>
      </c>
      <c r="K251" s="135"/>
      <c r="L251" s="136"/>
      <c r="M251" s="26">
        <v>-2.3237777486073696E-4</v>
      </c>
      <c r="N251" s="10" t="s">
        <v>16</v>
      </c>
      <c r="Q251" s="14">
        <v>0</v>
      </c>
      <c r="R251" s="14" t="s">
        <v>16</v>
      </c>
      <c r="S251" s="14">
        <v>2.1014441729335074E-3</v>
      </c>
      <c r="T251" s="14" t="s">
        <v>16</v>
      </c>
      <c r="U251" s="14">
        <v>2.078460969082653E-3</v>
      </c>
      <c r="V251" s="14" t="s">
        <v>16</v>
      </c>
      <c r="W251" s="14">
        <v>2.8867513459481293E-6</v>
      </c>
      <c r="X251" s="14" t="s">
        <v>16</v>
      </c>
      <c r="Y251" s="14">
        <v>4.6188021535170063E-5</v>
      </c>
      <c r="Z251" s="14" t="s">
        <v>16</v>
      </c>
      <c r="AA251" s="14">
        <v>2.8867513459481293E-5</v>
      </c>
      <c r="AB251" s="14" t="s">
        <v>16</v>
      </c>
      <c r="AF251" s="72">
        <v>2.9561871747161399E-3</v>
      </c>
      <c r="AG251" s="14" t="s">
        <v>16</v>
      </c>
      <c r="AH251" s="18">
        <v>2</v>
      </c>
      <c r="AI251" s="26">
        <v>5.9123743494322797E-3</v>
      </c>
      <c r="AJ251" s="14" t="s">
        <v>16</v>
      </c>
      <c r="AL251" s="13">
        <v>1E-4</v>
      </c>
    </row>
    <row r="252" spans="1:38" x14ac:dyDescent="0.35">
      <c r="A252" s="10"/>
      <c r="B252" s="10"/>
      <c r="C252" s="10">
        <v>10</v>
      </c>
      <c r="D252" s="10" t="s">
        <v>16</v>
      </c>
      <c r="E252" s="10">
        <v>45</v>
      </c>
      <c r="F252" s="10" t="s">
        <v>18</v>
      </c>
      <c r="G252" s="26">
        <v>10</v>
      </c>
      <c r="H252" s="26" t="s">
        <v>16</v>
      </c>
      <c r="I252" s="26">
        <v>-2.8833734655131474E-3</v>
      </c>
      <c r="J252" s="26" t="s">
        <v>16</v>
      </c>
      <c r="K252" s="135"/>
      <c r="L252" s="136"/>
      <c r="M252" s="26">
        <v>-2.8833734655133725E-3</v>
      </c>
      <c r="N252" s="10" t="s">
        <v>16</v>
      </c>
      <c r="Q252" s="14">
        <v>0</v>
      </c>
      <c r="R252" s="14" t="s">
        <v>16</v>
      </c>
      <c r="S252" s="14">
        <v>5.9737729181926803E-3</v>
      </c>
      <c r="T252" s="14" t="s">
        <v>16</v>
      </c>
      <c r="U252" s="14">
        <v>5.773502691896258E-3</v>
      </c>
      <c r="V252" s="14" t="s">
        <v>16</v>
      </c>
      <c r="W252" s="14">
        <v>2.8867513459481293E-6</v>
      </c>
      <c r="X252" s="14" t="s">
        <v>16</v>
      </c>
      <c r="Y252" s="14">
        <v>2.3094010767585029E-4</v>
      </c>
      <c r="Z252" s="14" t="s">
        <v>16</v>
      </c>
      <c r="AA252" s="14">
        <v>2.886751345948129E-4</v>
      </c>
      <c r="AB252" s="14" t="s">
        <v>16</v>
      </c>
      <c r="AF252" s="72">
        <v>8.3160069270934115E-3</v>
      </c>
      <c r="AG252" s="14" t="s">
        <v>16</v>
      </c>
      <c r="AH252" s="18">
        <v>2</v>
      </c>
      <c r="AI252" s="72">
        <v>1.6632013854186823E-2</v>
      </c>
      <c r="AJ252" s="14" t="s">
        <v>16</v>
      </c>
      <c r="AL252" s="13">
        <v>1E-3</v>
      </c>
    </row>
    <row r="253" spans="1:38" x14ac:dyDescent="0.35">
      <c r="A253" s="10"/>
      <c r="B253" s="10"/>
      <c r="C253" s="10">
        <v>10</v>
      </c>
      <c r="D253" s="10" t="s">
        <v>16</v>
      </c>
      <c r="E253" s="10">
        <v>400</v>
      </c>
      <c r="F253" s="10" t="s">
        <v>18</v>
      </c>
      <c r="G253" s="26">
        <v>10</v>
      </c>
      <c r="H253" s="26" t="s">
        <v>16</v>
      </c>
      <c r="I253" s="26">
        <v>-9.3548453608673109E-4</v>
      </c>
      <c r="J253" s="26" t="s">
        <v>16</v>
      </c>
      <c r="K253" s="135"/>
      <c r="L253" s="136"/>
      <c r="M253" s="26">
        <v>-9.3548453608605087E-4</v>
      </c>
      <c r="N253" s="10" t="s">
        <v>16</v>
      </c>
      <c r="Q253" s="14">
        <v>0</v>
      </c>
      <c r="R253" s="14" t="s">
        <v>16</v>
      </c>
      <c r="S253" s="14">
        <v>6.1220837237615866E-3</v>
      </c>
      <c r="T253" s="14" t="s">
        <v>16</v>
      </c>
      <c r="U253" s="14">
        <v>5.773502691896258E-3</v>
      </c>
      <c r="V253" s="14" t="s">
        <v>16</v>
      </c>
      <c r="W253" s="14">
        <v>2.8867513459481293E-6</v>
      </c>
      <c r="X253" s="14" t="s">
        <v>16</v>
      </c>
      <c r="Y253" s="14">
        <v>2.3094010767585029E-4</v>
      </c>
      <c r="Z253" s="14" t="s">
        <v>16</v>
      </c>
      <c r="AA253" s="14">
        <v>2.886751345948129E-4</v>
      </c>
      <c r="AB253" s="14" t="s">
        <v>16</v>
      </c>
      <c r="AF253" s="72">
        <v>8.4231773965695311E-3</v>
      </c>
      <c r="AG253" s="14" t="s">
        <v>16</v>
      </c>
      <c r="AH253" s="18">
        <v>2</v>
      </c>
      <c r="AI253" s="72">
        <v>1.6846354793139062E-2</v>
      </c>
      <c r="AJ253" s="14" t="s">
        <v>16</v>
      </c>
      <c r="AL253" s="13">
        <v>1E-3</v>
      </c>
    </row>
    <row r="254" spans="1:38" x14ac:dyDescent="0.35">
      <c r="A254" s="10"/>
      <c r="B254" s="10"/>
      <c r="C254" s="10">
        <v>10</v>
      </c>
      <c r="D254" s="10" t="s">
        <v>16</v>
      </c>
      <c r="E254" s="10">
        <v>1</v>
      </c>
      <c r="F254" s="10" t="s">
        <v>19</v>
      </c>
      <c r="G254" s="26">
        <v>10</v>
      </c>
      <c r="H254" s="26" t="s">
        <v>16</v>
      </c>
      <c r="I254" s="26">
        <v>-9.3548453608673109E-4</v>
      </c>
      <c r="J254" s="26" t="s">
        <v>16</v>
      </c>
      <c r="K254" s="135"/>
      <c r="L254" s="136"/>
      <c r="M254" s="26">
        <v>-9.3548453608605087E-4</v>
      </c>
      <c r="N254" s="10" t="s">
        <v>16</v>
      </c>
      <c r="Q254" s="14">
        <v>0</v>
      </c>
      <c r="R254" s="14" t="s">
        <v>16</v>
      </c>
      <c r="S254" s="14">
        <v>6.1220837237615866E-3</v>
      </c>
      <c r="T254" s="14" t="s">
        <v>16</v>
      </c>
      <c r="U254" s="14">
        <v>5.773502691896258E-3</v>
      </c>
      <c r="V254" s="14" t="s">
        <v>16</v>
      </c>
      <c r="W254" s="14">
        <v>2.8867513459481293E-6</v>
      </c>
      <c r="X254" s="14" t="s">
        <v>16</v>
      </c>
      <c r="Y254" s="14">
        <v>2.3094010767585029E-4</v>
      </c>
      <c r="Z254" s="14" t="s">
        <v>16</v>
      </c>
      <c r="AA254" s="14">
        <v>2.886751345948129E-4</v>
      </c>
      <c r="AB254" s="14" t="s">
        <v>16</v>
      </c>
      <c r="AF254" s="72">
        <v>8.4231773965695311E-3</v>
      </c>
      <c r="AG254" s="14" t="s">
        <v>16</v>
      </c>
      <c r="AH254" s="18">
        <v>2</v>
      </c>
      <c r="AI254" s="72">
        <v>1.6846354793139062E-2</v>
      </c>
      <c r="AJ254" s="14" t="s">
        <v>16</v>
      </c>
      <c r="AL254" s="13">
        <v>1E-3</v>
      </c>
    </row>
    <row r="255" spans="1:38" ht="15" customHeight="1" x14ac:dyDescent="0.35">
      <c r="A255" s="10"/>
      <c r="B255" s="10"/>
      <c r="C255" s="10">
        <v>19</v>
      </c>
      <c r="D255" s="10" t="s">
        <v>16</v>
      </c>
      <c r="E255" s="10">
        <v>45</v>
      </c>
      <c r="F255" s="10" t="s">
        <v>18</v>
      </c>
      <c r="G255" s="26">
        <v>19</v>
      </c>
      <c r="H255" s="26" t="s">
        <v>16</v>
      </c>
      <c r="I255" s="26">
        <v>-5.8657436174970471E-3</v>
      </c>
      <c r="J255" s="26" t="s">
        <v>16</v>
      </c>
      <c r="K255" s="135"/>
      <c r="L255" s="136"/>
      <c r="M255" s="26">
        <v>-5.8657436174982536E-3</v>
      </c>
      <c r="N255" s="10" t="s">
        <v>16</v>
      </c>
      <c r="Q255" s="14">
        <v>0</v>
      </c>
      <c r="R255" s="14" t="s">
        <v>16</v>
      </c>
      <c r="S255" s="14">
        <v>1.0655686896039768E-2</v>
      </c>
      <c r="T255" s="14" t="s">
        <v>16</v>
      </c>
      <c r="U255" s="14">
        <v>9.9304246300615639E-3</v>
      </c>
      <c r="V255" s="14" t="s">
        <v>16</v>
      </c>
      <c r="W255" s="14">
        <v>2.8867513459481293E-6</v>
      </c>
      <c r="X255" s="14" t="s">
        <v>16</v>
      </c>
      <c r="Y255" s="14">
        <v>4.3878620458411558E-4</v>
      </c>
      <c r="Z255" s="14" t="s">
        <v>16</v>
      </c>
      <c r="AA255" s="14">
        <v>2.886751345948129E-4</v>
      </c>
      <c r="AB255" s="14" t="s">
        <v>16</v>
      </c>
      <c r="AF255" s="72">
        <v>1.4575077068741935E-2</v>
      </c>
      <c r="AG255" s="14" t="s">
        <v>16</v>
      </c>
      <c r="AH255" s="18">
        <v>2</v>
      </c>
      <c r="AI255" s="72">
        <v>2.9150154137483869E-2</v>
      </c>
      <c r="AJ255" s="14" t="s">
        <v>16</v>
      </c>
      <c r="AL255" s="13">
        <v>1E-3</v>
      </c>
    </row>
    <row r="256" spans="1:38" x14ac:dyDescent="0.35">
      <c r="A256" s="10"/>
      <c r="B256" s="10"/>
      <c r="C256" s="10">
        <v>19</v>
      </c>
      <c r="D256" s="10" t="s">
        <v>16</v>
      </c>
      <c r="E256" s="10">
        <v>400</v>
      </c>
      <c r="F256" s="10" t="s">
        <v>18</v>
      </c>
      <c r="G256" s="26">
        <v>19</v>
      </c>
      <c r="H256" s="26" t="s">
        <v>16</v>
      </c>
      <c r="I256" s="26">
        <v>-7.4611716778718088E-4</v>
      </c>
      <c r="J256" s="26" t="s">
        <v>16</v>
      </c>
      <c r="K256" s="135"/>
      <c r="L256" s="136"/>
      <c r="M256" s="26">
        <v>-7.4611716778605341E-4</v>
      </c>
      <c r="N256" s="10" t="s">
        <v>16</v>
      </c>
      <c r="Q256" s="14">
        <v>0</v>
      </c>
      <c r="R256" s="14" t="s">
        <v>16</v>
      </c>
      <c r="S256" s="14">
        <v>1.0654436416268306E-2</v>
      </c>
      <c r="T256" s="14" t="s">
        <v>16</v>
      </c>
      <c r="U256" s="14">
        <v>9.9304246300615639E-3</v>
      </c>
      <c r="V256" s="14" t="s">
        <v>16</v>
      </c>
      <c r="W256" s="14">
        <v>2.8867513459481293E-6</v>
      </c>
      <c r="X256" s="14" t="s">
        <v>16</v>
      </c>
      <c r="Y256" s="14">
        <v>4.3878620458411558E-4</v>
      </c>
      <c r="Z256" s="14" t="s">
        <v>16</v>
      </c>
      <c r="AA256" s="14">
        <v>2.886751345948129E-4</v>
      </c>
      <c r="AB256" s="14" t="s">
        <v>16</v>
      </c>
      <c r="AF256" s="72">
        <v>1.4574162880990373E-2</v>
      </c>
      <c r="AG256" s="14" t="s">
        <v>16</v>
      </c>
      <c r="AH256" s="18">
        <v>2</v>
      </c>
      <c r="AI256" s="72">
        <v>2.9148325761980745E-2</v>
      </c>
      <c r="AJ256" s="14" t="s">
        <v>16</v>
      </c>
      <c r="AL256" s="13">
        <v>1E-3</v>
      </c>
    </row>
    <row r="257" spans="1:38" x14ac:dyDescent="0.35">
      <c r="A257" s="10"/>
      <c r="B257" s="10"/>
      <c r="C257" s="10">
        <v>19</v>
      </c>
      <c r="D257" s="10" t="s">
        <v>16</v>
      </c>
      <c r="E257" s="10">
        <v>1</v>
      </c>
      <c r="F257" s="10" t="s">
        <v>19</v>
      </c>
      <c r="G257" s="26">
        <v>19</v>
      </c>
      <c r="H257" s="26" t="s">
        <v>16</v>
      </c>
      <c r="I257" s="26">
        <v>-7.4611716778718088E-4</v>
      </c>
      <c r="J257" s="26" t="s">
        <v>16</v>
      </c>
      <c r="K257" s="135"/>
      <c r="L257" s="136"/>
      <c r="M257" s="26">
        <v>-7.4611716778605341E-4</v>
      </c>
      <c r="N257" s="10" t="s">
        <v>16</v>
      </c>
      <c r="Q257" s="14">
        <v>0</v>
      </c>
      <c r="R257" s="14" t="s">
        <v>16</v>
      </c>
      <c r="S257" s="14">
        <v>1.0654436416268306E-2</v>
      </c>
      <c r="T257" s="14" t="s">
        <v>16</v>
      </c>
      <c r="U257" s="14">
        <v>9.9304246300615639E-3</v>
      </c>
      <c r="V257" s="14" t="s">
        <v>16</v>
      </c>
      <c r="W257" s="14">
        <v>2.8867513459481293E-6</v>
      </c>
      <c r="X257" s="14" t="s">
        <v>16</v>
      </c>
      <c r="Y257" s="14">
        <v>4.3878620458411558E-4</v>
      </c>
      <c r="Z257" s="14" t="s">
        <v>16</v>
      </c>
      <c r="AA257" s="14">
        <v>2.886751345948129E-4</v>
      </c>
      <c r="AB257" s="14" t="s">
        <v>16</v>
      </c>
      <c r="AF257" s="72">
        <v>1.4574162880990373E-2</v>
      </c>
      <c r="AG257" s="14" t="s">
        <v>16</v>
      </c>
      <c r="AH257" s="18">
        <v>2</v>
      </c>
      <c r="AI257" s="72">
        <v>2.9148325761980745E-2</v>
      </c>
      <c r="AJ257" s="14" t="s">
        <v>16</v>
      </c>
      <c r="AL257" s="13">
        <v>1E-3</v>
      </c>
    </row>
    <row r="260" spans="1:38" x14ac:dyDescent="0.35">
      <c r="A260" s="75" t="s">
        <v>62</v>
      </c>
    </row>
    <row r="261" spans="1:38" ht="14.5" customHeight="1" x14ac:dyDescent="0.35">
      <c r="A261" s="191" t="s">
        <v>7</v>
      </c>
      <c r="B261" s="191"/>
      <c r="C261" s="191" t="s">
        <v>8</v>
      </c>
      <c r="D261" s="191"/>
      <c r="E261" s="191"/>
      <c r="F261" s="191"/>
      <c r="G261" s="210" t="s">
        <v>9</v>
      </c>
      <c r="H261" s="211"/>
      <c r="I261" s="210" t="s">
        <v>25</v>
      </c>
      <c r="J261" s="211"/>
      <c r="K261" s="131"/>
      <c r="L261" s="132"/>
      <c r="M261" s="242" t="s">
        <v>110</v>
      </c>
      <c r="N261" s="192" t="s">
        <v>10</v>
      </c>
      <c r="Q261" s="210" t="s">
        <v>28</v>
      </c>
      <c r="R261" s="211"/>
      <c r="S261" s="210" t="s">
        <v>29</v>
      </c>
      <c r="T261" s="211"/>
      <c r="U261" s="210" t="s">
        <v>31</v>
      </c>
      <c r="V261" s="211"/>
      <c r="W261" s="210" t="s">
        <v>30</v>
      </c>
      <c r="X261" s="211"/>
      <c r="Y261" s="191" t="s">
        <v>66</v>
      </c>
      <c r="Z261" s="191"/>
      <c r="AA261" s="244" t="s">
        <v>104</v>
      </c>
      <c r="AB261" s="244"/>
      <c r="AF261" s="210" t="s">
        <v>33</v>
      </c>
      <c r="AG261" s="211"/>
      <c r="AH261" s="242" t="s">
        <v>34</v>
      </c>
      <c r="AI261" s="210" t="s">
        <v>35</v>
      </c>
      <c r="AJ261" s="211"/>
      <c r="AL261" s="236" t="s">
        <v>103</v>
      </c>
    </row>
    <row r="262" spans="1:38" x14ac:dyDescent="0.35">
      <c r="A262" s="191"/>
      <c r="B262" s="191"/>
      <c r="C262" s="191"/>
      <c r="D262" s="191"/>
      <c r="E262" s="191"/>
      <c r="F262" s="191"/>
      <c r="G262" s="212"/>
      <c r="H262" s="213"/>
      <c r="I262" s="212"/>
      <c r="J262" s="213"/>
      <c r="K262" s="131"/>
      <c r="L262" s="132"/>
      <c r="M262" s="243"/>
      <c r="N262" s="192"/>
      <c r="Q262" s="212"/>
      <c r="R262" s="213"/>
      <c r="S262" s="212"/>
      <c r="T262" s="213"/>
      <c r="U262" s="212"/>
      <c r="V262" s="213"/>
      <c r="W262" s="212"/>
      <c r="X262" s="213"/>
      <c r="Y262" s="191"/>
      <c r="Z262" s="191"/>
      <c r="AA262" s="244"/>
      <c r="AB262" s="244"/>
      <c r="AF262" s="212"/>
      <c r="AG262" s="213"/>
      <c r="AH262" s="243"/>
      <c r="AI262" s="212"/>
      <c r="AJ262" s="213"/>
      <c r="AL262" s="237"/>
    </row>
    <row r="263" spans="1:38" x14ac:dyDescent="0.35">
      <c r="A263" s="10">
        <v>10</v>
      </c>
      <c r="B263" s="10" t="s">
        <v>21</v>
      </c>
      <c r="C263" s="197">
        <v>1</v>
      </c>
      <c r="D263" s="198"/>
      <c r="E263" s="10" t="s">
        <v>21</v>
      </c>
      <c r="F263" s="10"/>
      <c r="G263" s="10">
        <v>1.0005639800000001</v>
      </c>
      <c r="H263" s="10" t="s">
        <v>21</v>
      </c>
      <c r="I263" s="10">
        <v>-1.9676073950438749E-6</v>
      </c>
      <c r="J263" s="10" t="s">
        <v>21</v>
      </c>
      <c r="K263" s="137"/>
      <c r="L263" s="138"/>
      <c r="M263" s="26">
        <v>5.6201239260511571E-4</v>
      </c>
      <c r="N263" s="10" t="s">
        <v>21</v>
      </c>
      <c r="Q263" s="14">
        <v>3.9456811832848294E-6</v>
      </c>
      <c r="R263" s="14" t="s">
        <v>21</v>
      </c>
      <c r="S263" s="14">
        <v>4.7612409049384477E-6</v>
      </c>
      <c r="T263" s="14" t="s">
        <v>98</v>
      </c>
      <c r="U263" s="14">
        <v>8.0861599087029361E-6</v>
      </c>
      <c r="V263" s="14" t="s">
        <v>21</v>
      </c>
      <c r="W263" s="14">
        <v>2.8867513459481289E-8</v>
      </c>
      <c r="X263" s="14" t="s">
        <v>21</v>
      </c>
      <c r="Y263" s="14">
        <v>3.4650784571522078E-6</v>
      </c>
      <c r="Z263" s="14" t="s">
        <v>21</v>
      </c>
      <c r="AA263" s="14">
        <v>2.8867513459481289E-7</v>
      </c>
      <c r="AB263" s="14" t="s">
        <v>21</v>
      </c>
      <c r="AF263" s="26">
        <v>1.0757078246670362E-5</v>
      </c>
      <c r="AG263" s="14" t="s">
        <v>21</v>
      </c>
      <c r="AH263" s="18">
        <v>2</v>
      </c>
      <c r="AI263" s="17">
        <v>2.1514156493340724E-5</v>
      </c>
      <c r="AJ263" s="14" t="s">
        <v>21</v>
      </c>
      <c r="AL263" s="13">
        <v>9.9999999999999995E-7</v>
      </c>
    </row>
    <row r="264" spans="1:38" x14ac:dyDescent="0.35">
      <c r="A264" s="10"/>
      <c r="B264" s="10"/>
      <c r="C264" s="197">
        <v>10</v>
      </c>
      <c r="D264" s="198"/>
      <c r="E264" s="10" t="s">
        <v>21</v>
      </c>
      <c r="F264" s="10"/>
      <c r="G264" s="10">
        <v>10.005080799999998</v>
      </c>
      <c r="H264" s="10" t="s">
        <v>21</v>
      </c>
      <c r="I264" s="10">
        <v>9.4661052483432633E-5</v>
      </c>
      <c r="J264" s="10" t="s">
        <v>21</v>
      </c>
      <c r="K264" s="137"/>
      <c r="L264" s="138"/>
      <c r="M264" s="26">
        <v>5.1754610524810118E-3</v>
      </c>
      <c r="N264" s="10" t="s">
        <v>21</v>
      </c>
      <c r="Q264" s="14">
        <v>3.9924929555373334E-6</v>
      </c>
      <c r="R264" s="14" t="s">
        <v>21</v>
      </c>
      <c r="S264" s="14">
        <v>4.7632081670854772E-5</v>
      </c>
      <c r="T264" s="14" t="s">
        <v>98</v>
      </c>
      <c r="U264" s="14">
        <v>4.8517956420662452E-5</v>
      </c>
      <c r="V264" s="14" t="s">
        <v>21</v>
      </c>
      <c r="W264" s="14">
        <v>2.8867513459481289E-7</v>
      </c>
      <c r="X264" s="14" t="s">
        <v>21</v>
      </c>
      <c r="Y264" s="14">
        <v>2.425223138746152E-5</v>
      </c>
      <c r="Z264" s="14" t="s">
        <v>21</v>
      </c>
      <c r="AA264" s="14">
        <v>2.8867513459481293E-6</v>
      </c>
      <c r="AB264" s="14" t="s">
        <v>21</v>
      </c>
      <c r="AF264" s="26">
        <v>7.2355612729586735E-5</v>
      </c>
      <c r="AG264" s="14" t="s">
        <v>21</v>
      </c>
      <c r="AH264" s="18">
        <v>2</v>
      </c>
      <c r="AI264" s="27">
        <v>1.4471122545917347E-4</v>
      </c>
      <c r="AJ264" s="14" t="s">
        <v>21</v>
      </c>
      <c r="AL264" s="13">
        <v>1.0000000000000001E-5</v>
      </c>
    </row>
    <row r="265" spans="1:38" x14ac:dyDescent="0.35">
      <c r="A265" s="10">
        <v>33</v>
      </c>
      <c r="B265" s="10" t="s">
        <v>21</v>
      </c>
      <c r="C265" s="197">
        <v>30</v>
      </c>
      <c r="D265" s="198"/>
      <c r="E265" s="10" t="s">
        <v>21</v>
      </c>
      <c r="F265" s="10"/>
      <c r="G265" s="10">
        <v>30.012340000000002</v>
      </c>
      <c r="H265" s="10" t="s">
        <v>21</v>
      </c>
      <c r="I265" s="10">
        <v>2.0121988854668012E-4</v>
      </c>
      <c r="J265" s="10" t="s">
        <v>21</v>
      </c>
      <c r="K265" s="137"/>
      <c r="L265" s="138"/>
      <c r="M265" s="26">
        <v>1.2541219888547062E-2</v>
      </c>
      <c r="N265" s="10" t="s">
        <v>21</v>
      </c>
      <c r="Q265" s="14">
        <v>1.1987493482767238E-4</v>
      </c>
      <c r="R265" s="14" t="s">
        <v>21</v>
      </c>
      <c r="S265" s="14">
        <v>3.6512571402342106E-4</v>
      </c>
      <c r="T265" s="14" t="s">
        <v>98</v>
      </c>
      <c r="U265" s="14">
        <v>1.5016094150555528E-4</v>
      </c>
      <c r="V265" s="14" t="s">
        <v>21</v>
      </c>
      <c r="W265" s="14">
        <v>2.8867513459481293E-6</v>
      </c>
      <c r="X265" s="14" t="s">
        <v>21</v>
      </c>
      <c r="Y265" s="14">
        <v>1.905327133348983E-4</v>
      </c>
      <c r="Z265" s="14" t="s">
        <v>21</v>
      </c>
      <c r="AA265" s="14">
        <v>2.8867513459481293E-6</v>
      </c>
      <c r="AB265" s="14" t="s">
        <v>21</v>
      </c>
      <c r="AF265" s="26">
        <v>4.5448264753707786E-4</v>
      </c>
      <c r="AG265" s="14" t="s">
        <v>21</v>
      </c>
      <c r="AH265" s="18">
        <v>2</v>
      </c>
      <c r="AI265" s="27">
        <v>9.0896529507415572E-4</v>
      </c>
      <c r="AJ265" s="14" t="s">
        <v>21</v>
      </c>
      <c r="AL265" s="13">
        <v>1.0000000000000001E-5</v>
      </c>
    </row>
    <row r="266" spans="1:38" x14ac:dyDescent="0.35">
      <c r="A266" s="10">
        <v>100</v>
      </c>
      <c r="B266" s="10" t="s">
        <v>21</v>
      </c>
      <c r="C266" s="197">
        <v>100</v>
      </c>
      <c r="D266" s="198"/>
      <c r="E266" s="10" t="s">
        <v>21</v>
      </c>
      <c r="F266" s="10"/>
      <c r="G266" s="10">
        <v>100.0128</v>
      </c>
      <c r="H266" s="10" t="s">
        <v>21</v>
      </c>
      <c r="I266" s="10">
        <v>8.1411482073861043E-4</v>
      </c>
      <c r="J266" s="10" t="s">
        <v>21</v>
      </c>
      <c r="K266" s="137"/>
      <c r="L266" s="138"/>
      <c r="M266" s="26">
        <v>1.3614114820740042E-2</v>
      </c>
      <c r="N266" s="10" t="s">
        <v>21</v>
      </c>
      <c r="Q266" s="14">
        <v>1.6124515496867981E-5</v>
      </c>
      <c r="R266" s="14" t="s">
        <v>21</v>
      </c>
      <c r="S266" s="14">
        <v>3.6512571402342106E-4</v>
      </c>
      <c r="T266" s="14" t="s">
        <v>98</v>
      </c>
      <c r="U266" s="14">
        <v>4.3306443247633874E-4</v>
      </c>
      <c r="V266" s="14" t="s">
        <v>21</v>
      </c>
      <c r="W266" s="14">
        <v>2.8867513459481293E-6</v>
      </c>
      <c r="X266" s="14" t="s">
        <v>21</v>
      </c>
      <c r="Y266" s="14">
        <v>2.3094749775929595E-4</v>
      </c>
      <c r="Z266" s="14" t="s">
        <v>21</v>
      </c>
      <c r="AA266" s="14">
        <v>2.8867513459481293E-5</v>
      </c>
      <c r="AB266" s="14" t="s">
        <v>21</v>
      </c>
      <c r="AF266" s="26">
        <v>6.1261733823417199E-4</v>
      </c>
      <c r="AG266" s="14" t="s">
        <v>21</v>
      </c>
      <c r="AH266" s="18">
        <v>2</v>
      </c>
      <c r="AI266" s="26">
        <v>1.225234676468344E-3</v>
      </c>
      <c r="AJ266" s="14" t="s">
        <v>21</v>
      </c>
      <c r="AL266" s="13">
        <v>1E-4</v>
      </c>
    </row>
    <row r="267" spans="1:38" x14ac:dyDescent="0.35">
      <c r="A267" s="10">
        <v>300</v>
      </c>
      <c r="B267" s="10" t="s">
        <v>21</v>
      </c>
      <c r="C267" s="197">
        <v>190</v>
      </c>
      <c r="D267" s="198"/>
      <c r="E267" s="10" t="s">
        <v>21</v>
      </c>
      <c r="F267" s="10"/>
      <c r="G267" s="10">
        <v>190.02853199999998</v>
      </c>
      <c r="H267" s="10" t="s">
        <v>21</v>
      </c>
      <c r="I267" s="10">
        <v>1.6022551552499404E-3</v>
      </c>
      <c r="J267" s="10" t="s">
        <v>21</v>
      </c>
      <c r="K267" s="137"/>
      <c r="L267" s="138"/>
      <c r="M267" s="26">
        <v>3.0134255155246592E-2</v>
      </c>
      <c r="N267" s="10" t="s">
        <v>21</v>
      </c>
      <c r="Q267" s="14">
        <v>2.3323807580935356E-5</v>
      </c>
      <c r="R267" s="14" t="s">
        <v>21</v>
      </c>
      <c r="S267" s="14">
        <v>3.6513695198872216E-3</v>
      </c>
      <c r="T267" s="14" t="s">
        <v>98</v>
      </c>
      <c r="U267" s="14">
        <v>7.9685868218684717E-4</v>
      </c>
      <c r="V267" s="14" t="s">
        <v>21</v>
      </c>
      <c r="W267" s="14">
        <v>2.8867513459481293E-6</v>
      </c>
      <c r="X267" s="14" t="s">
        <v>21</v>
      </c>
      <c r="Y267" s="14">
        <v>2.8291810486079713E-4</v>
      </c>
      <c r="Z267" s="14" t="s">
        <v>21</v>
      </c>
      <c r="AA267" s="14">
        <v>2.8867513459481293E-5</v>
      </c>
      <c r="AB267" s="14" t="s">
        <v>21</v>
      </c>
      <c r="AF267" s="26">
        <v>3.7481877555510424E-3</v>
      </c>
      <c r="AG267" s="14" t="s">
        <v>21</v>
      </c>
      <c r="AH267" s="18">
        <v>2</v>
      </c>
      <c r="AI267" s="26">
        <v>7.4963755111020847E-3</v>
      </c>
      <c r="AJ267" s="14" t="s">
        <v>21</v>
      </c>
      <c r="AL267" s="13">
        <v>1E-4</v>
      </c>
    </row>
    <row r="268" spans="1:38" x14ac:dyDescent="0.35">
      <c r="A268" s="10"/>
      <c r="B268" s="10"/>
      <c r="C268" s="197">
        <v>300</v>
      </c>
      <c r="D268" s="198"/>
      <c r="E268" s="10" t="s">
        <v>21</v>
      </c>
      <c r="F268" s="10"/>
      <c r="G268" s="10">
        <v>0.30005490000000001</v>
      </c>
      <c r="H268" s="10" t="s">
        <v>22</v>
      </c>
      <c r="I268" s="10">
        <v>4.0139413882498413E-6</v>
      </c>
      <c r="J268" s="10" t="s">
        <v>22</v>
      </c>
      <c r="K268" s="137"/>
      <c r="L268" s="138"/>
      <c r="M268" s="26">
        <v>5.8913941388254898E-2</v>
      </c>
      <c r="N268" s="10" t="s">
        <v>21</v>
      </c>
      <c r="Q268" s="14">
        <v>1.7320508076186836E-7</v>
      </c>
      <c r="R268" s="14" t="s">
        <v>21</v>
      </c>
      <c r="S268" s="14">
        <v>3.6513695198872216E-3</v>
      </c>
      <c r="T268" s="14" t="s">
        <v>98</v>
      </c>
      <c r="U268" s="14">
        <v>2.8988779203581959E-4</v>
      </c>
      <c r="V268" s="14" t="s">
        <v>22</v>
      </c>
      <c r="W268" s="14">
        <v>2.8867513459481286E-5</v>
      </c>
      <c r="X268" s="14" t="s">
        <v>21</v>
      </c>
      <c r="Y268" s="14">
        <v>1.9052875848555439E-3</v>
      </c>
      <c r="Z268" s="14" t="s">
        <v>21</v>
      </c>
      <c r="AA268" s="14">
        <v>2.8867513459481293E-5</v>
      </c>
      <c r="AB268" s="14" t="s">
        <v>21</v>
      </c>
      <c r="AF268" s="26">
        <v>4.1289613440191201E-3</v>
      </c>
      <c r="AG268" s="14" t="s">
        <v>21</v>
      </c>
      <c r="AH268" s="18">
        <v>2</v>
      </c>
      <c r="AI268" s="26">
        <v>8.2579226880382401E-3</v>
      </c>
      <c r="AJ268" s="14" t="s">
        <v>21</v>
      </c>
      <c r="AL268" s="13">
        <v>1E-4</v>
      </c>
    </row>
    <row r="269" spans="1:38" x14ac:dyDescent="0.35">
      <c r="A269" s="10">
        <v>1</v>
      </c>
      <c r="B269" s="10" t="s">
        <v>22</v>
      </c>
      <c r="C269" s="197">
        <v>1</v>
      </c>
      <c r="D269" s="198"/>
      <c r="E269" s="10" t="s">
        <v>22</v>
      </c>
      <c r="F269" s="10"/>
      <c r="G269" s="10">
        <v>1.0001408000000001</v>
      </c>
      <c r="H269" s="10" t="s">
        <v>22</v>
      </c>
      <c r="I269" s="10">
        <v>1.3301286803028594E-5</v>
      </c>
      <c r="J269" s="10" t="s">
        <v>22</v>
      </c>
      <c r="K269" s="137"/>
      <c r="L269" s="138"/>
      <c r="M269" s="26">
        <v>1.5410128680315438E-4</v>
      </c>
      <c r="N269" s="10" t="s">
        <v>22</v>
      </c>
      <c r="Q269" s="14">
        <v>2.1213203435421377E-7</v>
      </c>
      <c r="R269" s="14" t="s">
        <v>22</v>
      </c>
      <c r="S269" s="14">
        <v>3.6513695198872217E-6</v>
      </c>
      <c r="T269" s="14" t="s">
        <v>22</v>
      </c>
      <c r="U269" s="14">
        <v>4.3306960553475076E-6</v>
      </c>
      <c r="V269" s="14" t="s">
        <v>22</v>
      </c>
      <c r="W269" s="14">
        <v>2.8867513459481289E-8</v>
      </c>
      <c r="X269" s="14" t="s">
        <v>22</v>
      </c>
      <c r="Y269" s="14">
        <v>2.3094823676764051E-6</v>
      </c>
      <c r="Z269" s="14" t="s">
        <v>22</v>
      </c>
      <c r="AA269" s="14">
        <v>2.8867513459481289E-7</v>
      </c>
      <c r="AB269" s="14" t="s">
        <v>22</v>
      </c>
      <c r="AF269" s="26">
        <v>6.1278302169559202E-6</v>
      </c>
      <c r="AG269" s="14" t="s">
        <v>22</v>
      </c>
      <c r="AH269" s="18">
        <v>2</v>
      </c>
      <c r="AI269" s="17">
        <v>1.225566043391184E-5</v>
      </c>
      <c r="AJ269" s="14" t="s">
        <v>22</v>
      </c>
      <c r="AL269" s="13">
        <v>9.9999999999999995E-7</v>
      </c>
    </row>
    <row r="270" spans="1:38" x14ac:dyDescent="0.35">
      <c r="A270" s="10">
        <v>3.3</v>
      </c>
      <c r="B270" s="10" t="s">
        <v>22</v>
      </c>
      <c r="C270" s="197">
        <v>1.9</v>
      </c>
      <c r="D270" s="198"/>
      <c r="E270" s="10" t="s">
        <v>22</v>
      </c>
      <c r="F270" s="10"/>
      <c r="G270" s="10">
        <v>1.9002682200000003</v>
      </c>
      <c r="H270" s="10" t="s">
        <v>22</v>
      </c>
      <c r="I270" s="10">
        <v>2.5242384698092087E-5</v>
      </c>
      <c r="J270" s="10" t="s">
        <v>22</v>
      </c>
      <c r="K270" s="137"/>
      <c r="L270" s="138"/>
      <c r="M270" s="26">
        <v>2.9346238469840635E-4</v>
      </c>
      <c r="N270" s="10" t="s">
        <v>22</v>
      </c>
      <c r="Q270" s="14">
        <v>8.6023252676771744E-8</v>
      </c>
      <c r="R270" s="14" t="s">
        <v>22</v>
      </c>
      <c r="S270" s="14">
        <v>2.5803167780272826E-5</v>
      </c>
      <c r="T270" s="14" t="s">
        <v>22</v>
      </c>
      <c r="U270" s="14">
        <v>7.9685177130412507E-6</v>
      </c>
      <c r="V270" s="14" t="s">
        <v>22</v>
      </c>
      <c r="W270" s="14">
        <v>2.8867513459481289E-8</v>
      </c>
      <c r="X270" s="14" t="s">
        <v>22</v>
      </c>
      <c r="Y270" s="14">
        <v>2.8291711759183685E-6</v>
      </c>
      <c r="Z270" s="14" t="s">
        <v>22</v>
      </c>
      <c r="AA270" s="14">
        <v>2.8867513459481289E-7</v>
      </c>
      <c r="AB270" s="14" t="s">
        <v>22</v>
      </c>
      <c r="AF270" s="26">
        <v>2.7155045907699676E-5</v>
      </c>
      <c r="AG270" s="14" t="s">
        <v>22</v>
      </c>
      <c r="AH270" s="18">
        <v>2</v>
      </c>
      <c r="AI270" s="17">
        <v>5.4310091815399352E-5</v>
      </c>
      <c r="AJ270" s="14" t="s">
        <v>22</v>
      </c>
      <c r="AL270" s="13">
        <v>9.9999999999999995E-7</v>
      </c>
    </row>
    <row r="271" spans="1:38" x14ac:dyDescent="0.35">
      <c r="A271" s="10"/>
      <c r="B271" s="10"/>
      <c r="C271" s="197">
        <v>3</v>
      </c>
      <c r="D271" s="198"/>
      <c r="E271" s="10" t="s">
        <v>22</v>
      </c>
      <c r="F271" s="10"/>
      <c r="G271" s="10">
        <v>3.0004282</v>
      </c>
      <c r="H271" s="10" t="s">
        <v>22</v>
      </c>
      <c r="I271" s="10">
        <v>5.0235346014536131E-6</v>
      </c>
      <c r="J271" s="10" t="s">
        <v>22</v>
      </c>
      <c r="K271" s="137"/>
      <c r="L271" s="138"/>
      <c r="M271" s="26">
        <v>4.3322353460162333E-4</v>
      </c>
      <c r="N271" s="10" t="s">
        <v>22</v>
      </c>
      <c r="Q271" s="14">
        <v>2.4372115214107634E-6</v>
      </c>
      <c r="R271" s="14" t="s">
        <v>22</v>
      </c>
      <c r="S271" s="14">
        <v>2.5803167780272826E-5</v>
      </c>
      <c r="T271" s="14" t="s">
        <v>22</v>
      </c>
      <c r="U271" s="14">
        <v>1.5012837548627139E-5</v>
      </c>
      <c r="V271" s="14" t="s">
        <v>22</v>
      </c>
      <c r="W271" s="14">
        <v>2.8867513459481289E-7</v>
      </c>
      <c r="X271" s="14" t="s">
        <v>22</v>
      </c>
      <c r="Y271" s="14">
        <v>1.9052806104642916E-5</v>
      </c>
      <c r="Z271" s="14" t="s">
        <v>22</v>
      </c>
      <c r="AA271" s="14">
        <v>2.8867513459481289E-7</v>
      </c>
      <c r="AB271" s="14" t="s">
        <v>22</v>
      </c>
      <c r="AF271" s="26">
        <v>3.5500772468866944E-5</v>
      </c>
      <c r="AG271" s="14" t="s">
        <v>22</v>
      </c>
      <c r="AH271" s="18">
        <v>2</v>
      </c>
      <c r="AI271" s="17">
        <v>7.1001544937733887E-5</v>
      </c>
      <c r="AJ271" s="14" t="s">
        <v>22</v>
      </c>
      <c r="AL271" s="13">
        <v>9.9999999999999995E-7</v>
      </c>
    </row>
    <row r="272" spans="1:38" x14ac:dyDescent="0.35">
      <c r="A272" s="10">
        <v>10</v>
      </c>
      <c r="B272" s="10" t="s">
        <v>22</v>
      </c>
      <c r="C272" s="197">
        <v>10</v>
      </c>
      <c r="D272" s="198"/>
      <c r="E272" s="10" t="s">
        <v>22</v>
      </c>
      <c r="F272" s="10"/>
      <c r="G272" s="10">
        <v>10.0007214</v>
      </c>
      <c r="H272" s="10" t="s">
        <v>22</v>
      </c>
      <c r="I272" s="10">
        <v>2.960244725445946E-5</v>
      </c>
      <c r="J272" s="10" t="s">
        <v>22</v>
      </c>
      <c r="K272" s="137"/>
      <c r="L272" s="138"/>
      <c r="M272" s="26">
        <v>7.5100244725412324E-4</v>
      </c>
      <c r="N272" s="10" t="s">
        <v>22</v>
      </c>
      <c r="Q272" s="14">
        <v>1.0295630140010611E-6</v>
      </c>
      <c r="R272" s="14" t="s">
        <v>22</v>
      </c>
      <c r="S272" s="14">
        <v>2.5803167780272826E-5</v>
      </c>
      <c r="T272" s="14" t="s">
        <v>22</v>
      </c>
      <c r="U272" s="14">
        <v>4.3304185692611289E-5</v>
      </c>
      <c r="V272" s="14" t="s">
        <v>22</v>
      </c>
      <c r="W272" s="14">
        <v>2.8867513459481289E-7</v>
      </c>
      <c r="X272" s="14" t="s">
        <v>22</v>
      </c>
      <c r="Y272" s="14">
        <v>2.3094427268069222E-5</v>
      </c>
      <c r="Z272" s="14" t="s">
        <v>22</v>
      </c>
      <c r="AA272" s="14">
        <v>2.8867513459481293E-6</v>
      </c>
      <c r="AB272" s="14" t="s">
        <v>22</v>
      </c>
      <c r="AF272" s="26">
        <v>5.5532739924333599E-5</v>
      </c>
      <c r="AG272" s="14" t="s">
        <v>22</v>
      </c>
      <c r="AH272" s="18">
        <v>2</v>
      </c>
      <c r="AI272" s="27">
        <v>1.110654798486672E-4</v>
      </c>
      <c r="AJ272" s="14" t="s">
        <v>22</v>
      </c>
      <c r="AL272" s="13">
        <v>1.0000000000000001E-5</v>
      </c>
    </row>
    <row r="273" spans="1:38" x14ac:dyDescent="0.35">
      <c r="A273" s="10">
        <v>33</v>
      </c>
      <c r="B273" s="10" t="s">
        <v>22</v>
      </c>
      <c r="C273" s="197">
        <v>19</v>
      </c>
      <c r="D273" s="198"/>
      <c r="E273" s="10" t="s">
        <v>22</v>
      </c>
      <c r="F273" s="10"/>
      <c r="G273" s="10">
        <v>19.003291600000001</v>
      </c>
      <c r="H273" s="10" t="s">
        <v>22</v>
      </c>
      <c r="I273" s="10">
        <v>6.1211607081986902E-5</v>
      </c>
      <c r="J273" s="10" t="s">
        <v>22</v>
      </c>
      <c r="K273" s="137"/>
      <c r="L273" s="138"/>
      <c r="M273" s="26">
        <v>3.3528116070833391E-3</v>
      </c>
      <c r="N273" s="10" t="s">
        <v>22</v>
      </c>
      <c r="Q273" s="14">
        <v>8.7177978821870403E-7</v>
      </c>
      <c r="R273" s="14" t="s">
        <v>22</v>
      </c>
      <c r="S273" s="14">
        <v>4.9096351345485914E-5</v>
      </c>
      <c r="T273" s="14" t="s">
        <v>22</v>
      </c>
      <c r="U273" s="14">
        <v>7.9687639991190805E-5</v>
      </c>
      <c r="V273" s="14" t="s">
        <v>22</v>
      </c>
      <c r="W273" s="14">
        <v>2.8867513459481289E-7</v>
      </c>
      <c r="X273" s="14" t="s">
        <v>22</v>
      </c>
      <c r="Y273" s="14">
        <v>2.8292063596437727E-5</v>
      </c>
      <c r="Z273" s="14" t="s">
        <v>22</v>
      </c>
      <c r="AA273" s="14">
        <v>2.8867513459481293E-6</v>
      </c>
      <c r="AB273" s="14" t="s">
        <v>22</v>
      </c>
      <c r="AF273" s="26">
        <v>9.7827343887155186E-5</v>
      </c>
      <c r="AG273" s="14" t="s">
        <v>22</v>
      </c>
      <c r="AH273" s="18">
        <v>2</v>
      </c>
      <c r="AI273" s="27">
        <v>1.9565468777431037E-4</v>
      </c>
      <c r="AJ273" s="14" t="s">
        <v>22</v>
      </c>
      <c r="AL273" s="13">
        <v>1.0000000000000001E-5</v>
      </c>
    </row>
    <row r="274" spans="1:38" x14ac:dyDescent="0.35">
      <c r="A274" s="10"/>
      <c r="B274" s="10"/>
      <c r="C274" s="197">
        <v>30</v>
      </c>
      <c r="D274" s="198"/>
      <c r="E274" s="10" t="s">
        <v>22</v>
      </c>
      <c r="F274" s="10"/>
      <c r="G274" s="10">
        <v>30.004956000000004</v>
      </c>
      <c r="H274" s="10" t="s">
        <v>22</v>
      </c>
      <c r="I274" s="10">
        <v>1.3483758224464899E-4</v>
      </c>
      <c r="J274" s="10" t="s">
        <v>22</v>
      </c>
      <c r="K274" s="137"/>
      <c r="L274" s="138"/>
      <c r="M274" s="26">
        <v>5.0908375822480423E-3</v>
      </c>
      <c r="N274" s="10" t="s">
        <v>22</v>
      </c>
      <c r="Q274" s="14">
        <v>8.1240384043284019E-6</v>
      </c>
      <c r="R274" s="14" t="s">
        <v>22</v>
      </c>
      <c r="S274" s="14">
        <v>5.0323965154241968E-4</v>
      </c>
      <c r="T274" s="14" t="s">
        <v>22</v>
      </c>
      <c r="U274" s="14">
        <v>1.5013109942484145E-4</v>
      </c>
      <c r="V274" s="14" t="s">
        <v>22</v>
      </c>
      <c r="W274" s="14">
        <v>2.8867513459481293E-6</v>
      </c>
      <c r="X274" s="14" t="s">
        <v>22</v>
      </c>
      <c r="Y274" s="14">
        <v>4.0417380191207912E-5</v>
      </c>
      <c r="Z274" s="14" t="s">
        <v>22</v>
      </c>
      <c r="AA274" s="14">
        <v>2.8867513459481293E-5</v>
      </c>
      <c r="AB274" s="14" t="s">
        <v>22</v>
      </c>
      <c r="AF274" s="26">
        <v>5.2757058787164198E-4</v>
      </c>
      <c r="AG274" s="14" t="s">
        <v>22</v>
      </c>
      <c r="AH274" s="18">
        <v>2</v>
      </c>
      <c r="AI274" s="26">
        <v>1.055141175743284E-3</v>
      </c>
      <c r="AJ274" s="14" t="s">
        <v>22</v>
      </c>
      <c r="AL274" s="13">
        <v>1E-4</v>
      </c>
    </row>
    <row r="275" spans="1:38" x14ac:dyDescent="0.35">
      <c r="A275" s="10">
        <v>100</v>
      </c>
      <c r="B275" s="10" t="s">
        <v>22</v>
      </c>
      <c r="C275" s="197">
        <v>100</v>
      </c>
      <c r="D275" s="198"/>
      <c r="E275" s="10" t="s">
        <v>22</v>
      </c>
      <c r="F275" s="10"/>
      <c r="G275" s="10">
        <v>100.00758399999999</v>
      </c>
      <c r="H275" s="10" t="s">
        <v>22</v>
      </c>
      <c r="I275" s="10">
        <v>8.0807253354042415E-4</v>
      </c>
      <c r="J275" s="10" t="s">
        <v>22</v>
      </c>
      <c r="K275" s="137"/>
      <c r="L275" s="138"/>
      <c r="M275" s="26">
        <v>8.3920725335389079E-3</v>
      </c>
      <c r="N275" s="10" t="s">
        <v>22</v>
      </c>
      <c r="Q275" s="14">
        <v>2.2417850030648594E-4</v>
      </c>
      <c r="R275" s="14" t="s">
        <v>22</v>
      </c>
      <c r="S275" s="14">
        <v>5.0323965154241968E-4</v>
      </c>
      <c r="T275" s="14" t="s">
        <v>22</v>
      </c>
      <c r="U275" s="14">
        <v>4.3304335226331008E-4</v>
      </c>
      <c r="V275" s="14" t="s">
        <v>22</v>
      </c>
      <c r="W275" s="14">
        <v>2.8867513459481293E-6</v>
      </c>
      <c r="X275" s="14" t="s">
        <v>22</v>
      </c>
      <c r="Y275" s="14">
        <v>8.0833416310989144E-5</v>
      </c>
      <c r="Z275" s="14" t="s">
        <v>22</v>
      </c>
      <c r="AA275" s="14">
        <v>2.8867513459481293E-5</v>
      </c>
      <c r="AB275" s="14" t="s">
        <v>22</v>
      </c>
      <c r="AF275" s="26">
        <v>7.0598045276255264E-4</v>
      </c>
      <c r="AG275" s="14" t="s">
        <v>22</v>
      </c>
      <c r="AH275" s="18">
        <v>2</v>
      </c>
      <c r="AI275" s="26">
        <v>1.4119609055251053E-3</v>
      </c>
      <c r="AJ275" s="14" t="s">
        <v>22</v>
      </c>
      <c r="AL275" s="13">
        <v>1E-4</v>
      </c>
    </row>
    <row r="276" spans="1:38" x14ac:dyDescent="0.35">
      <c r="A276" s="10">
        <v>330</v>
      </c>
      <c r="B276" s="10" t="s">
        <v>22</v>
      </c>
      <c r="C276" s="197">
        <v>190</v>
      </c>
      <c r="D276" s="198"/>
      <c r="E276" s="10" t="s">
        <v>22</v>
      </c>
      <c r="F276" s="10"/>
      <c r="G276" s="10">
        <v>0.19003376</v>
      </c>
      <c r="H276" s="10" t="s">
        <v>23</v>
      </c>
      <c r="I276" s="10">
        <v>-1.5190090594659048E-4</v>
      </c>
      <c r="J276" s="10" t="s">
        <v>23</v>
      </c>
      <c r="K276" s="137"/>
      <c r="L276" s="138"/>
      <c r="M276" s="26">
        <v>-0.11814090594660343</v>
      </c>
      <c r="N276" s="10" t="s">
        <v>22</v>
      </c>
      <c r="Q276" s="14">
        <v>8.7177978873320311E-8</v>
      </c>
      <c r="R276" s="14" t="s">
        <v>22</v>
      </c>
      <c r="S276" s="14">
        <v>7.1825507094915074E-3</v>
      </c>
      <c r="T276" s="14" t="s">
        <v>22</v>
      </c>
      <c r="U276" s="14">
        <v>7.9687981089729843E-4</v>
      </c>
      <c r="V276" s="14" t="s">
        <v>22</v>
      </c>
      <c r="W276" s="14">
        <v>2.8867513459481286E-5</v>
      </c>
      <c r="X276" s="14" t="s">
        <v>22</v>
      </c>
      <c r="Y276" s="14">
        <v>1.3281005325870178E-4</v>
      </c>
      <c r="Z276" s="14" t="s">
        <v>22</v>
      </c>
      <c r="AA276" s="14">
        <v>2.886751345948129E-4</v>
      </c>
      <c r="AB276" s="14" t="s">
        <v>22</v>
      </c>
      <c r="AF276" s="26">
        <v>7.2336614042921524E-3</v>
      </c>
      <c r="AG276" s="14" t="s">
        <v>22</v>
      </c>
      <c r="AH276" s="18">
        <v>2</v>
      </c>
      <c r="AI276" s="72">
        <v>1.4467322808584305E-2</v>
      </c>
      <c r="AJ276" s="14" t="s">
        <v>22</v>
      </c>
      <c r="AL276" s="13">
        <v>1E-3</v>
      </c>
    </row>
    <row r="277" spans="1:38" x14ac:dyDescent="0.35">
      <c r="A277" s="10"/>
      <c r="B277" s="10"/>
      <c r="C277" s="197">
        <v>300</v>
      </c>
      <c r="D277" s="198"/>
      <c r="E277" s="10" t="s">
        <v>22</v>
      </c>
      <c r="F277" s="10"/>
      <c r="G277" s="10">
        <v>0.30004885999999997</v>
      </c>
      <c r="H277" s="10" t="s">
        <v>23</v>
      </c>
      <c r="I277" s="10">
        <v>1.1856272210083681E-6</v>
      </c>
      <c r="J277" s="10" t="s">
        <v>23</v>
      </c>
      <c r="K277" s="137"/>
      <c r="L277" s="138"/>
      <c r="M277" s="26">
        <v>5.0045627220981714E-2</v>
      </c>
      <c r="N277" s="10" t="s">
        <v>22</v>
      </c>
      <c r="Q277" s="14">
        <v>2.9933259093995216E-4</v>
      </c>
      <c r="R277" s="14" t="s">
        <v>22</v>
      </c>
      <c r="S277" s="14">
        <v>7.1825507094915074E-3</v>
      </c>
      <c r="T277" s="14" t="s">
        <v>22</v>
      </c>
      <c r="U277" s="14">
        <v>1.7899832998269079E-3</v>
      </c>
      <c r="V277" s="14" t="s">
        <v>22</v>
      </c>
      <c r="W277" s="14">
        <v>2.8867513459481286E-5</v>
      </c>
      <c r="X277" s="14" t="s">
        <v>22</v>
      </c>
      <c r="Y277" s="14">
        <v>4.3882005578509874E-4</v>
      </c>
      <c r="Z277" s="14" t="s">
        <v>22</v>
      </c>
      <c r="AA277" s="14">
        <v>2.886751345948129E-4</v>
      </c>
      <c r="AB277" s="14" t="s">
        <v>22</v>
      </c>
      <c r="AF277" s="26">
        <v>7.4269377684279079E-3</v>
      </c>
      <c r="AG277" s="14" t="s">
        <v>22</v>
      </c>
      <c r="AH277" s="18">
        <v>2</v>
      </c>
      <c r="AI277" s="72">
        <v>1.4853875536855816E-2</v>
      </c>
      <c r="AJ277" s="14" t="s">
        <v>22</v>
      </c>
      <c r="AL277" s="13">
        <v>1E-3</v>
      </c>
    </row>
    <row r="278" spans="1:38" x14ac:dyDescent="0.35">
      <c r="A278" s="10">
        <v>1</v>
      </c>
      <c r="B278" s="10" t="s">
        <v>23</v>
      </c>
      <c r="C278" s="197">
        <v>1</v>
      </c>
      <c r="D278" s="198"/>
      <c r="E278" s="10" t="s">
        <v>23</v>
      </c>
      <c r="F278" s="10"/>
      <c r="G278" s="10">
        <v>1.00008892</v>
      </c>
      <c r="H278" s="10" t="s">
        <v>23</v>
      </c>
      <c r="I278" s="10">
        <v>2.220128773125824E-6</v>
      </c>
      <c r="J278" s="10" t="s">
        <v>23</v>
      </c>
      <c r="K278" s="137"/>
      <c r="L278" s="138"/>
      <c r="M278" s="26">
        <v>9.1140128773092854E-5</v>
      </c>
      <c r="N278" s="10" t="s">
        <v>23</v>
      </c>
      <c r="Q278" s="14">
        <v>6.7111846942194766E-7</v>
      </c>
      <c r="R278" s="14" t="s">
        <v>23</v>
      </c>
      <c r="S278" s="14">
        <v>7.1825507094915073E-6</v>
      </c>
      <c r="T278" s="14" t="s">
        <v>23</v>
      </c>
      <c r="U278" s="14">
        <v>4.6191615194185609E-6</v>
      </c>
      <c r="V278" s="14" t="s">
        <v>23</v>
      </c>
      <c r="W278" s="14">
        <v>2.8867513459481289E-8</v>
      </c>
      <c r="X278" s="14" t="s">
        <v>23</v>
      </c>
      <c r="Y278" s="14">
        <v>9.2382203628652483E-7</v>
      </c>
      <c r="Z278" s="14" t="s">
        <v>23</v>
      </c>
      <c r="AA278" s="14">
        <v>2.8867513459481289E-7</v>
      </c>
      <c r="AB278" s="14" t="s">
        <v>23</v>
      </c>
      <c r="AF278" s="26">
        <v>8.6205395224596372E-6</v>
      </c>
      <c r="AG278" s="14" t="s">
        <v>23</v>
      </c>
      <c r="AH278" s="18">
        <v>2</v>
      </c>
      <c r="AI278" s="17">
        <v>1.7241079044919274E-5</v>
      </c>
      <c r="AJ278" s="14" t="s">
        <v>23</v>
      </c>
      <c r="AL278" s="13">
        <v>9.9999999999999995E-7</v>
      </c>
    </row>
    <row r="279" spans="1:38" s="173" customFormat="1" x14ac:dyDescent="0.35">
      <c r="A279" s="172">
        <v>3.3</v>
      </c>
      <c r="B279" s="172" t="s">
        <v>23</v>
      </c>
      <c r="C279" s="204">
        <v>2</v>
      </c>
      <c r="D279" s="205"/>
      <c r="E279" s="172" t="s">
        <v>23</v>
      </c>
      <c r="G279" s="172">
        <v>2.0004674000000002</v>
      </c>
      <c r="H279" s="172" t="s">
        <v>23</v>
      </c>
      <c r="I279" s="172">
        <v>-7.7205714079868568E-4</v>
      </c>
      <c r="J279" s="172" t="s">
        <v>23</v>
      </c>
      <c r="M279" s="179">
        <v>-3.0465714079852546E-4</v>
      </c>
      <c r="N279" s="172" t="s">
        <v>23</v>
      </c>
      <c r="Q279" s="180">
        <v>1.0770329614248855E-6</v>
      </c>
      <c r="R279" s="180" t="s">
        <v>23</v>
      </c>
      <c r="S279" s="180">
        <v>1.1716261982204729E-4</v>
      </c>
      <c r="T279" s="180" t="s">
        <v>23</v>
      </c>
      <c r="U279" s="180">
        <v>6.8129760446018219E-5</v>
      </c>
      <c r="V279" s="180" t="s">
        <v>23</v>
      </c>
      <c r="W279" s="180">
        <v>2.8867513459481289E-7</v>
      </c>
      <c r="X279" s="180" t="s">
        <v>23</v>
      </c>
      <c r="Y279" s="180">
        <v>5.7745821059595345E-6</v>
      </c>
      <c r="Z279" s="180" t="s">
        <v>23</v>
      </c>
      <c r="AA279" s="180">
        <v>2.8867513459481293E-6</v>
      </c>
      <c r="AB279" s="180" t="s">
        <v>23</v>
      </c>
      <c r="AF279" s="179">
        <v>1.3568959505858415E-4</v>
      </c>
      <c r="AG279" s="180" t="s">
        <v>23</v>
      </c>
      <c r="AH279" s="181">
        <v>2</v>
      </c>
      <c r="AI279" s="182">
        <v>2.713791901171683E-4</v>
      </c>
      <c r="AJ279" s="180" t="s">
        <v>23</v>
      </c>
      <c r="AL279" s="173">
        <v>1.0000000000000001E-5</v>
      </c>
    </row>
    <row r="280" spans="1:38" s="173" customFormat="1" x14ac:dyDescent="0.35">
      <c r="A280" s="172">
        <v>10</v>
      </c>
      <c r="B280" s="172" t="s">
        <v>23</v>
      </c>
      <c r="C280" s="204">
        <v>10</v>
      </c>
      <c r="D280" s="205"/>
      <c r="E280" s="172" t="s">
        <v>23</v>
      </c>
      <c r="G280" s="172">
        <v>10.0027046</v>
      </c>
      <c r="H280" s="172" t="s">
        <v>23</v>
      </c>
      <c r="I280" s="172">
        <v>7.5485944639614496E-5</v>
      </c>
      <c r="J280" s="172" t="s">
        <v>23</v>
      </c>
      <c r="M280" s="179">
        <v>2.7800859446394099E-3</v>
      </c>
      <c r="N280" s="172" t="s">
        <v>23</v>
      </c>
      <c r="Q280" s="180">
        <v>3.2496153620024922E-6</v>
      </c>
      <c r="R280" s="180" t="s">
        <v>23</v>
      </c>
      <c r="S280" s="180">
        <v>1.1716261982204729E-4</v>
      </c>
      <c r="T280" s="180" t="s">
        <v>23</v>
      </c>
      <c r="U280" s="180">
        <v>1.0971060465987134E-4</v>
      </c>
      <c r="V280" s="180" t="s">
        <v>23</v>
      </c>
      <c r="W280" s="180">
        <v>2.8867513459481289E-7</v>
      </c>
      <c r="X280" s="180" t="s">
        <v>23</v>
      </c>
      <c r="Y280" s="180">
        <v>2.4254957312116482E-5</v>
      </c>
      <c r="Z280" s="180" t="s">
        <v>23</v>
      </c>
      <c r="AA280" s="180">
        <v>2.8867513459481293E-6</v>
      </c>
      <c r="AB280" s="180" t="s">
        <v>23</v>
      </c>
      <c r="AF280" s="179">
        <v>1.6239081217630629E-4</v>
      </c>
      <c r="AG280" s="180" t="s">
        <v>23</v>
      </c>
      <c r="AH280" s="181">
        <v>2</v>
      </c>
      <c r="AI280" s="182">
        <v>3.2478162435261259E-4</v>
      </c>
      <c r="AJ280" s="180" t="s">
        <v>23</v>
      </c>
      <c r="AL280" s="173">
        <v>1.0000000000000001E-5</v>
      </c>
    </row>
    <row r="281" spans="1:38" s="173" customFormat="1" x14ac:dyDescent="0.35">
      <c r="A281" s="172">
        <v>33</v>
      </c>
      <c r="B281" s="172" t="s">
        <v>23</v>
      </c>
      <c r="C281" s="204">
        <v>20</v>
      </c>
      <c r="D281" s="205"/>
      <c r="E281" s="172" t="s">
        <v>23</v>
      </c>
      <c r="G281" s="172">
        <v>20.005597999999999</v>
      </c>
      <c r="H281" s="172" t="s">
        <v>23</v>
      </c>
      <c r="I281" s="172">
        <v>3.4712584214039739E-3</v>
      </c>
      <c r="J281" s="172" t="s">
        <v>23</v>
      </c>
      <c r="M281" s="179">
        <v>9.0692584214018268E-3</v>
      </c>
      <c r="N281" s="172" t="s">
        <v>23</v>
      </c>
      <c r="Q281" s="180">
        <v>5.0537115073451806E-5</v>
      </c>
      <c r="R281" s="180" t="s">
        <v>23</v>
      </c>
      <c r="S281" s="180">
        <v>1.8688342627852267E-3</v>
      </c>
      <c r="T281" s="180" t="s">
        <v>23</v>
      </c>
      <c r="U281" s="180">
        <v>6.1200098136142403E-3</v>
      </c>
      <c r="V281" s="180" t="s">
        <v>23</v>
      </c>
      <c r="W281" s="180">
        <v>2.8867513459481293E-6</v>
      </c>
      <c r="X281" s="180" t="s">
        <v>23</v>
      </c>
      <c r="Y281" s="180">
        <v>4.7355650100777008E-4</v>
      </c>
      <c r="Z281" s="180" t="s">
        <v>23</v>
      </c>
      <c r="AA281" s="180">
        <v>2.886751345948129E-4</v>
      </c>
      <c r="AB281" s="180" t="s">
        <v>23</v>
      </c>
      <c r="AF281" s="179">
        <v>6.4231777997193831E-3</v>
      </c>
      <c r="AG281" s="180" t="s">
        <v>23</v>
      </c>
      <c r="AH281" s="181">
        <v>2</v>
      </c>
      <c r="AI281" s="183">
        <v>1.2846355599438766E-2</v>
      </c>
      <c r="AJ281" s="180" t="s">
        <v>23</v>
      </c>
      <c r="AL281" s="173">
        <v>1E-3</v>
      </c>
    </row>
    <row r="282" spans="1:38" s="173" customFormat="1" x14ac:dyDescent="0.35">
      <c r="A282" s="172"/>
      <c r="B282" s="172"/>
      <c r="C282" s="204">
        <v>30</v>
      </c>
      <c r="D282" s="205"/>
      <c r="E282" s="172" t="s">
        <v>23</v>
      </c>
      <c r="G282" s="172">
        <v>30.006717999999999</v>
      </c>
      <c r="H282" s="172" t="s">
        <v>23</v>
      </c>
      <c r="I282" s="172">
        <v>5.0314405763466005E-3</v>
      </c>
      <c r="J282" s="172" t="s">
        <v>23</v>
      </c>
      <c r="M282" s="179">
        <v>1.1749440576345194E-2</v>
      </c>
      <c r="N282" s="172" t="s">
        <v>23</v>
      </c>
      <c r="Q282" s="180">
        <v>9.2271338995319471E-5</v>
      </c>
      <c r="R282" s="180" t="s">
        <v>23</v>
      </c>
      <c r="S282" s="180">
        <v>1.8688342627852267E-3</v>
      </c>
      <c r="T282" s="180" t="s">
        <v>23</v>
      </c>
      <c r="U282" s="180">
        <v>6.2932342933401724E-3</v>
      </c>
      <c r="V282" s="180" t="s">
        <v>23</v>
      </c>
      <c r="W282" s="180">
        <v>2.8867513459481293E-6</v>
      </c>
      <c r="X282" s="180" t="s">
        <v>23</v>
      </c>
      <c r="Y282" s="180">
        <v>7.0452247397568006E-4</v>
      </c>
      <c r="Z282" s="180" t="s">
        <v>23</v>
      </c>
      <c r="AA282" s="180">
        <v>2.886751345948129E-4</v>
      </c>
      <c r="AB282" s="180" t="s">
        <v>23</v>
      </c>
      <c r="AF282" s="179">
        <v>6.6095042897055638E-3</v>
      </c>
      <c r="AG282" s="180" t="s">
        <v>23</v>
      </c>
      <c r="AH282" s="181">
        <v>2</v>
      </c>
      <c r="AI282" s="183">
        <v>1.3219008579411128E-2</v>
      </c>
      <c r="AJ282" s="180" t="s">
        <v>23</v>
      </c>
      <c r="AL282" s="173">
        <v>1E-3</v>
      </c>
    </row>
    <row r="283" spans="1:38" s="173" customFormat="1" x14ac:dyDescent="0.35">
      <c r="A283" s="172">
        <v>100</v>
      </c>
      <c r="B283" s="172" t="s">
        <v>23</v>
      </c>
      <c r="C283" s="204">
        <v>100</v>
      </c>
      <c r="D283" s="205"/>
      <c r="E283" s="172" t="s">
        <v>23</v>
      </c>
      <c r="G283" s="172">
        <v>100.05268599999999</v>
      </c>
      <c r="H283" s="172" t="s">
        <v>23</v>
      </c>
      <c r="I283" s="172">
        <v>1.5958663657289762E-2</v>
      </c>
      <c r="J283" s="172" t="s">
        <v>23</v>
      </c>
      <c r="M283" s="179">
        <v>6.8644663657281058E-2</v>
      </c>
      <c r="N283" s="172" t="s">
        <v>23</v>
      </c>
      <c r="Q283" s="180">
        <v>2.7545598559634117E-4</v>
      </c>
      <c r="R283" s="180" t="s">
        <v>23</v>
      </c>
      <c r="S283" s="180">
        <v>1.8688342627852267E-3</v>
      </c>
      <c r="T283" s="180" t="s">
        <v>23</v>
      </c>
      <c r="U283" s="180">
        <v>7.5064660477536099E-3</v>
      </c>
      <c r="V283" s="180" t="s">
        <v>23</v>
      </c>
      <c r="W283" s="180">
        <v>2.8867513459481293E-6</v>
      </c>
      <c r="X283" s="180" t="s">
        <v>23</v>
      </c>
      <c r="Y283" s="180">
        <v>2.3221648131935965E-3</v>
      </c>
      <c r="Z283" s="180" t="s">
        <v>23</v>
      </c>
      <c r="AA283" s="180">
        <v>2.886751345948129E-4</v>
      </c>
      <c r="AB283" s="180" t="s">
        <v>23</v>
      </c>
      <c r="AF283" s="179">
        <v>8.086485090206973E-3</v>
      </c>
      <c r="AG283" s="180" t="s">
        <v>23</v>
      </c>
      <c r="AH283" s="181">
        <v>2</v>
      </c>
      <c r="AI283" s="183">
        <v>1.6172970180413946E-2</v>
      </c>
      <c r="AJ283" s="180" t="s">
        <v>23</v>
      </c>
      <c r="AL283" s="173">
        <v>1E-3</v>
      </c>
    </row>
    <row r="284" spans="1:38" s="173" customFormat="1" x14ac:dyDescent="0.35">
      <c r="A284" s="172">
        <v>1000</v>
      </c>
      <c r="B284" s="172" t="s">
        <v>23</v>
      </c>
      <c r="C284" s="204">
        <v>200</v>
      </c>
      <c r="D284" s="205"/>
      <c r="E284" s="172" t="s">
        <v>23</v>
      </c>
      <c r="G284" s="172">
        <v>0.20057410000000001</v>
      </c>
      <c r="H284" s="172" t="s">
        <v>99</v>
      </c>
      <c r="I284" s="172">
        <v>1.6072091618374757E-4</v>
      </c>
      <c r="J284" s="172" t="s">
        <v>99</v>
      </c>
      <c r="M284" s="179">
        <v>0.73482091618373602</v>
      </c>
      <c r="N284" s="172" t="s">
        <v>23</v>
      </c>
      <c r="Q284" s="180">
        <v>8.7574539679110254E-6</v>
      </c>
      <c r="R284" s="180" t="s">
        <v>99</v>
      </c>
      <c r="S284" s="180">
        <v>2.8000441249744235E-5</v>
      </c>
      <c r="T284" s="180" t="s">
        <v>99</v>
      </c>
      <c r="U284" s="180">
        <v>6.3525102450335917E-4</v>
      </c>
      <c r="V284" s="180" t="s">
        <v>99</v>
      </c>
      <c r="W284" s="180">
        <v>2.8867513459481289E-8</v>
      </c>
      <c r="X284" s="180" t="s">
        <v>99</v>
      </c>
      <c r="Y284" s="180">
        <v>4.6436074304824697E-5</v>
      </c>
      <c r="Z284" s="180" t="s">
        <v>99</v>
      </c>
      <c r="AA284" s="180">
        <v>2.8867513459481293E-5</v>
      </c>
      <c r="AB284" s="180" t="s">
        <v>99</v>
      </c>
      <c r="AF284" s="179">
        <v>0.6382744119939775</v>
      </c>
      <c r="AG284" s="180" t="s">
        <v>23</v>
      </c>
      <c r="AH284" s="181">
        <v>2</v>
      </c>
      <c r="AI284" s="184">
        <v>1.276548823987955</v>
      </c>
      <c r="AJ284" s="180" t="s">
        <v>23</v>
      </c>
      <c r="AL284" s="173">
        <v>0.1</v>
      </c>
    </row>
    <row r="285" spans="1:38" s="173" customFormat="1" x14ac:dyDescent="0.35">
      <c r="A285" s="172"/>
      <c r="B285" s="172"/>
      <c r="C285" s="204">
        <v>999</v>
      </c>
      <c r="D285" s="205"/>
      <c r="E285" s="172" t="s">
        <v>23</v>
      </c>
      <c r="G285" s="172">
        <v>0.99870053999999997</v>
      </c>
      <c r="H285" s="172" t="s">
        <v>99</v>
      </c>
      <c r="I285" s="172">
        <v>1.3576293749056863E-3</v>
      </c>
      <c r="J285" s="172" t="s">
        <v>99</v>
      </c>
      <c r="M285" s="179">
        <v>1.0581693749055603</v>
      </c>
      <c r="N285" s="172" t="s">
        <v>23</v>
      </c>
      <c r="Q285" s="180">
        <v>8.6697520149113187E-6</v>
      </c>
      <c r="R285" s="180" t="s">
        <v>99</v>
      </c>
      <c r="S285" s="180">
        <v>2.8000441249744235E-5</v>
      </c>
      <c r="T285" s="180" t="s">
        <v>99</v>
      </c>
      <c r="U285" s="180">
        <v>8.6565028199403807E-4</v>
      </c>
      <c r="V285" s="180" t="s">
        <v>99</v>
      </c>
      <c r="W285" s="180">
        <v>2.8867513459481289E-8</v>
      </c>
      <c r="X285" s="180" t="s">
        <v>99</v>
      </c>
      <c r="Y285" s="180">
        <v>2.3075548029736776E-4</v>
      </c>
      <c r="Z285" s="180" t="s">
        <v>99</v>
      </c>
      <c r="AA285" s="180">
        <v>2.8867513459481293E-5</v>
      </c>
      <c r="AB285" s="180" t="s">
        <v>99</v>
      </c>
      <c r="AF285" s="179">
        <v>0.89682273938637036</v>
      </c>
      <c r="AG285" s="180" t="s">
        <v>23</v>
      </c>
      <c r="AH285" s="181">
        <v>2</v>
      </c>
      <c r="AI285" s="184">
        <v>1.7936454787727407</v>
      </c>
      <c r="AJ285" s="180" t="s">
        <v>23</v>
      </c>
      <c r="AL285" s="173">
        <v>0.1</v>
      </c>
    </row>
    <row r="286" spans="1:38" x14ac:dyDescent="0.35">
      <c r="C286" s="175"/>
      <c r="D286" s="175"/>
      <c r="M286" s="176"/>
      <c r="Q286" s="14"/>
      <c r="R286" s="14"/>
      <c r="S286" s="177"/>
      <c r="T286" s="177"/>
      <c r="U286" s="177"/>
      <c r="V286" s="177"/>
      <c r="W286" s="129"/>
      <c r="X286" s="129"/>
      <c r="Y286" s="177"/>
      <c r="Z286" s="177"/>
      <c r="AA286" s="177"/>
      <c r="AB286" s="177"/>
      <c r="AF286" s="176"/>
      <c r="AG286" s="177"/>
      <c r="AI286" s="178"/>
      <c r="AJ286" s="177"/>
    </row>
    <row r="288" spans="1:38" x14ac:dyDescent="0.3">
      <c r="A288" s="85" t="s">
        <v>83</v>
      </c>
      <c r="B288" s="85"/>
      <c r="C288" s="86"/>
      <c r="D288" s="86"/>
    </row>
    <row r="289" spans="1:38" x14ac:dyDescent="0.25">
      <c r="A289" s="86"/>
      <c r="B289" s="86"/>
      <c r="C289" s="86"/>
      <c r="D289" s="86"/>
    </row>
    <row r="290" spans="1:38" ht="14.5" customHeight="1" x14ac:dyDescent="0.35">
      <c r="A290" s="238" t="s">
        <v>81</v>
      </c>
      <c r="B290" s="239"/>
      <c r="C290" s="238" t="s">
        <v>82</v>
      </c>
      <c r="D290" s="239"/>
      <c r="G290" s="210" t="s">
        <v>9</v>
      </c>
      <c r="H290" s="211"/>
      <c r="I290" s="210" t="s">
        <v>25</v>
      </c>
      <c r="J290" s="211"/>
      <c r="K290" s="131"/>
      <c r="L290" s="132"/>
      <c r="M290" s="242" t="s">
        <v>110</v>
      </c>
      <c r="N290" s="192" t="s">
        <v>10</v>
      </c>
      <c r="Q290" s="210" t="s">
        <v>28</v>
      </c>
      <c r="R290" s="211"/>
      <c r="S290" s="210" t="s">
        <v>29</v>
      </c>
      <c r="T290" s="211"/>
      <c r="U290" s="210" t="s">
        <v>31</v>
      </c>
      <c r="V290" s="211"/>
      <c r="W290" s="191" t="s">
        <v>30</v>
      </c>
      <c r="X290" s="191"/>
      <c r="Y290" s="244" t="s">
        <v>104</v>
      </c>
      <c r="Z290" s="244"/>
      <c r="AF290" s="210" t="s">
        <v>33</v>
      </c>
      <c r="AG290" s="211"/>
      <c r="AH290" s="242" t="s">
        <v>34</v>
      </c>
      <c r="AI290" s="210" t="s">
        <v>35</v>
      </c>
      <c r="AJ290" s="211"/>
      <c r="AL290" s="236" t="s">
        <v>103</v>
      </c>
    </row>
    <row r="291" spans="1:38" x14ac:dyDescent="0.35">
      <c r="A291" s="240"/>
      <c r="B291" s="241"/>
      <c r="C291" s="240"/>
      <c r="D291" s="241"/>
      <c r="G291" s="212"/>
      <c r="H291" s="213"/>
      <c r="I291" s="212"/>
      <c r="J291" s="213"/>
      <c r="K291" s="131"/>
      <c r="L291" s="132"/>
      <c r="M291" s="243"/>
      <c r="N291" s="192"/>
      <c r="Q291" s="212"/>
      <c r="R291" s="213"/>
      <c r="S291" s="212"/>
      <c r="T291" s="213"/>
      <c r="U291" s="212"/>
      <c r="V291" s="213"/>
      <c r="W291" s="191"/>
      <c r="X291" s="191"/>
      <c r="Y291" s="244"/>
      <c r="Z291" s="244"/>
      <c r="AF291" s="212"/>
      <c r="AG291" s="213"/>
      <c r="AH291" s="243"/>
      <c r="AI291" s="212"/>
      <c r="AJ291" s="213"/>
      <c r="AL291" s="237"/>
    </row>
    <row r="292" spans="1:38" x14ac:dyDescent="0.35">
      <c r="A292" s="16">
        <v>10</v>
      </c>
      <c r="B292" s="16" t="s">
        <v>71</v>
      </c>
      <c r="C292" s="16">
        <v>10</v>
      </c>
      <c r="D292" s="16" t="s">
        <v>71</v>
      </c>
      <c r="G292" s="10">
        <v>10.08192</v>
      </c>
      <c r="H292" s="10" t="s">
        <v>71</v>
      </c>
      <c r="I292" s="10">
        <v>-1.2102176696542892E-3</v>
      </c>
      <c r="J292" s="10" t="s">
        <v>71</v>
      </c>
      <c r="K292" s="137"/>
      <c r="L292" s="138"/>
      <c r="M292" s="26">
        <v>8.1920000000000215E-2</v>
      </c>
      <c r="N292" s="16" t="s">
        <v>71</v>
      </c>
      <c r="Q292" s="88">
        <v>1.6338337430718188E-2</v>
      </c>
      <c r="R292" s="88" t="s">
        <v>71</v>
      </c>
      <c r="S292" s="88">
        <v>7.8102496759066531E-4</v>
      </c>
      <c r="T292" s="88" t="s">
        <v>71</v>
      </c>
      <c r="U292" s="88">
        <v>0</v>
      </c>
      <c r="V292" s="88" t="s">
        <v>71</v>
      </c>
      <c r="W292" s="88">
        <v>2.8867513459481293E-6</v>
      </c>
      <c r="X292" s="88" t="s">
        <v>71</v>
      </c>
      <c r="Y292" s="14">
        <v>2.886751345948129E-4</v>
      </c>
      <c r="Z292" s="14" t="s">
        <v>71</v>
      </c>
      <c r="AF292" s="72">
        <v>1.6359541914939844E-2</v>
      </c>
      <c r="AG292" s="14" t="s">
        <v>71</v>
      </c>
      <c r="AH292" s="18">
        <v>2</v>
      </c>
      <c r="AI292" s="72">
        <v>3.2719083829879689E-2</v>
      </c>
      <c r="AJ292" s="14" t="s">
        <v>71</v>
      </c>
      <c r="AL292" s="13">
        <v>1E-3</v>
      </c>
    </row>
    <row r="293" spans="1:38" x14ac:dyDescent="0.35">
      <c r="A293" s="16">
        <v>33</v>
      </c>
      <c r="B293" s="16" t="s">
        <v>71</v>
      </c>
      <c r="C293" s="16">
        <v>30</v>
      </c>
      <c r="D293" s="16" t="s">
        <v>71</v>
      </c>
      <c r="G293" s="10">
        <v>39.721755999999999</v>
      </c>
      <c r="H293" s="10" t="s">
        <v>71</v>
      </c>
      <c r="I293" s="10">
        <v>-4.7681365236875795E-3</v>
      </c>
      <c r="J293" s="10" t="s">
        <v>71</v>
      </c>
      <c r="K293" s="137"/>
      <c r="L293" s="138"/>
      <c r="M293" s="26">
        <v>9.7217559999999992</v>
      </c>
      <c r="N293" s="16" t="s">
        <v>71</v>
      </c>
      <c r="Q293" s="88">
        <v>1.2400084919064842E-2</v>
      </c>
      <c r="R293" s="88" t="s">
        <v>71</v>
      </c>
      <c r="S293" s="88">
        <v>5.3800427815978947E-3</v>
      </c>
      <c r="T293" s="88" t="s">
        <v>71</v>
      </c>
      <c r="U293" s="88">
        <v>3.5771392142761953E-7</v>
      </c>
      <c r="V293" s="88" t="s">
        <v>71</v>
      </c>
      <c r="W293" s="88">
        <v>2.8867513459481293E-6</v>
      </c>
      <c r="X293" s="88" t="s">
        <v>71</v>
      </c>
      <c r="Y293" s="14">
        <v>2.886751345948129E-4</v>
      </c>
      <c r="Z293" s="14" t="s">
        <v>71</v>
      </c>
      <c r="AF293" s="72">
        <v>1.3519996602309813E-2</v>
      </c>
      <c r="AG293" s="14" t="s">
        <v>71</v>
      </c>
      <c r="AH293" s="18">
        <v>2</v>
      </c>
      <c r="AI293" s="72">
        <v>2.7039993204619625E-2</v>
      </c>
      <c r="AJ293" s="14" t="s">
        <v>71</v>
      </c>
      <c r="AL293" s="13">
        <v>1E-3</v>
      </c>
    </row>
    <row r="294" spans="1:38" x14ac:dyDescent="0.35">
      <c r="A294" s="16">
        <v>100</v>
      </c>
      <c r="B294" s="16" t="s">
        <v>71</v>
      </c>
      <c r="C294" s="16">
        <v>100</v>
      </c>
      <c r="D294" s="16" t="s">
        <v>71</v>
      </c>
      <c r="G294" s="10">
        <v>110.07287999999998</v>
      </c>
      <c r="H294" s="10" t="s">
        <v>71</v>
      </c>
      <c r="I294" s="10">
        <v>1.1007728309132365E-2</v>
      </c>
      <c r="J294" s="10" t="s">
        <v>71</v>
      </c>
      <c r="K294" s="137"/>
      <c r="L294" s="138"/>
      <c r="M294" s="26">
        <v>10.072879999999984</v>
      </c>
      <c r="N294" s="16" t="s">
        <v>71</v>
      </c>
      <c r="Q294" s="88">
        <v>3.2514987313544137E-2</v>
      </c>
      <c r="R294" s="88" t="s">
        <v>71</v>
      </c>
      <c r="S294" s="88">
        <v>7.0710678118654753E-3</v>
      </c>
      <c r="T294" s="88" t="s">
        <v>71</v>
      </c>
      <c r="U294" s="88">
        <v>3.5771392142761953E-7</v>
      </c>
      <c r="V294" s="88" t="s">
        <v>71</v>
      </c>
      <c r="W294" s="88">
        <v>2.8867513459481293E-5</v>
      </c>
      <c r="X294" s="88" t="s">
        <v>71</v>
      </c>
      <c r="Y294" s="14">
        <v>2.886751345948129E-4</v>
      </c>
      <c r="Z294" s="14" t="s">
        <v>71</v>
      </c>
      <c r="AF294" s="72">
        <v>3.327624628461813E-2</v>
      </c>
      <c r="AG294" s="14" t="s">
        <v>71</v>
      </c>
      <c r="AH294" s="18">
        <v>2</v>
      </c>
      <c r="AI294" s="72">
        <v>6.655249256923626E-2</v>
      </c>
      <c r="AJ294" s="14" t="s">
        <v>71</v>
      </c>
      <c r="AL294" s="13">
        <v>1E-3</v>
      </c>
    </row>
    <row r="295" spans="1:38" x14ac:dyDescent="0.35">
      <c r="A295" s="16">
        <v>330</v>
      </c>
      <c r="B295" s="16" t="s">
        <v>71</v>
      </c>
      <c r="C295" s="16">
        <v>0.3</v>
      </c>
      <c r="D295" s="16" t="s">
        <v>72</v>
      </c>
      <c r="G295" s="10">
        <v>300.43263999999999</v>
      </c>
      <c r="H295" s="10" t="s">
        <v>71</v>
      </c>
      <c r="I295" s="10">
        <v>3.0044465778631145E-2</v>
      </c>
      <c r="J295" s="10" t="s">
        <v>71</v>
      </c>
      <c r="K295" s="137"/>
      <c r="L295" s="138"/>
      <c r="M295" s="26">
        <v>0.43263999999999214</v>
      </c>
      <c r="N295" s="16" t="s">
        <v>71</v>
      </c>
      <c r="Q295" s="88">
        <v>2.4423320822522493E-2</v>
      </c>
      <c r="R295" s="88" t="s">
        <v>71</v>
      </c>
      <c r="S295" s="88">
        <v>5.0359458323782733E-2</v>
      </c>
      <c r="T295" s="88" t="s">
        <v>71</v>
      </c>
      <c r="U295" s="88">
        <v>0</v>
      </c>
      <c r="V295" s="88" t="s">
        <v>71</v>
      </c>
      <c r="W295" s="88">
        <v>2.8867513459481293E-5</v>
      </c>
      <c r="X295" s="88" t="s">
        <v>71</v>
      </c>
      <c r="Y295" s="14">
        <v>2.886751345948129E-3</v>
      </c>
      <c r="Z295" s="14" t="s">
        <v>71</v>
      </c>
      <c r="AF295" s="72">
        <v>5.6043802595214201E-2</v>
      </c>
      <c r="AG295" s="14" t="s">
        <v>71</v>
      </c>
      <c r="AH295" s="18">
        <v>2</v>
      </c>
      <c r="AI295" s="32">
        <v>0.1120876051904284</v>
      </c>
      <c r="AJ295" s="14" t="s">
        <v>71</v>
      </c>
      <c r="AL295" s="13">
        <v>0.01</v>
      </c>
    </row>
    <row r="296" spans="1:38" x14ac:dyDescent="0.35">
      <c r="A296" s="16">
        <v>1</v>
      </c>
      <c r="B296" s="87" t="s">
        <v>72</v>
      </c>
      <c r="C296" s="16">
        <v>1</v>
      </c>
      <c r="D296" s="16" t="s">
        <v>72</v>
      </c>
      <c r="G296" s="10">
        <v>1.000791</v>
      </c>
      <c r="H296" s="10" t="s">
        <v>72</v>
      </c>
      <c r="I296" s="10">
        <v>-4.0015633746501406E-5</v>
      </c>
      <c r="J296" s="10" t="s">
        <v>72</v>
      </c>
      <c r="K296" s="137"/>
      <c r="L296" s="138"/>
      <c r="M296" s="26">
        <v>7.9099999999998616E-4</v>
      </c>
      <c r="N296" s="87" t="s">
        <v>72</v>
      </c>
      <c r="Q296" s="88">
        <v>1.5543487382148047E-5</v>
      </c>
      <c r="R296" s="88" t="s">
        <v>72</v>
      </c>
      <c r="S296" s="88">
        <v>5.3851648071345046E-5</v>
      </c>
      <c r="T296" s="88" t="s">
        <v>72</v>
      </c>
      <c r="U296" s="88">
        <v>0</v>
      </c>
      <c r="V296" s="88" t="s">
        <v>72</v>
      </c>
      <c r="W296" s="88">
        <v>2.8867513459481289E-7</v>
      </c>
      <c r="X296" s="88" t="s">
        <v>72</v>
      </c>
      <c r="Y296" s="14">
        <v>2.8867513459481293E-6</v>
      </c>
      <c r="Z296" s="14" t="s">
        <v>72</v>
      </c>
      <c r="AF296" s="72">
        <v>5.6125009279871504E-5</v>
      </c>
      <c r="AG296" s="14" t="s">
        <v>72</v>
      </c>
      <c r="AH296" s="18">
        <v>2</v>
      </c>
      <c r="AI296" s="27">
        <v>1.1225001855974301E-4</v>
      </c>
      <c r="AJ296" s="14" t="s">
        <v>72</v>
      </c>
      <c r="AL296" s="13">
        <v>1.0000000000000001E-5</v>
      </c>
    </row>
    <row r="297" spans="1:38" x14ac:dyDescent="0.35">
      <c r="A297" s="16">
        <v>3.3</v>
      </c>
      <c r="B297" s="87" t="s">
        <v>72</v>
      </c>
      <c r="C297" s="16">
        <v>3</v>
      </c>
      <c r="D297" s="16" t="s">
        <v>72</v>
      </c>
      <c r="G297" s="10">
        <v>3.0128708</v>
      </c>
      <c r="H297" s="10" t="s">
        <v>72</v>
      </c>
      <c r="I297" s="10">
        <v>-1.2046664534186328E-4</v>
      </c>
      <c r="J297" s="10" t="s">
        <v>72</v>
      </c>
      <c r="K297" s="137"/>
      <c r="L297" s="138"/>
      <c r="M297" s="26">
        <v>1.287079999999996E-2</v>
      </c>
      <c r="N297" s="87" t="s">
        <v>72</v>
      </c>
      <c r="Q297" s="88">
        <v>3.65764951848156E-5</v>
      </c>
      <c r="R297" s="88" t="s">
        <v>72</v>
      </c>
      <c r="S297" s="88">
        <v>7.8281882705901799E-5</v>
      </c>
      <c r="T297" s="88" t="s">
        <v>72</v>
      </c>
      <c r="U297" s="88">
        <v>0</v>
      </c>
      <c r="V297" s="88" t="s">
        <v>72</v>
      </c>
      <c r="W297" s="88">
        <v>2.8867513459481289E-7</v>
      </c>
      <c r="X297" s="88" t="s">
        <v>72</v>
      </c>
      <c r="Y297" s="14">
        <v>2.8867513459481293E-6</v>
      </c>
      <c r="Z297" s="14" t="s">
        <v>72</v>
      </c>
      <c r="AF297" s="72">
        <v>8.6454090861289341E-5</v>
      </c>
      <c r="AG297" s="14" t="s">
        <v>72</v>
      </c>
      <c r="AH297" s="18">
        <v>2</v>
      </c>
      <c r="AI297" s="27">
        <v>1.7290818172257868E-4</v>
      </c>
      <c r="AJ297" s="14" t="s">
        <v>72</v>
      </c>
      <c r="AL297" s="13">
        <v>1.0000000000000001E-5</v>
      </c>
    </row>
    <row r="298" spans="1:38" x14ac:dyDescent="0.35">
      <c r="A298" s="16">
        <v>10</v>
      </c>
      <c r="B298" s="87" t="s">
        <v>72</v>
      </c>
      <c r="C298" s="16">
        <v>10</v>
      </c>
      <c r="D298" s="16" t="s">
        <v>72</v>
      </c>
      <c r="G298" s="10">
        <v>10.186159999999999</v>
      </c>
      <c r="H298" s="10" t="s">
        <v>72</v>
      </c>
      <c r="I298" s="10">
        <v>-4.0728348660535788E-4</v>
      </c>
      <c r="J298" s="10" t="s">
        <v>72</v>
      </c>
      <c r="K298" s="137"/>
      <c r="L298" s="138"/>
      <c r="M298" s="26">
        <v>0.18615999999999921</v>
      </c>
      <c r="N298" s="87" t="s">
        <v>72</v>
      </c>
      <c r="Q298" s="88">
        <v>1.8708286933778632E-5</v>
      </c>
      <c r="R298" s="88" t="s">
        <v>72</v>
      </c>
      <c r="S298" s="88">
        <v>2.0969015145054902E-4</v>
      </c>
      <c r="T298" s="88" t="s">
        <v>72</v>
      </c>
      <c r="U298" s="88">
        <v>0</v>
      </c>
      <c r="V298" s="88" t="s">
        <v>72</v>
      </c>
      <c r="W298" s="88">
        <v>2.8867513459481293E-6</v>
      </c>
      <c r="X298" s="88" t="s">
        <v>72</v>
      </c>
      <c r="Y298" s="14">
        <v>2.8867513459481293E-6</v>
      </c>
      <c r="Z298" s="14" t="s">
        <v>72</v>
      </c>
      <c r="AF298" s="72">
        <v>2.1056264218046239E-4</v>
      </c>
      <c r="AG298" s="14" t="s">
        <v>72</v>
      </c>
      <c r="AH298" s="18">
        <v>2</v>
      </c>
      <c r="AI298" s="27">
        <v>4.2112528436092479E-4</v>
      </c>
      <c r="AJ298" s="14" t="s">
        <v>72</v>
      </c>
      <c r="AL298" s="13">
        <v>1.0000000000000001E-5</v>
      </c>
    </row>
    <row r="299" spans="1:38" x14ac:dyDescent="0.35">
      <c r="A299" s="16">
        <v>100</v>
      </c>
      <c r="B299" s="87" t="s">
        <v>72</v>
      </c>
      <c r="C299" s="16">
        <v>50</v>
      </c>
      <c r="D299" s="16" t="s">
        <v>72</v>
      </c>
      <c r="G299" s="10">
        <v>50.790630000000007</v>
      </c>
      <c r="H299" s="10" t="s">
        <v>72</v>
      </c>
      <c r="I299" s="10">
        <v>-2.0308128748500608E-3</v>
      </c>
      <c r="J299" s="10" t="s">
        <v>72</v>
      </c>
      <c r="K299" s="137"/>
      <c r="L299" s="138"/>
      <c r="M299" s="26">
        <v>0.79063000000000727</v>
      </c>
      <c r="N299" s="87" t="s">
        <v>72</v>
      </c>
      <c r="Q299" s="88">
        <v>7.2838176803090445E-4</v>
      </c>
      <c r="R299" s="88" t="s">
        <v>72</v>
      </c>
      <c r="S299" s="88">
        <v>1.0166367262519056E-3</v>
      </c>
      <c r="T299" s="88" t="s">
        <v>72</v>
      </c>
      <c r="U299" s="88">
        <v>0</v>
      </c>
      <c r="V299" s="88" t="s">
        <v>72</v>
      </c>
      <c r="W299" s="88">
        <v>2.8867513459481293E-6</v>
      </c>
      <c r="X299" s="88" t="s">
        <v>72</v>
      </c>
      <c r="Y299" s="14">
        <v>2.8867513459481293E-5</v>
      </c>
      <c r="Z299" s="14" t="s">
        <v>72</v>
      </c>
      <c r="AF299" s="72">
        <v>1.2509723817217889E-3</v>
      </c>
      <c r="AG299" s="14" t="s">
        <v>72</v>
      </c>
      <c r="AH299" s="18">
        <v>2</v>
      </c>
      <c r="AI299" s="26">
        <v>2.5019447634435778E-3</v>
      </c>
      <c r="AJ299" s="14" t="s">
        <v>72</v>
      </c>
      <c r="AL299" s="13">
        <v>1E-4</v>
      </c>
    </row>
    <row r="300" spans="1:38" x14ac:dyDescent="0.35">
      <c r="A300" s="16"/>
      <c r="B300" s="16"/>
      <c r="C300" s="16">
        <v>80</v>
      </c>
      <c r="D300" s="16" t="s">
        <v>72</v>
      </c>
      <c r="G300" s="10">
        <v>80.402814000000006</v>
      </c>
      <c r="H300" s="10" t="s">
        <v>72</v>
      </c>
      <c r="I300" s="10">
        <v>-3.2148266293482615E-3</v>
      </c>
      <c r="J300" s="10" t="s">
        <v>72</v>
      </c>
      <c r="K300" s="137"/>
      <c r="L300" s="138"/>
      <c r="M300" s="26">
        <v>0.40281400000000644</v>
      </c>
      <c r="N300" s="87" t="s">
        <v>72</v>
      </c>
      <c r="Q300" s="88">
        <v>1.2247636506683506E-3</v>
      </c>
      <c r="R300" s="88" t="s">
        <v>72</v>
      </c>
      <c r="S300" s="88">
        <v>1.6081907735687566E-3</v>
      </c>
      <c r="T300" s="88" t="s">
        <v>72</v>
      </c>
      <c r="U300" s="88">
        <v>0</v>
      </c>
      <c r="V300" s="88" t="s">
        <v>72</v>
      </c>
      <c r="W300" s="88">
        <v>2.8867513459481293E-6</v>
      </c>
      <c r="X300" s="88" t="s">
        <v>72</v>
      </c>
      <c r="Y300" s="14">
        <v>2.8867513459481293E-5</v>
      </c>
      <c r="Z300" s="14" t="s">
        <v>72</v>
      </c>
      <c r="AF300" s="72">
        <v>2.02167386856951E-3</v>
      </c>
      <c r="AG300" s="14" t="s">
        <v>72</v>
      </c>
      <c r="AH300" s="18">
        <v>2</v>
      </c>
      <c r="AI300" s="26">
        <v>4.04334773713902E-3</v>
      </c>
      <c r="AJ300" s="14" t="s">
        <v>72</v>
      </c>
      <c r="AL300" s="13">
        <v>1E-4</v>
      </c>
    </row>
    <row r="301" spans="1:38" x14ac:dyDescent="0.35">
      <c r="A301" s="16"/>
      <c r="B301" s="16"/>
      <c r="C301" s="16">
        <v>100</v>
      </c>
      <c r="D301" s="16" t="s">
        <v>72</v>
      </c>
      <c r="G301" s="10">
        <v>99.410876000000002</v>
      </c>
      <c r="H301" s="10" t="s">
        <v>72</v>
      </c>
      <c r="I301" s="10">
        <v>-3.9748451019592174E-3</v>
      </c>
      <c r="J301" s="10" t="s">
        <v>72</v>
      </c>
      <c r="K301" s="137"/>
      <c r="L301" s="138"/>
      <c r="M301" s="26">
        <v>-0.5891239999999982</v>
      </c>
      <c r="N301" s="87" t="s">
        <v>72</v>
      </c>
      <c r="Q301" s="88">
        <v>1.2169289215077947E-3</v>
      </c>
      <c r="R301" s="88" t="s">
        <v>72</v>
      </c>
      <c r="S301" s="88">
        <v>1.9880514068158035E-3</v>
      </c>
      <c r="T301" s="88" t="s">
        <v>72</v>
      </c>
      <c r="U301" s="88">
        <v>0</v>
      </c>
      <c r="V301" s="88" t="s">
        <v>72</v>
      </c>
      <c r="W301" s="88">
        <v>2.8867513459481293E-6</v>
      </c>
      <c r="X301" s="88" t="s">
        <v>72</v>
      </c>
      <c r="Y301" s="14">
        <v>2.8867513459481293E-5</v>
      </c>
      <c r="Z301" s="14" t="s">
        <v>72</v>
      </c>
      <c r="AF301" s="72">
        <v>2.3311169131579579E-3</v>
      </c>
      <c r="AG301" s="14" t="s">
        <v>72</v>
      </c>
      <c r="AH301" s="18">
        <v>2</v>
      </c>
      <c r="AI301" s="26">
        <v>4.6622338263159159E-3</v>
      </c>
      <c r="AJ301" s="14" t="s">
        <v>72</v>
      </c>
      <c r="AL301" s="13">
        <v>1E-4</v>
      </c>
    </row>
    <row r="302" spans="1:38" x14ac:dyDescent="0.35">
      <c r="A302"/>
      <c r="B302"/>
      <c r="C302"/>
      <c r="D302"/>
    </row>
    <row r="303" spans="1:38" x14ac:dyDescent="0.35">
      <c r="A303"/>
      <c r="B303"/>
      <c r="C303"/>
      <c r="D303"/>
    </row>
    <row r="304" spans="1:38" x14ac:dyDescent="0.3">
      <c r="A304" s="85" t="s">
        <v>84</v>
      </c>
      <c r="B304" s="85"/>
      <c r="C304" s="86"/>
      <c r="D304" s="86"/>
    </row>
    <row r="305" spans="1:38" x14ac:dyDescent="0.25">
      <c r="A305" s="86"/>
      <c r="B305" s="86"/>
      <c r="C305" s="86"/>
      <c r="D305" s="86"/>
    </row>
    <row r="306" spans="1:38" ht="14.5" customHeight="1" x14ac:dyDescent="0.35">
      <c r="A306" s="238" t="s">
        <v>81</v>
      </c>
      <c r="B306" s="239"/>
      <c r="C306" s="238" t="s">
        <v>82</v>
      </c>
      <c r="D306" s="239"/>
      <c r="G306" s="210" t="s">
        <v>9</v>
      </c>
      <c r="H306" s="211"/>
      <c r="I306" s="210" t="s">
        <v>25</v>
      </c>
      <c r="J306" s="211"/>
      <c r="K306" s="131"/>
      <c r="L306" s="132"/>
      <c r="M306" s="242" t="s">
        <v>110</v>
      </c>
      <c r="N306" s="192" t="s">
        <v>10</v>
      </c>
      <c r="Q306" s="210" t="s">
        <v>28</v>
      </c>
      <c r="R306" s="211"/>
      <c r="S306" s="210" t="s">
        <v>29</v>
      </c>
      <c r="T306" s="211"/>
      <c r="U306" s="210" t="s">
        <v>31</v>
      </c>
      <c r="V306" s="211"/>
      <c r="W306" s="191" t="s">
        <v>30</v>
      </c>
      <c r="X306" s="191"/>
      <c r="Y306" s="244" t="s">
        <v>104</v>
      </c>
      <c r="Z306" s="244"/>
      <c r="AF306" s="210" t="s">
        <v>33</v>
      </c>
      <c r="AG306" s="211"/>
      <c r="AH306" s="242" t="s">
        <v>34</v>
      </c>
      <c r="AI306" s="210" t="s">
        <v>35</v>
      </c>
      <c r="AJ306" s="211"/>
      <c r="AL306" s="236" t="s">
        <v>103</v>
      </c>
    </row>
    <row r="307" spans="1:38" x14ac:dyDescent="0.35">
      <c r="A307" s="240"/>
      <c r="B307" s="241"/>
      <c r="C307" s="240"/>
      <c r="D307" s="241"/>
      <c r="G307" s="212"/>
      <c r="H307" s="213"/>
      <c r="I307" s="212"/>
      <c r="J307" s="213"/>
      <c r="K307" s="131"/>
      <c r="L307" s="132"/>
      <c r="M307" s="243"/>
      <c r="N307" s="192"/>
      <c r="Q307" s="212"/>
      <c r="R307" s="213"/>
      <c r="S307" s="212"/>
      <c r="T307" s="213"/>
      <c r="U307" s="212"/>
      <c r="V307" s="213"/>
      <c r="W307" s="191"/>
      <c r="X307" s="191"/>
      <c r="Y307" s="244"/>
      <c r="Z307" s="244"/>
      <c r="AF307" s="212"/>
      <c r="AG307" s="213"/>
      <c r="AH307" s="243"/>
      <c r="AI307" s="212"/>
      <c r="AJ307" s="213"/>
      <c r="AL307" s="237"/>
    </row>
    <row r="308" spans="1:38" x14ac:dyDescent="0.35">
      <c r="A308" s="11">
        <v>10</v>
      </c>
      <c r="B308" s="11" t="s">
        <v>71</v>
      </c>
      <c r="C308" s="11">
        <v>10</v>
      </c>
      <c r="D308" s="11" t="s">
        <v>71</v>
      </c>
      <c r="G308" s="10">
        <v>10.083181999999999</v>
      </c>
      <c r="H308" s="10" t="s">
        <v>71</v>
      </c>
      <c r="I308" s="10">
        <v>-1.2103691581306015E-3</v>
      </c>
      <c r="J308" s="10" t="s">
        <v>71</v>
      </c>
      <c r="K308" s="137"/>
      <c r="L308" s="138"/>
      <c r="M308" s="26">
        <v>8.3181999999998979E-2</v>
      </c>
      <c r="N308" s="11" t="s">
        <v>71</v>
      </c>
      <c r="Q308" s="88">
        <v>2.3557088105282346E-3</v>
      </c>
      <c r="R308" s="88" t="s">
        <v>71</v>
      </c>
      <c r="S308" s="88">
        <v>7.8102496759066531E-4</v>
      </c>
      <c r="T308" s="88" t="s">
        <v>71</v>
      </c>
      <c r="U308" s="88">
        <v>0</v>
      </c>
      <c r="V308" s="88" t="s">
        <v>71</v>
      </c>
      <c r="W308" s="88">
        <v>2.8867513459481293E-6</v>
      </c>
      <c r="X308" s="88" t="s">
        <v>71</v>
      </c>
      <c r="Y308" s="14">
        <v>2.8867513459481293E-5</v>
      </c>
      <c r="Z308" s="14" t="s">
        <v>71</v>
      </c>
      <c r="AF308" s="72">
        <v>2.4819761615831478E-3</v>
      </c>
      <c r="AG308" s="14" t="s">
        <v>71</v>
      </c>
      <c r="AH308" s="18">
        <v>2</v>
      </c>
      <c r="AI308" s="26">
        <v>4.9639523231662956E-3</v>
      </c>
      <c r="AJ308" s="14" t="s">
        <v>71</v>
      </c>
      <c r="AL308" s="13">
        <v>1E-4</v>
      </c>
    </row>
    <row r="309" spans="1:38" ht="14.5" customHeight="1" x14ac:dyDescent="0.35">
      <c r="A309" s="11">
        <v>33</v>
      </c>
      <c r="B309" s="11" t="s">
        <v>71</v>
      </c>
      <c r="C309" s="11">
        <v>30</v>
      </c>
      <c r="D309" s="11" t="s">
        <v>71</v>
      </c>
      <c r="G309" s="10">
        <v>39.289901999999998</v>
      </c>
      <c r="H309" s="10" t="s">
        <v>71</v>
      </c>
      <c r="I309" s="10">
        <v>-4.7162974551856586E-3</v>
      </c>
      <c r="J309" s="10" t="s">
        <v>71</v>
      </c>
      <c r="K309" s="137"/>
      <c r="L309" s="138"/>
      <c r="M309" s="26">
        <v>9.2899019999999979</v>
      </c>
      <c r="N309" s="11" t="s">
        <v>71</v>
      </c>
      <c r="Q309" s="88">
        <v>4.832532876245842E-3</v>
      </c>
      <c r="R309" s="88" t="s">
        <v>71</v>
      </c>
      <c r="S309" s="88">
        <v>5.3721085018574588E-3</v>
      </c>
      <c r="T309" s="88" t="s">
        <v>71</v>
      </c>
      <c r="U309" s="88">
        <v>3.5771392142761953E-7</v>
      </c>
      <c r="V309" s="88" t="s">
        <v>71</v>
      </c>
      <c r="W309" s="88">
        <v>2.8867513459481293E-6</v>
      </c>
      <c r="X309" s="88" t="s">
        <v>71</v>
      </c>
      <c r="Y309" s="14">
        <v>2.886751345948129E-4</v>
      </c>
      <c r="Z309" s="14" t="s">
        <v>71</v>
      </c>
      <c r="AF309" s="72">
        <v>7.2316156943211529E-3</v>
      </c>
      <c r="AG309" s="14" t="s">
        <v>71</v>
      </c>
      <c r="AH309" s="18">
        <v>2</v>
      </c>
      <c r="AI309" s="72">
        <v>1.4463231388642306E-2</v>
      </c>
      <c r="AJ309" s="14" t="s">
        <v>71</v>
      </c>
      <c r="AL309" s="13">
        <v>1E-3</v>
      </c>
    </row>
    <row r="310" spans="1:38" x14ac:dyDescent="0.35">
      <c r="A310" s="11">
        <v>100</v>
      </c>
      <c r="B310" s="11" t="s">
        <v>71</v>
      </c>
      <c r="C310" s="11">
        <v>100</v>
      </c>
      <c r="D310" s="11" t="s">
        <v>71</v>
      </c>
      <c r="G310" s="10">
        <v>110.04386</v>
      </c>
      <c r="H310" s="10" t="s">
        <v>71</v>
      </c>
      <c r="I310" s="10">
        <v>1.1004826193047722E-2</v>
      </c>
      <c r="J310" s="10" t="s">
        <v>71</v>
      </c>
      <c r="K310" s="137"/>
      <c r="L310" s="138"/>
      <c r="M310" s="26">
        <v>10.043859999999995</v>
      </c>
      <c r="N310" s="11" t="s">
        <v>71</v>
      </c>
      <c r="Q310" s="88">
        <v>8.8523782115309795E-3</v>
      </c>
      <c r="R310" s="88" t="s">
        <v>71</v>
      </c>
      <c r="S310" s="88">
        <v>7.0710678118654753E-3</v>
      </c>
      <c r="T310" s="88" t="s">
        <v>71</v>
      </c>
      <c r="U310" s="88">
        <v>3.5771392142761953E-7</v>
      </c>
      <c r="V310" s="88" t="s">
        <v>71</v>
      </c>
      <c r="W310" s="88">
        <v>2.8867513459481293E-5</v>
      </c>
      <c r="X310" s="88" t="s">
        <v>71</v>
      </c>
      <c r="Y310" s="14">
        <v>2.886751345948129E-4</v>
      </c>
      <c r="Z310" s="14" t="s">
        <v>71</v>
      </c>
      <c r="AF310" s="72">
        <v>1.1333524023648352E-2</v>
      </c>
      <c r="AG310" s="14" t="s">
        <v>71</v>
      </c>
      <c r="AH310" s="18">
        <v>2</v>
      </c>
      <c r="AI310" s="72">
        <v>2.2667048047296703E-2</v>
      </c>
      <c r="AJ310" s="14" t="s">
        <v>71</v>
      </c>
      <c r="AL310" s="13">
        <v>1E-3</v>
      </c>
    </row>
    <row r="311" spans="1:38" x14ac:dyDescent="0.35">
      <c r="A311" s="11">
        <v>330</v>
      </c>
      <c r="B311" s="11" t="s">
        <v>71</v>
      </c>
      <c r="C311" s="11">
        <v>0.3</v>
      </c>
      <c r="D311" s="11" t="s">
        <v>72</v>
      </c>
      <c r="G311" s="10">
        <v>300.59635999999995</v>
      </c>
      <c r="H311" s="10" t="s">
        <v>71</v>
      </c>
      <c r="I311" s="10">
        <v>3.0060838433537337E-2</v>
      </c>
      <c r="J311" s="10" t="s">
        <v>71</v>
      </c>
      <c r="K311" s="137"/>
      <c r="L311" s="138"/>
      <c r="M311" s="26">
        <v>0.59635999999994738</v>
      </c>
      <c r="N311" s="11" t="s">
        <v>71</v>
      </c>
      <c r="Q311" s="88">
        <v>3.4143227732618929E-3</v>
      </c>
      <c r="R311" s="88" t="s">
        <v>71</v>
      </c>
      <c r="S311" s="88">
        <v>5.0359848802222343E-2</v>
      </c>
      <c r="T311" s="88" t="s">
        <v>71</v>
      </c>
      <c r="U311" s="88">
        <v>0</v>
      </c>
      <c r="V311" s="88" t="s">
        <v>71</v>
      </c>
      <c r="W311" s="88">
        <v>2.8867513459481293E-5</v>
      </c>
      <c r="X311" s="88" t="s">
        <v>71</v>
      </c>
      <c r="Y311" s="14">
        <v>2.886751345948129E-3</v>
      </c>
      <c r="Z311" s="14" t="s">
        <v>71</v>
      </c>
      <c r="AF311" s="72">
        <v>5.0557948317246588E-2</v>
      </c>
      <c r="AG311" s="14" t="s">
        <v>71</v>
      </c>
      <c r="AH311" s="18">
        <v>2</v>
      </c>
      <c r="AI311" s="32">
        <v>0.10111589663449318</v>
      </c>
      <c r="AJ311" s="14" t="s">
        <v>71</v>
      </c>
      <c r="AL311" s="13">
        <v>0.01</v>
      </c>
    </row>
    <row r="312" spans="1:38" ht="14.5" customHeight="1" x14ac:dyDescent="0.35">
      <c r="A312" s="11">
        <v>1</v>
      </c>
      <c r="B312" s="84" t="s">
        <v>72</v>
      </c>
      <c r="C312" s="11">
        <v>1</v>
      </c>
      <c r="D312" s="11" t="s">
        <v>72</v>
      </c>
      <c r="G312" s="10">
        <v>1.0021267999999999</v>
      </c>
      <c r="H312" s="10" t="s">
        <v>72</v>
      </c>
      <c r="I312" s="10">
        <v>-4.0069044382247103E-5</v>
      </c>
      <c r="J312" s="10" t="s">
        <v>72</v>
      </c>
      <c r="K312" s="137"/>
      <c r="L312" s="138"/>
      <c r="M312" s="26">
        <v>2.1267999999998732E-3</v>
      </c>
      <c r="N312" s="84" t="s">
        <v>72</v>
      </c>
      <c r="Q312" s="88">
        <v>9.4308006022507419E-6</v>
      </c>
      <c r="R312" s="88" t="s">
        <v>72</v>
      </c>
      <c r="S312" s="88">
        <v>5.3851648071345046E-5</v>
      </c>
      <c r="T312" s="88" t="s">
        <v>72</v>
      </c>
      <c r="U312" s="88">
        <v>0</v>
      </c>
      <c r="V312" s="88" t="s">
        <v>72</v>
      </c>
      <c r="W312" s="88">
        <v>2.8867513459481289E-7</v>
      </c>
      <c r="X312" s="88" t="s">
        <v>72</v>
      </c>
      <c r="Y312" s="14">
        <v>2.8867513459481293E-6</v>
      </c>
      <c r="Z312" s="14" t="s">
        <v>72</v>
      </c>
      <c r="AF312" s="72">
        <v>5.4748120211255479E-5</v>
      </c>
      <c r="AG312" s="14" t="s">
        <v>72</v>
      </c>
      <c r="AH312" s="18">
        <v>2</v>
      </c>
      <c r="AI312" s="27">
        <v>1.0949624042251096E-4</v>
      </c>
      <c r="AJ312" s="14" t="s">
        <v>72</v>
      </c>
      <c r="AL312" s="13">
        <v>1.0000000000000001E-5</v>
      </c>
    </row>
    <row r="313" spans="1:38" x14ac:dyDescent="0.35">
      <c r="A313" s="11">
        <v>3.3</v>
      </c>
      <c r="B313" s="84" t="s">
        <v>72</v>
      </c>
      <c r="C313" s="11">
        <v>3</v>
      </c>
      <c r="D313" s="11" t="s">
        <v>72</v>
      </c>
      <c r="G313" s="10">
        <v>3.0348655999999998</v>
      </c>
      <c r="H313" s="10" t="s">
        <v>72</v>
      </c>
      <c r="I313" s="10">
        <v>-1.213460855657737E-4</v>
      </c>
      <c r="J313" s="10" t="s">
        <v>72</v>
      </c>
      <c r="K313" s="137"/>
      <c r="L313" s="138"/>
      <c r="M313" s="26">
        <v>3.486559999999983E-2</v>
      </c>
      <c r="N313" s="84" t="s">
        <v>72</v>
      </c>
      <c r="Q313" s="88">
        <v>2.8438706018425842E-5</v>
      </c>
      <c r="R313" s="88" t="s">
        <v>72</v>
      </c>
      <c r="S313" s="88">
        <v>7.8620723225712055E-5</v>
      </c>
      <c r="T313" s="88" t="s">
        <v>72</v>
      </c>
      <c r="U313" s="88">
        <v>0</v>
      </c>
      <c r="V313" s="88" t="s">
        <v>72</v>
      </c>
      <c r="W313" s="88">
        <v>2.8867513459481289E-7</v>
      </c>
      <c r="X313" s="88" t="s">
        <v>72</v>
      </c>
      <c r="Y313" s="14">
        <v>2.8867513459481293E-6</v>
      </c>
      <c r="Z313" s="14" t="s">
        <v>72</v>
      </c>
      <c r="AF313" s="72">
        <v>8.3656409122093788E-5</v>
      </c>
      <c r="AG313" s="14" t="s">
        <v>72</v>
      </c>
      <c r="AH313" s="18">
        <v>2</v>
      </c>
      <c r="AI313" s="27">
        <v>1.6731281824418758E-4</v>
      </c>
      <c r="AJ313" s="14" t="s">
        <v>72</v>
      </c>
      <c r="AL313" s="13">
        <v>1.0000000000000001E-5</v>
      </c>
    </row>
    <row r="314" spans="1:38" x14ac:dyDescent="0.35">
      <c r="U314" s="88"/>
    </row>
    <row r="315" spans="1:38" s="127" customFormat="1" x14ac:dyDescent="0.35">
      <c r="AH315" s="128"/>
    </row>
    <row r="317" spans="1:38" x14ac:dyDescent="0.35">
      <c r="A317" s="38" t="s">
        <v>86</v>
      </c>
    </row>
    <row r="318" spans="1:38" ht="14.5" customHeight="1" x14ac:dyDescent="0.35">
      <c r="A318" s="191" t="s">
        <v>7</v>
      </c>
      <c r="B318" s="191"/>
      <c r="C318" s="191" t="s">
        <v>107</v>
      </c>
      <c r="D318" s="191"/>
      <c r="E318" s="191"/>
      <c r="F318" s="191"/>
      <c r="G318" s="210" t="s">
        <v>108</v>
      </c>
      <c r="H318" s="211"/>
      <c r="I318" s="210" t="s">
        <v>109</v>
      </c>
      <c r="J318" s="211"/>
      <c r="K318" s="131"/>
      <c r="L318" s="132"/>
      <c r="M318" s="242" t="s">
        <v>110</v>
      </c>
      <c r="N318" s="192" t="s">
        <v>10</v>
      </c>
      <c r="Q318" s="210" t="s">
        <v>28</v>
      </c>
      <c r="R318" s="211"/>
      <c r="S318" s="210" t="s">
        <v>29</v>
      </c>
      <c r="T318" s="211"/>
      <c r="U318" s="210" t="s">
        <v>31</v>
      </c>
      <c r="V318" s="211"/>
      <c r="W318" s="210" t="s">
        <v>30</v>
      </c>
      <c r="X318" s="211"/>
      <c r="Y318" s="210" t="s">
        <v>66</v>
      </c>
      <c r="Z318" s="211"/>
      <c r="AA318" s="251" t="s">
        <v>32</v>
      </c>
      <c r="AB318" s="252"/>
      <c r="AC318" s="191" t="s">
        <v>104</v>
      </c>
      <c r="AD318" s="191"/>
      <c r="AF318" s="210" t="s">
        <v>33</v>
      </c>
      <c r="AG318" s="211"/>
      <c r="AH318" s="242" t="s">
        <v>34</v>
      </c>
      <c r="AI318" s="191" t="s">
        <v>35</v>
      </c>
      <c r="AJ318" s="191"/>
      <c r="AL318" s="192" t="s">
        <v>103</v>
      </c>
    </row>
    <row r="319" spans="1:38" x14ac:dyDescent="0.35">
      <c r="A319" s="191"/>
      <c r="B319" s="191"/>
      <c r="C319" s="191"/>
      <c r="D319" s="191"/>
      <c r="E319" s="191"/>
      <c r="F319" s="191"/>
      <c r="G319" s="212"/>
      <c r="H319" s="213"/>
      <c r="I319" s="212"/>
      <c r="J319" s="213"/>
      <c r="K319" s="131"/>
      <c r="L319" s="132"/>
      <c r="M319" s="243"/>
      <c r="N319" s="192"/>
      <c r="Q319" s="212"/>
      <c r="R319" s="213"/>
      <c r="S319" s="212"/>
      <c r="T319" s="213"/>
      <c r="U319" s="212"/>
      <c r="V319" s="213"/>
      <c r="W319" s="212"/>
      <c r="X319" s="213"/>
      <c r="Y319" s="212"/>
      <c r="Z319" s="213"/>
      <c r="AA319" s="251"/>
      <c r="AB319" s="252"/>
      <c r="AC319" s="242"/>
      <c r="AD319" s="242"/>
      <c r="AF319" s="212"/>
      <c r="AG319" s="213"/>
      <c r="AH319" s="243"/>
      <c r="AI319" s="191"/>
      <c r="AJ319" s="191"/>
      <c r="AL319" s="192"/>
    </row>
    <row r="320" spans="1:38" x14ac:dyDescent="0.35">
      <c r="A320" s="40">
        <v>20</v>
      </c>
      <c r="B320" s="41" t="s">
        <v>11</v>
      </c>
      <c r="C320" s="24"/>
      <c r="D320" s="140">
        <v>0</v>
      </c>
      <c r="E320" s="141" t="s">
        <v>11</v>
      </c>
      <c r="F320" s="24"/>
      <c r="G320" s="10">
        <v>-8.4399999999999996E-3</v>
      </c>
      <c r="H320" s="10" t="s">
        <v>11</v>
      </c>
      <c r="I320" s="39">
        <v>2.4703146848245187E-4</v>
      </c>
      <c r="J320" s="39" t="s">
        <v>11</v>
      </c>
      <c r="K320" s="142"/>
      <c r="L320" s="143"/>
      <c r="M320" s="39">
        <v>8.6870314684824521E-3</v>
      </c>
      <c r="N320" s="10" t="s">
        <v>11</v>
      </c>
      <c r="Q320" s="88">
        <v>5.0990195135927773E-5</v>
      </c>
      <c r="R320" s="88" t="s">
        <v>11</v>
      </c>
      <c r="S320" s="88">
        <v>8.8607931136651074E-5</v>
      </c>
      <c r="T320" s="88" t="s">
        <v>11</v>
      </c>
      <c r="U320" s="88">
        <v>2.3094010767585034E-4</v>
      </c>
      <c r="V320" s="88" t="s">
        <v>11</v>
      </c>
      <c r="W320" s="88">
        <v>2.8867513459481293E-5</v>
      </c>
      <c r="X320" s="88" t="s">
        <v>11</v>
      </c>
      <c r="Y320" s="88">
        <v>1.1547005383792517E-4</v>
      </c>
      <c r="Z320" s="88" t="s">
        <v>11</v>
      </c>
      <c r="AA320" s="153">
        <v>3.9317553331814185E-3</v>
      </c>
      <c r="AB320" s="10" t="s">
        <v>11</v>
      </c>
      <c r="AC320" s="88">
        <v>2.8867513459481293E-5</v>
      </c>
      <c r="AD320" s="14" t="s">
        <v>11</v>
      </c>
      <c r="AF320" s="154">
        <v>3.9417616237913443E-3</v>
      </c>
      <c r="AG320" s="14" t="s">
        <v>11</v>
      </c>
      <c r="AH320" s="18">
        <v>2</v>
      </c>
      <c r="AI320" s="26">
        <v>7.8835232475826886E-3</v>
      </c>
      <c r="AJ320" s="14" t="s">
        <v>11</v>
      </c>
      <c r="AL320" s="13">
        <v>1E-4</v>
      </c>
    </row>
    <row r="321" spans="1:38" x14ac:dyDescent="0.35">
      <c r="A321" s="24"/>
      <c r="B321" s="24"/>
      <c r="C321" s="24"/>
      <c r="D321" s="140">
        <v>10</v>
      </c>
      <c r="E321" s="141" t="s">
        <v>11</v>
      </c>
      <c r="F321" s="24"/>
      <c r="G321" s="10">
        <v>9.992659999999999</v>
      </c>
      <c r="H321" s="10" t="s">
        <v>11</v>
      </c>
      <c r="I321" s="39">
        <v>2.0566811179675856E-4</v>
      </c>
      <c r="J321" s="39" t="s">
        <v>11</v>
      </c>
      <c r="K321" s="142"/>
      <c r="L321" s="143"/>
      <c r="M321" s="39">
        <v>7.5456681117973545E-3</v>
      </c>
      <c r="N321" s="10" t="s">
        <v>11</v>
      </c>
      <c r="Q321" s="88">
        <v>6.7823299831408905E-5</v>
      </c>
      <c r="R321" s="88" t="s">
        <v>11</v>
      </c>
      <c r="S321" s="88">
        <v>9.746957694505034E-5</v>
      </c>
      <c r="T321" s="88" t="s">
        <v>11</v>
      </c>
      <c r="U321" s="88">
        <v>2.7424137786507229E-4</v>
      </c>
      <c r="V321" s="88" t="s">
        <v>11</v>
      </c>
      <c r="W321" s="88">
        <v>2.8867513459481293E-5</v>
      </c>
      <c r="X321" s="88" t="s">
        <v>11</v>
      </c>
      <c r="Y321" s="88">
        <v>1.2008885599144218E-4</v>
      </c>
      <c r="Z321" s="88" t="s">
        <v>11</v>
      </c>
      <c r="AA321" s="153">
        <v>3.9317553331814185E-3</v>
      </c>
      <c r="AB321" s="10" t="s">
        <v>11</v>
      </c>
      <c r="AC321" s="88">
        <v>2.8867513459481293E-5</v>
      </c>
      <c r="AD321" s="14" t="s">
        <v>11</v>
      </c>
      <c r="AF321" s="26">
        <v>3.9451358217130784E-3</v>
      </c>
      <c r="AG321" s="14" t="s">
        <v>11</v>
      </c>
      <c r="AH321" s="18">
        <v>2</v>
      </c>
      <c r="AI321" s="26">
        <v>7.8902716434261569E-3</v>
      </c>
      <c r="AJ321" s="14" t="s">
        <v>11</v>
      </c>
      <c r="AL321" s="13">
        <v>1E-4</v>
      </c>
    </row>
    <row r="322" spans="1:38" x14ac:dyDescent="0.35">
      <c r="A322" s="24"/>
      <c r="B322" s="24"/>
      <c r="C322" s="24"/>
      <c r="D322" s="140">
        <v>-10</v>
      </c>
      <c r="E322" s="141" t="s">
        <v>11</v>
      </c>
      <c r="F322" s="24"/>
      <c r="G322" s="10">
        <v>-10.00628</v>
      </c>
      <c r="H322" s="10" t="s">
        <v>11</v>
      </c>
      <c r="I322" s="39">
        <v>2.2496303303583802E-4</v>
      </c>
      <c r="J322" s="39" t="s">
        <v>11</v>
      </c>
      <c r="K322" s="142"/>
      <c r="L322" s="143"/>
      <c r="M322" s="39">
        <v>6.5049630330360486E-3</v>
      </c>
      <c r="N322" s="10" t="s">
        <v>11</v>
      </c>
      <c r="Q322" s="88">
        <v>3.7416573867937059E-5</v>
      </c>
      <c r="R322" s="88" t="s">
        <v>11</v>
      </c>
      <c r="S322" s="88">
        <v>9.8663102783703776E-5</v>
      </c>
      <c r="T322" s="88" t="s">
        <v>11</v>
      </c>
      <c r="U322" s="88">
        <v>1.8763883748662837E-4</v>
      </c>
      <c r="V322" s="88" t="s">
        <v>11</v>
      </c>
      <c r="W322" s="88">
        <v>2.8867513459481293E-5</v>
      </c>
      <c r="X322" s="88" t="s">
        <v>11</v>
      </c>
      <c r="Y322" s="88">
        <v>1.2008885599144218E-4</v>
      </c>
      <c r="Z322" s="88" t="s">
        <v>11</v>
      </c>
      <c r="AA322" s="153">
        <v>3.9317553331814185E-3</v>
      </c>
      <c r="AB322" s="10" t="s">
        <v>11</v>
      </c>
      <c r="AC322" s="88">
        <v>2.8867513459481293E-5</v>
      </c>
      <c r="AD322" s="14" t="s">
        <v>11</v>
      </c>
      <c r="AF322" s="26">
        <v>3.9396866298202935E-3</v>
      </c>
      <c r="AG322" s="14" t="s">
        <v>11</v>
      </c>
      <c r="AH322" s="18">
        <v>2</v>
      </c>
      <c r="AI322" s="26">
        <v>7.8793732596405871E-3</v>
      </c>
      <c r="AJ322" s="14" t="s">
        <v>11</v>
      </c>
      <c r="AL322" s="13">
        <v>1E-4</v>
      </c>
    </row>
    <row r="323" spans="1:38" x14ac:dyDescent="0.35">
      <c r="A323" s="40">
        <v>200</v>
      </c>
      <c r="B323" s="41" t="s">
        <v>11</v>
      </c>
      <c r="C323" s="24"/>
      <c r="D323" s="140">
        <v>100</v>
      </c>
      <c r="E323" s="141" t="s">
        <v>11</v>
      </c>
      <c r="F323" s="24"/>
      <c r="G323" s="10">
        <v>99.983200000000011</v>
      </c>
      <c r="H323" s="10" t="s">
        <v>11</v>
      </c>
      <c r="I323" s="39">
        <v>-1.6660209837448137E-4</v>
      </c>
      <c r="J323" s="39" t="s">
        <v>11</v>
      </c>
      <c r="K323" s="142"/>
      <c r="L323" s="143"/>
      <c r="M323" s="39">
        <v>1.6633397901614444E-2</v>
      </c>
      <c r="N323" s="10" t="s">
        <v>11</v>
      </c>
      <c r="Q323" s="88">
        <v>3.7416573867918074E-4</v>
      </c>
      <c r="R323" s="88" t="s">
        <v>11</v>
      </c>
      <c r="S323" s="88">
        <v>2.5025548856826078E-4</v>
      </c>
      <c r="T323" s="88" t="s">
        <v>11</v>
      </c>
      <c r="U323" s="88">
        <v>6.6395280956806969E-4</v>
      </c>
      <c r="V323" s="88" t="s">
        <v>11</v>
      </c>
      <c r="W323" s="88">
        <v>2.886751345948129E-4</v>
      </c>
      <c r="X323" s="88" t="s">
        <v>11</v>
      </c>
      <c r="Y323" s="88">
        <v>1.6165807537309521E-4</v>
      </c>
      <c r="Z323" s="88" t="s">
        <v>11</v>
      </c>
      <c r="AA323" s="153">
        <v>3.9317553331814185E-3</v>
      </c>
      <c r="AB323" s="10" t="s">
        <v>11</v>
      </c>
      <c r="AC323" s="88">
        <v>2.8867513459481293E-5</v>
      </c>
      <c r="AD323" s="14" t="s">
        <v>11</v>
      </c>
      <c r="AF323" s="26">
        <v>4.0264700598531379E-3</v>
      </c>
      <c r="AG323" s="14" t="s">
        <v>11</v>
      </c>
      <c r="AH323" s="18">
        <v>2</v>
      </c>
      <c r="AI323" s="26">
        <v>8.0529401197062759E-3</v>
      </c>
      <c r="AJ323" s="14" t="s">
        <v>11</v>
      </c>
      <c r="AL323" s="13">
        <v>1E-4</v>
      </c>
    </row>
    <row r="324" spans="1:38" x14ac:dyDescent="0.35">
      <c r="A324" s="24"/>
      <c r="B324" s="24"/>
      <c r="C324" s="24"/>
      <c r="D324" s="140">
        <v>-100</v>
      </c>
      <c r="E324" s="141" t="s">
        <v>11</v>
      </c>
      <c r="F324" s="24"/>
      <c r="G324" s="10">
        <v>-100.00280000000001</v>
      </c>
      <c r="H324" s="10" t="s">
        <v>11</v>
      </c>
      <c r="I324" s="39">
        <v>2.0747520710563913E-4</v>
      </c>
      <c r="J324" s="39" t="s">
        <v>11</v>
      </c>
      <c r="K324" s="142"/>
      <c r="L324" s="143"/>
      <c r="M324" s="39">
        <v>3.0074752071129751E-3</v>
      </c>
      <c r="N324" s="10" t="s">
        <v>11</v>
      </c>
      <c r="Q324" s="88">
        <v>3.7416573867918074E-4</v>
      </c>
      <c r="R324" s="88" t="s">
        <v>11</v>
      </c>
      <c r="S324" s="88">
        <v>2.5099499407296196E-4</v>
      </c>
      <c r="T324" s="88" t="s">
        <v>11</v>
      </c>
      <c r="U324" s="88">
        <v>-2.0207259421636903E-4</v>
      </c>
      <c r="V324" s="88" t="s">
        <v>11</v>
      </c>
      <c r="W324" s="88">
        <v>2.886751345948129E-4</v>
      </c>
      <c r="X324" s="88" t="s">
        <v>11</v>
      </c>
      <c r="Y324" s="88">
        <v>1.6165807537309521E-4</v>
      </c>
      <c r="Z324" s="88" t="s">
        <v>11</v>
      </c>
      <c r="AA324" s="153">
        <v>3.9317553331814185E-3</v>
      </c>
      <c r="AB324" s="10" t="s">
        <v>11</v>
      </c>
      <c r="AC324" s="88">
        <v>2.8867513459481293E-5</v>
      </c>
      <c r="AD324" s="14" t="s">
        <v>11</v>
      </c>
      <c r="AF324" s="26">
        <v>3.9765351526655562E-3</v>
      </c>
      <c r="AG324" s="14" t="s">
        <v>11</v>
      </c>
      <c r="AH324" s="18">
        <v>2</v>
      </c>
      <c r="AI324" s="26">
        <v>7.9530703053311124E-3</v>
      </c>
      <c r="AJ324" s="14" t="s">
        <v>11</v>
      </c>
      <c r="AL324" s="13">
        <v>1E-4</v>
      </c>
    </row>
    <row r="325" spans="1:38" x14ac:dyDescent="0.35">
      <c r="A325" s="40">
        <v>2</v>
      </c>
      <c r="B325" s="41" t="s">
        <v>12</v>
      </c>
      <c r="C325" s="10"/>
      <c r="D325" s="140">
        <v>1</v>
      </c>
      <c r="E325" s="141" t="s">
        <v>12</v>
      </c>
      <c r="F325" s="10"/>
      <c r="G325" s="10">
        <v>999.91399999999999</v>
      </c>
      <c r="H325" s="10" t="s">
        <v>11</v>
      </c>
      <c r="I325" s="39">
        <v>5.1349426489223124E-8</v>
      </c>
      <c r="J325" s="39" t="s">
        <v>12</v>
      </c>
      <c r="K325" s="142"/>
      <c r="L325" s="143"/>
      <c r="M325" s="39">
        <v>8.6051349426497836E-2</v>
      </c>
      <c r="N325" s="10" t="s">
        <v>11</v>
      </c>
      <c r="Q325" s="88">
        <v>2.4494897427809505E-3</v>
      </c>
      <c r="R325" s="88" t="s">
        <v>11</v>
      </c>
      <c r="S325" s="88">
        <v>1.97214083692518E-3</v>
      </c>
      <c r="T325" s="88" t="s">
        <v>11</v>
      </c>
      <c r="U325" s="88">
        <v>3.290896534380867E-3</v>
      </c>
      <c r="V325" s="88" t="s">
        <v>11</v>
      </c>
      <c r="W325" s="88">
        <v>2.886751345948129E-3</v>
      </c>
      <c r="X325" s="88" t="s">
        <v>11</v>
      </c>
      <c r="Y325" s="88">
        <v>4.6188021535170063E-4</v>
      </c>
      <c r="Z325" s="88" t="s">
        <v>11</v>
      </c>
      <c r="AA325" s="153">
        <v>3.9317553331814185E-3</v>
      </c>
      <c r="AB325" s="10" t="s">
        <v>11</v>
      </c>
      <c r="AC325" s="88">
        <v>2.886751345948129E-4</v>
      </c>
      <c r="AD325" s="14" t="s">
        <v>11</v>
      </c>
      <c r="AF325" s="72">
        <v>6.6938807489122154E-3</v>
      </c>
      <c r="AG325" s="14" t="s">
        <v>11</v>
      </c>
      <c r="AH325" s="18">
        <v>2</v>
      </c>
      <c r="AI325" s="72">
        <v>1.3387761497824431E-2</v>
      </c>
      <c r="AJ325" s="14" t="s">
        <v>11</v>
      </c>
      <c r="AL325" s="13">
        <v>1E-3</v>
      </c>
    </row>
    <row r="326" spans="1:38" x14ac:dyDescent="0.35">
      <c r="A326" s="10"/>
      <c r="B326" s="10"/>
      <c r="C326" s="10"/>
      <c r="D326" s="140">
        <v>-1</v>
      </c>
      <c r="E326" s="141" t="s">
        <v>12</v>
      </c>
      <c r="F326" s="10"/>
      <c r="G326" s="10">
        <v>-999.92400000000021</v>
      </c>
      <c r="H326" s="10" t="s">
        <v>11</v>
      </c>
      <c r="I326" s="39">
        <v>8.7104452465365739E-7</v>
      </c>
      <c r="J326" s="39" t="s">
        <v>12</v>
      </c>
      <c r="K326" s="142"/>
      <c r="L326" s="143"/>
      <c r="M326" s="39">
        <v>-7.5128955475179282E-2</v>
      </c>
      <c r="N326" s="10" t="s">
        <v>11</v>
      </c>
      <c r="Q326" s="88">
        <v>5.0990195136126721E-3</v>
      </c>
      <c r="R326" s="88" t="s">
        <v>11</v>
      </c>
      <c r="S326" s="88">
        <v>1.9726565385441018E-3</v>
      </c>
      <c r="T326" s="88" t="s">
        <v>11</v>
      </c>
      <c r="U326" s="88">
        <v>-2.482606157515391E-3</v>
      </c>
      <c r="V326" s="88" t="s">
        <v>11</v>
      </c>
      <c r="W326" s="88">
        <v>2.886751345948129E-3</v>
      </c>
      <c r="X326" s="88" t="s">
        <v>11</v>
      </c>
      <c r="Y326" s="88">
        <v>4.6188021535170063E-4</v>
      </c>
      <c r="Z326" s="88" t="s">
        <v>11</v>
      </c>
      <c r="AA326" s="153">
        <v>3.9317553331814185E-3</v>
      </c>
      <c r="AB326" s="10" t="s">
        <v>11</v>
      </c>
      <c r="AC326" s="88">
        <v>2.886751345948129E-4</v>
      </c>
      <c r="AD326" s="14" t="s">
        <v>11</v>
      </c>
      <c r="AF326" s="72">
        <v>7.7552180596420026E-3</v>
      </c>
      <c r="AG326" s="14" t="s">
        <v>11</v>
      </c>
      <c r="AH326" s="18">
        <v>2</v>
      </c>
      <c r="AI326" s="72">
        <v>1.5510436119284005E-2</v>
      </c>
      <c r="AJ326" s="14" t="s">
        <v>11</v>
      </c>
      <c r="AL326" s="13">
        <v>1E-3</v>
      </c>
    </row>
    <row r="327" spans="1:38" x14ac:dyDescent="0.35">
      <c r="A327" s="10"/>
      <c r="B327" s="10"/>
      <c r="C327" s="10"/>
      <c r="D327" s="140">
        <v>1.9</v>
      </c>
      <c r="E327" s="141" t="s">
        <v>12</v>
      </c>
      <c r="F327" s="10"/>
      <c r="G327" s="10">
        <v>1899.9</v>
      </c>
      <c r="H327" s="10" t="s">
        <v>11</v>
      </c>
      <c r="I327" s="39">
        <v>3.075001362778363E-6</v>
      </c>
      <c r="J327" s="39" t="s">
        <v>12</v>
      </c>
      <c r="K327" s="142"/>
      <c r="L327" s="143"/>
      <c r="M327" s="39">
        <v>0.10307500136264025</v>
      </c>
      <c r="N327" s="10" t="s">
        <v>11</v>
      </c>
      <c r="Q327" s="88">
        <v>0</v>
      </c>
      <c r="R327" s="88" t="s">
        <v>11</v>
      </c>
      <c r="S327" s="88">
        <v>5.7871381634522516E-3</v>
      </c>
      <c r="T327" s="88" t="s">
        <v>11</v>
      </c>
      <c r="U327" s="88">
        <v>5.8889727457341829E-3</v>
      </c>
      <c r="V327" s="88" t="s">
        <v>11</v>
      </c>
      <c r="W327" s="88">
        <v>2.886751345948129E-3</v>
      </c>
      <c r="X327" s="88" t="s">
        <v>11</v>
      </c>
      <c r="Y327" s="88">
        <v>7.7364936071409852E-4</v>
      </c>
      <c r="Z327" s="88" t="s">
        <v>11</v>
      </c>
      <c r="AA327" s="153">
        <v>3.9317553331814185E-3</v>
      </c>
      <c r="AB327" s="10" t="s">
        <v>11</v>
      </c>
      <c r="AC327" s="88">
        <v>2.886751345948129E-4</v>
      </c>
      <c r="AD327" s="14" t="s">
        <v>11</v>
      </c>
      <c r="AF327" s="72">
        <v>9.6252204194442244E-3</v>
      </c>
      <c r="AG327" s="14" t="s">
        <v>11</v>
      </c>
      <c r="AH327" s="18">
        <v>2</v>
      </c>
      <c r="AI327" s="72">
        <v>1.9250440838888449E-2</v>
      </c>
      <c r="AJ327" s="14" t="s">
        <v>11</v>
      </c>
      <c r="AL327" s="13">
        <v>1E-3</v>
      </c>
    </row>
    <row r="328" spans="1:38" x14ac:dyDescent="0.35">
      <c r="A328" s="10"/>
      <c r="B328" s="10"/>
      <c r="C328" s="10"/>
      <c r="D328" s="140">
        <v>-1.9</v>
      </c>
      <c r="E328" s="141" t="s">
        <v>12</v>
      </c>
      <c r="F328" s="10"/>
      <c r="G328" s="10">
        <v>-1899.8700000000001</v>
      </c>
      <c r="H328" s="10" t="s">
        <v>11</v>
      </c>
      <c r="I328" s="39">
        <v>-1.2881346532002964E-6</v>
      </c>
      <c r="J328" s="39" t="s">
        <v>12</v>
      </c>
      <c r="K328" s="142"/>
      <c r="L328" s="143"/>
      <c r="M328" s="39">
        <v>-0.13128813465300482</v>
      </c>
      <c r="N328" s="10" t="s">
        <v>11</v>
      </c>
      <c r="Q328" s="88">
        <v>3.1622776602014541E-3</v>
      </c>
      <c r="R328" s="88" t="s">
        <v>11</v>
      </c>
      <c r="S328" s="88">
        <v>5.710611739928124E-3</v>
      </c>
      <c r="T328" s="88" t="s">
        <v>11</v>
      </c>
      <c r="U328" s="88">
        <v>-5.0806823688687077E-3</v>
      </c>
      <c r="V328" s="88" t="s">
        <v>11</v>
      </c>
      <c r="W328" s="88">
        <v>2.886751345948129E-3</v>
      </c>
      <c r="X328" s="88" t="s">
        <v>11</v>
      </c>
      <c r="Y328" s="88">
        <v>7.7364936071409852E-4</v>
      </c>
      <c r="Z328" s="88" t="s">
        <v>11</v>
      </c>
      <c r="AA328" s="153">
        <v>3.9317553331814185E-3</v>
      </c>
      <c r="AB328" s="10" t="s">
        <v>11</v>
      </c>
      <c r="AC328" s="88">
        <v>2.886751345948129E-4</v>
      </c>
      <c r="AD328" s="14" t="s">
        <v>11</v>
      </c>
      <c r="AF328" s="72">
        <v>9.6383774452834109E-3</v>
      </c>
      <c r="AG328" s="14" t="s">
        <v>11</v>
      </c>
      <c r="AH328" s="18">
        <v>2</v>
      </c>
      <c r="AI328" s="72">
        <v>1.9276754890566822E-2</v>
      </c>
      <c r="AJ328" s="14" t="s">
        <v>11</v>
      </c>
      <c r="AL328" s="13">
        <v>1E-3</v>
      </c>
    </row>
    <row r="329" spans="1:38" x14ac:dyDescent="0.35">
      <c r="A329" s="10">
        <v>10</v>
      </c>
      <c r="B329" s="10" t="s">
        <v>12</v>
      </c>
      <c r="C329" s="10"/>
      <c r="D329" s="140">
        <v>0</v>
      </c>
      <c r="E329" s="141" t="s">
        <v>12</v>
      </c>
      <c r="F329" s="10"/>
      <c r="G329" s="10">
        <v>-6.1999999999999989E-4</v>
      </c>
      <c r="H329" s="10" t="s">
        <v>12</v>
      </c>
      <c r="I329" s="39">
        <v>2.4703146848245185E-7</v>
      </c>
      <c r="J329" s="39" t="s">
        <v>12</v>
      </c>
      <c r="K329" s="142"/>
      <c r="L329" s="143"/>
      <c r="M329" s="39">
        <v>6.2024703146848232E-4</v>
      </c>
      <c r="N329" s="10" t="s">
        <v>12</v>
      </c>
      <c r="Q329" s="88">
        <v>4.8989794855663583E-5</v>
      </c>
      <c r="R329" s="88" t="s">
        <v>12</v>
      </c>
      <c r="S329" s="88">
        <v>8.8607931136651067E-8</v>
      </c>
      <c r="T329" s="88" t="s">
        <v>12</v>
      </c>
      <c r="U329" s="88">
        <v>1.4433756729740647E-6</v>
      </c>
      <c r="V329" s="88" t="s">
        <v>12</v>
      </c>
      <c r="W329" s="88">
        <v>2.8867513459481293E-5</v>
      </c>
      <c r="X329" s="88" t="s">
        <v>12</v>
      </c>
      <c r="Y329" s="88">
        <v>1.1547005383792517E-7</v>
      </c>
      <c r="Z329" s="88" t="s">
        <v>12</v>
      </c>
      <c r="AA329" s="153">
        <v>3.9317553331814191E-6</v>
      </c>
      <c r="AB329" s="10" t="s">
        <v>11</v>
      </c>
      <c r="AC329" s="88">
        <v>2.8867513459481289E-7</v>
      </c>
      <c r="AD329" s="14" t="s">
        <v>12</v>
      </c>
      <c r="AF329" s="17">
        <v>5.7017364764594268E-5</v>
      </c>
      <c r="AG329" s="14" t="s">
        <v>12</v>
      </c>
      <c r="AH329" s="18">
        <v>2</v>
      </c>
      <c r="AI329" s="17">
        <v>1.1403472952918854E-4</v>
      </c>
      <c r="AJ329" s="14" t="s">
        <v>12</v>
      </c>
      <c r="AL329" s="13">
        <v>9.9999999999999995E-7</v>
      </c>
    </row>
    <row r="330" spans="1:38" x14ac:dyDescent="0.35">
      <c r="A330" s="10"/>
      <c r="B330" s="10"/>
      <c r="C330" s="10"/>
      <c r="D330" s="140">
        <v>2</v>
      </c>
      <c r="E330" s="141" t="s">
        <v>12</v>
      </c>
      <c r="F330" s="10"/>
      <c r="G330" s="10">
        <v>1.9992600000000003</v>
      </c>
      <c r="H330" s="10" t="s">
        <v>12</v>
      </c>
      <c r="I330" s="39">
        <v>3.4109626890327121E-6</v>
      </c>
      <c r="J330" s="39" t="s">
        <v>12</v>
      </c>
      <c r="K330" s="142"/>
      <c r="L330" s="143"/>
      <c r="M330" s="39">
        <v>7.4341096268892848E-4</v>
      </c>
      <c r="N330" s="10" t="s">
        <v>12</v>
      </c>
      <c r="Q330" s="88">
        <v>2.4494897427829081E-5</v>
      </c>
      <c r="R330" s="88" t="s">
        <v>12</v>
      </c>
      <c r="S330" s="88">
        <v>5.7871381634522517E-6</v>
      </c>
      <c r="T330" s="88" t="s">
        <v>12</v>
      </c>
      <c r="U330" s="88">
        <v>5.4848275573014458E-6</v>
      </c>
      <c r="V330" s="88" t="s">
        <v>12</v>
      </c>
      <c r="W330" s="88">
        <v>2.8867513459481293E-5</v>
      </c>
      <c r="X330" s="88" t="s">
        <v>12</v>
      </c>
      <c r="Y330" s="88">
        <v>8.0829037686547612E-7</v>
      </c>
      <c r="Z330" s="88" t="s">
        <v>12</v>
      </c>
      <c r="AA330" s="153">
        <v>3.9317553331814191E-6</v>
      </c>
      <c r="AB330" s="10" t="s">
        <v>11</v>
      </c>
      <c r="AC330" s="88">
        <v>2.8867513459481289E-7</v>
      </c>
      <c r="AD330" s="14" t="s">
        <v>12</v>
      </c>
      <c r="AF330" s="17">
        <v>3.8898624673066366E-5</v>
      </c>
      <c r="AG330" s="14" t="s">
        <v>12</v>
      </c>
      <c r="AH330" s="18">
        <v>2</v>
      </c>
      <c r="AI330" s="17">
        <v>7.7797249346132731E-5</v>
      </c>
      <c r="AJ330" s="14" t="s">
        <v>12</v>
      </c>
      <c r="AL330" s="13">
        <v>9.9999999999999995E-7</v>
      </c>
    </row>
    <row r="331" spans="1:38" x14ac:dyDescent="0.35">
      <c r="A331" s="10"/>
      <c r="B331" s="10"/>
      <c r="C331" s="10"/>
      <c r="D331" s="140">
        <v>-2</v>
      </c>
      <c r="E331" s="141" t="s">
        <v>12</v>
      </c>
      <c r="F331" s="10"/>
      <c r="G331" s="10">
        <v>-2.0008599999999999</v>
      </c>
      <c r="H331" s="10" t="s">
        <v>12</v>
      </c>
      <c r="I331" s="39">
        <v>-1.5280434507396248E-6</v>
      </c>
      <c r="J331" s="39" t="s">
        <v>12</v>
      </c>
      <c r="K331" s="142"/>
      <c r="L331" s="143"/>
      <c r="M331" s="39">
        <v>8.5847195654897845E-4</v>
      </c>
      <c r="N331" s="10" t="s">
        <v>12</v>
      </c>
      <c r="Q331" s="88">
        <v>2.4494897427810951E-5</v>
      </c>
      <c r="R331" s="88" t="s">
        <v>12</v>
      </c>
      <c r="S331" s="88">
        <v>5.710611739928124E-6</v>
      </c>
      <c r="T331" s="88" t="s">
        <v>12</v>
      </c>
      <c r="U331" s="88">
        <v>-2.5980762113533156E-6</v>
      </c>
      <c r="V331" s="88" t="s">
        <v>12</v>
      </c>
      <c r="W331" s="88">
        <v>2.8867513459481293E-5</v>
      </c>
      <c r="X331" s="88" t="s">
        <v>12</v>
      </c>
      <c r="Y331" s="88">
        <v>8.0829037686547612E-7</v>
      </c>
      <c r="Z331" s="88" t="s">
        <v>12</v>
      </c>
      <c r="AA331" s="153">
        <v>3.9317553331814191E-6</v>
      </c>
      <c r="AB331" s="10" t="s">
        <v>11</v>
      </c>
      <c r="AC331" s="88">
        <v>2.8867513459481289E-7</v>
      </c>
      <c r="AD331" s="14" t="s">
        <v>12</v>
      </c>
      <c r="AF331" s="17">
        <v>3.8586134639831252E-5</v>
      </c>
      <c r="AG331" s="14" t="s">
        <v>12</v>
      </c>
      <c r="AH331" s="18">
        <v>2</v>
      </c>
      <c r="AI331" s="17">
        <v>7.7172269279662505E-5</v>
      </c>
      <c r="AJ331" s="14" t="s">
        <v>12</v>
      </c>
      <c r="AL331" s="13">
        <v>9.9999999999999995E-7</v>
      </c>
    </row>
    <row r="332" spans="1:38" x14ac:dyDescent="0.35">
      <c r="A332" s="10"/>
      <c r="B332" s="10"/>
      <c r="C332" s="10"/>
      <c r="D332" s="140">
        <v>5</v>
      </c>
      <c r="E332" s="141" t="s">
        <v>12</v>
      </c>
      <c r="F332" s="10"/>
      <c r="G332" s="10">
        <v>4.99918</v>
      </c>
      <c r="H332" s="10" t="s">
        <v>12</v>
      </c>
      <c r="I332" s="39">
        <v>-1.0953163094762354E-5</v>
      </c>
      <c r="J332" s="39" t="s">
        <v>12</v>
      </c>
      <c r="K332" s="142"/>
      <c r="L332" s="143"/>
      <c r="M332" s="39">
        <v>8.0904683690530277E-4</v>
      </c>
      <c r="N332" s="10" t="s">
        <v>12</v>
      </c>
      <c r="Q332" s="88">
        <v>3.7416573867747161E-5</v>
      </c>
      <c r="R332" s="88" t="s">
        <v>12</v>
      </c>
      <c r="S332" s="88">
        <v>1.2528486464529457E-5</v>
      </c>
      <c r="T332" s="88" t="s">
        <v>12</v>
      </c>
      <c r="U332" s="88">
        <v>1.1547005383792516E-5</v>
      </c>
      <c r="V332" s="88" t="s">
        <v>12</v>
      </c>
      <c r="W332" s="88">
        <v>2.8867513459481293E-5</v>
      </c>
      <c r="X332" s="88" t="s">
        <v>12</v>
      </c>
      <c r="Y332" s="88">
        <v>1.0969655114602891E-6</v>
      </c>
      <c r="Z332" s="88" t="s">
        <v>12</v>
      </c>
      <c r="AA332" s="153">
        <v>3.9317553331814191E-6</v>
      </c>
      <c r="AB332" s="10" t="s">
        <v>11</v>
      </c>
      <c r="AC332" s="88">
        <v>2.8867513459481289E-7</v>
      </c>
      <c r="AD332" s="14" t="s">
        <v>12</v>
      </c>
      <c r="AF332" s="17">
        <v>5.0402132955122162E-5</v>
      </c>
      <c r="AG332" s="14" t="s">
        <v>12</v>
      </c>
      <c r="AH332" s="18">
        <v>2</v>
      </c>
      <c r="AI332" s="17">
        <v>1.0080426591024432E-4</v>
      </c>
      <c r="AJ332" s="14" t="s">
        <v>12</v>
      </c>
      <c r="AL332" s="13">
        <v>9.9999999999999995E-7</v>
      </c>
    </row>
    <row r="333" spans="1:38" x14ac:dyDescent="0.35">
      <c r="A333" s="10"/>
      <c r="B333" s="10"/>
      <c r="C333" s="10"/>
      <c r="D333" s="140">
        <v>-5</v>
      </c>
      <c r="E333" s="141" t="s">
        <v>12</v>
      </c>
      <c r="F333" s="10"/>
      <c r="G333" s="10">
        <v>-5.0007800000000007</v>
      </c>
      <c r="H333" s="10" t="s">
        <v>12</v>
      </c>
      <c r="I333" s="39">
        <v>4.6777686163235192E-6</v>
      </c>
      <c r="J333" s="39" t="s">
        <v>12</v>
      </c>
      <c r="K333" s="142"/>
      <c r="L333" s="143"/>
      <c r="M333" s="39">
        <v>7.846777686166817E-4</v>
      </c>
      <c r="N333" s="10" t="s">
        <v>12</v>
      </c>
      <c r="Q333" s="88">
        <v>3.7416573867652212E-5</v>
      </c>
      <c r="R333" s="88" t="s">
        <v>12</v>
      </c>
      <c r="S333" s="88">
        <v>1.2515765833092239E-5</v>
      </c>
      <c r="T333" s="88" t="s">
        <v>12</v>
      </c>
      <c r="U333" s="88">
        <v>-8.6602540378443868E-6</v>
      </c>
      <c r="V333" s="88" t="s">
        <v>12</v>
      </c>
      <c r="W333" s="88">
        <v>2.8867513459481293E-5</v>
      </c>
      <c r="X333" s="88" t="s">
        <v>12</v>
      </c>
      <c r="Y333" s="88">
        <v>1.0969655114602891E-6</v>
      </c>
      <c r="Z333" s="88" t="s">
        <v>12</v>
      </c>
      <c r="AA333" s="153">
        <v>3.9317553331814191E-6</v>
      </c>
      <c r="AB333" s="10" t="s">
        <v>11</v>
      </c>
      <c r="AC333" s="88">
        <v>2.8867513459481289E-7</v>
      </c>
      <c r="AD333" s="14" t="s">
        <v>12</v>
      </c>
      <c r="AF333" s="17">
        <v>4.9816895671872951E-5</v>
      </c>
      <c r="AG333" s="14" t="s">
        <v>12</v>
      </c>
      <c r="AH333" s="18">
        <v>2</v>
      </c>
      <c r="AI333" s="17">
        <v>9.9633791343745902E-5</v>
      </c>
      <c r="AJ333" s="14" t="s">
        <v>12</v>
      </c>
      <c r="AL333" s="13">
        <v>9.9999999999999995E-7</v>
      </c>
    </row>
    <row r="334" spans="1:38" x14ac:dyDescent="0.35">
      <c r="A334" s="10"/>
      <c r="B334" s="10"/>
      <c r="C334" s="10"/>
      <c r="D334" s="140">
        <v>10</v>
      </c>
      <c r="E334" s="141" t="s">
        <v>12</v>
      </c>
      <c r="F334" s="10"/>
      <c r="G334" s="10">
        <v>9.9990000000000006</v>
      </c>
      <c r="H334" s="10" t="s">
        <v>12</v>
      </c>
      <c r="I334" s="39">
        <v>-1.5897511850404557E-5</v>
      </c>
      <c r="J334" s="39" t="s">
        <v>12</v>
      </c>
      <c r="K334" s="142"/>
      <c r="L334" s="143"/>
      <c r="M334" s="39">
        <v>9.8410248814850831E-4</v>
      </c>
      <c r="N334" s="10" t="s">
        <v>12</v>
      </c>
      <c r="Q334" s="88">
        <v>0</v>
      </c>
      <c r="R334" s="88" t="s">
        <v>12</v>
      </c>
      <c r="S334" s="88">
        <v>1.9365368669824109E-5</v>
      </c>
      <c r="T334" s="88" t="s">
        <v>12</v>
      </c>
      <c r="U334" s="88">
        <v>2.1650635094610966E-5</v>
      </c>
      <c r="V334" s="88" t="s">
        <v>12</v>
      </c>
      <c r="W334" s="88">
        <v>2.8867513459481293E-5</v>
      </c>
      <c r="X334" s="88" t="s">
        <v>12</v>
      </c>
      <c r="Y334" s="88">
        <v>1.9629909152447276E-6</v>
      </c>
      <c r="Z334" s="88" t="s">
        <v>12</v>
      </c>
      <c r="AA334" s="153">
        <v>3.9317553331814191E-6</v>
      </c>
      <c r="AB334" s="10" t="s">
        <v>11</v>
      </c>
      <c r="AC334" s="88">
        <v>2.8867513459481289E-7</v>
      </c>
      <c r="AD334" s="14" t="s">
        <v>12</v>
      </c>
      <c r="AF334" s="17">
        <v>4.1188544569069268E-5</v>
      </c>
      <c r="AG334" s="14" t="s">
        <v>12</v>
      </c>
      <c r="AH334" s="18">
        <v>2</v>
      </c>
      <c r="AI334" s="17">
        <v>8.2377089138138535E-5</v>
      </c>
      <c r="AJ334" s="14" t="s">
        <v>12</v>
      </c>
      <c r="AL334" s="13">
        <v>9.9999999999999995E-7</v>
      </c>
    </row>
    <row r="335" spans="1:38" x14ac:dyDescent="0.35">
      <c r="A335" s="10"/>
      <c r="B335" s="10"/>
      <c r="C335" s="10"/>
      <c r="D335" s="140">
        <v>-10</v>
      </c>
      <c r="E335" s="141" t="s">
        <v>12</v>
      </c>
      <c r="F335" s="10"/>
      <c r="G335" s="10">
        <v>-10.000640000000001</v>
      </c>
      <c r="H335" s="10" t="s">
        <v>12</v>
      </c>
      <c r="I335" s="39">
        <v>6.9637146330236991E-6</v>
      </c>
      <c r="J335" s="39" t="s">
        <v>12</v>
      </c>
      <c r="K335" s="142"/>
      <c r="L335" s="143"/>
      <c r="M335" s="39">
        <v>6.4696371463313085E-4</v>
      </c>
      <c r="N335" s="10" t="s">
        <v>12</v>
      </c>
      <c r="Q335" s="88">
        <v>5.0990195135809012E-5</v>
      </c>
      <c r="R335" s="88" t="s">
        <v>12</v>
      </c>
      <c r="S335" s="88">
        <v>1.9388677653781662E-5</v>
      </c>
      <c r="T335" s="88" t="s">
        <v>12</v>
      </c>
      <c r="U335" s="88">
        <v>-1.8763883748662835E-5</v>
      </c>
      <c r="V335" s="88" t="s">
        <v>12</v>
      </c>
      <c r="W335" s="88">
        <v>2.8867513459481293E-5</v>
      </c>
      <c r="X335" s="88" t="s">
        <v>12</v>
      </c>
      <c r="Y335" s="88">
        <v>1.9629909152447276E-6</v>
      </c>
      <c r="Z335" s="88" t="s">
        <v>12</v>
      </c>
      <c r="AA335" s="153">
        <v>3.9317553331814191E-6</v>
      </c>
      <c r="AB335" s="10" t="s">
        <v>11</v>
      </c>
      <c r="AC335" s="88">
        <v>2.8867513459481293E-6</v>
      </c>
      <c r="AD335" s="14" t="s">
        <v>12</v>
      </c>
      <c r="AF335" s="27">
        <v>6.4722352046904684E-5</v>
      </c>
      <c r="AG335" s="14" t="s">
        <v>12</v>
      </c>
      <c r="AH335" s="18">
        <v>2</v>
      </c>
      <c r="AI335" s="27">
        <v>1.2944470409380937E-4</v>
      </c>
      <c r="AJ335" s="14" t="s">
        <v>12</v>
      </c>
      <c r="AL335" s="13">
        <v>1.0000000000000001E-5</v>
      </c>
    </row>
    <row r="336" spans="1:38" x14ac:dyDescent="0.35">
      <c r="A336" s="10"/>
      <c r="B336" s="10"/>
      <c r="C336" s="10"/>
      <c r="D336" s="140">
        <v>15</v>
      </c>
      <c r="E336" s="141" t="s">
        <v>12</v>
      </c>
      <c r="F336" s="10"/>
      <c r="G336" s="10">
        <v>14.999279999999999</v>
      </c>
      <c r="H336" s="10" t="s">
        <v>12</v>
      </c>
      <c r="I336" s="39">
        <v>-6.9309669076922484E-6</v>
      </c>
      <c r="J336" s="39" t="s">
        <v>12</v>
      </c>
      <c r="K336" s="142"/>
      <c r="L336" s="143"/>
      <c r="M336" s="39">
        <v>7.1306903309320546E-4</v>
      </c>
      <c r="N336" s="10" t="s">
        <v>12</v>
      </c>
      <c r="Q336" s="88">
        <v>3.7416573867652212E-5</v>
      </c>
      <c r="R336" s="88" t="s">
        <v>12</v>
      </c>
      <c r="S336" s="88">
        <v>2.9912506900305541E-5</v>
      </c>
      <c r="T336" s="88" t="s">
        <v>12</v>
      </c>
      <c r="U336" s="88">
        <v>3.2620290209213861E-5</v>
      </c>
      <c r="V336" s="88" t="s">
        <v>12</v>
      </c>
      <c r="W336" s="88">
        <v>2.8867513459481293E-5</v>
      </c>
      <c r="X336" s="88" t="s">
        <v>12</v>
      </c>
      <c r="Y336" s="88">
        <v>3.9259818304894552E-6</v>
      </c>
      <c r="Z336" s="88" t="s">
        <v>12</v>
      </c>
      <c r="AA336" s="153">
        <v>3.9317553331814191E-6</v>
      </c>
      <c r="AB336" s="10" t="s">
        <v>11</v>
      </c>
      <c r="AC336" s="88">
        <v>2.8867513459481293E-6</v>
      </c>
      <c r="AD336" s="14" t="s">
        <v>12</v>
      </c>
      <c r="AF336" s="27">
        <v>6.5049059196791112E-5</v>
      </c>
      <c r="AG336" s="14" t="s">
        <v>12</v>
      </c>
      <c r="AH336" s="18">
        <v>2</v>
      </c>
      <c r="AI336" s="27">
        <v>1.3009811839358222E-4</v>
      </c>
      <c r="AJ336" s="14" t="s">
        <v>12</v>
      </c>
      <c r="AL336" s="13">
        <v>1.0000000000000001E-5</v>
      </c>
    </row>
    <row r="337" spans="1:38" x14ac:dyDescent="0.35">
      <c r="A337" s="10"/>
      <c r="B337" s="10"/>
      <c r="C337" s="10"/>
      <c r="D337" s="140">
        <v>-15</v>
      </c>
      <c r="E337" s="141" t="s">
        <v>12</v>
      </c>
      <c r="F337" s="10"/>
      <c r="G337" s="10">
        <v>-15.000579999999999</v>
      </c>
      <c r="H337" s="10" t="s">
        <v>12</v>
      </c>
      <c r="I337" s="39">
        <v>-1.1152706353989572E-6</v>
      </c>
      <c r="J337" s="39" t="s">
        <v>12</v>
      </c>
      <c r="K337" s="142"/>
      <c r="L337" s="143"/>
      <c r="M337" s="39">
        <v>5.7888472936440394E-4</v>
      </c>
      <c r="N337" s="10" t="s">
        <v>12</v>
      </c>
      <c r="Q337" s="88">
        <v>3.7416573867652212E-5</v>
      </c>
      <c r="R337" s="88" t="s">
        <v>12</v>
      </c>
      <c r="S337" s="88">
        <v>2.9917995452570686E-5</v>
      </c>
      <c r="T337" s="88" t="s">
        <v>12</v>
      </c>
      <c r="U337" s="88">
        <v>-2.8001488055696851E-5</v>
      </c>
      <c r="V337" s="88" t="s">
        <v>12</v>
      </c>
      <c r="W337" s="88">
        <v>2.8867513459481293E-5</v>
      </c>
      <c r="X337" s="88" t="s">
        <v>12</v>
      </c>
      <c r="Y337" s="88">
        <v>3.9259818304894552E-6</v>
      </c>
      <c r="Z337" s="88" t="s">
        <v>12</v>
      </c>
      <c r="AA337" s="153">
        <v>3.9317553331814191E-6</v>
      </c>
      <c r="AB337" s="10" t="s">
        <v>11</v>
      </c>
      <c r="AC337" s="88">
        <v>2.8867513459481293E-6</v>
      </c>
      <c r="AD337" s="14" t="s">
        <v>12</v>
      </c>
      <c r="AF337" s="27">
        <v>6.2862615959144173E-5</v>
      </c>
      <c r="AG337" s="14" t="s">
        <v>12</v>
      </c>
      <c r="AH337" s="18">
        <v>2</v>
      </c>
      <c r="AI337" s="27">
        <v>1.2572523191828835E-4</v>
      </c>
      <c r="AJ337" s="14" t="s">
        <v>12</v>
      </c>
      <c r="AL337" s="13">
        <v>1.0000000000000001E-5</v>
      </c>
    </row>
    <row r="338" spans="1:38" x14ac:dyDescent="0.35">
      <c r="A338" s="10"/>
      <c r="B338" s="10"/>
      <c r="C338" s="10"/>
      <c r="D338" s="140">
        <v>20</v>
      </c>
      <c r="E338" s="141" t="s">
        <v>12</v>
      </c>
      <c r="F338" s="10"/>
      <c r="G338" s="10">
        <v>19.999220000000001</v>
      </c>
      <c r="H338" s="10" t="s">
        <v>12</v>
      </c>
      <c r="I338" s="39">
        <v>7.5378903784439888E-5</v>
      </c>
      <c r="J338" s="39" t="s">
        <v>12</v>
      </c>
      <c r="K338" s="142"/>
      <c r="L338" s="143"/>
      <c r="M338" s="39">
        <v>8.5537890378262205E-4</v>
      </c>
      <c r="N338" s="10" t="s">
        <v>12</v>
      </c>
      <c r="Q338" s="88">
        <v>3.7416573868032008E-5</v>
      </c>
      <c r="R338" s="88" t="s">
        <v>12</v>
      </c>
      <c r="S338" s="88">
        <v>7.4947384550816116E-5</v>
      </c>
      <c r="T338" s="88" t="s">
        <v>12</v>
      </c>
      <c r="U338" s="88">
        <v>4.2723919920032305E-5</v>
      </c>
      <c r="V338" s="88" t="s">
        <v>12</v>
      </c>
      <c r="W338" s="88">
        <v>2.8867513459481293E-5</v>
      </c>
      <c r="X338" s="88" t="s">
        <v>12</v>
      </c>
      <c r="Y338" s="88">
        <v>5.0806823688687076E-6</v>
      </c>
      <c r="Z338" s="88" t="s">
        <v>12</v>
      </c>
      <c r="AA338" s="153">
        <v>3.9317553331814191E-6</v>
      </c>
      <c r="AB338" s="10" t="s">
        <v>11</v>
      </c>
      <c r="AC338" s="88">
        <v>2.8867513459481293E-6</v>
      </c>
      <c r="AD338" s="14" t="s">
        <v>12</v>
      </c>
      <c r="AF338" s="27">
        <v>9.861735387021466E-5</v>
      </c>
      <c r="AG338" s="14" t="s">
        <v>12</v>
      </c>
      <c r="AH338" s="18">
        <v>2</v>
      </c>
      <c r="AI338" s="27">
        <v>1.9723470774042932E-4</v>
      </c>
      <c r="AJ338" s="14" t="s">
        <v>12</v>
      </c>
      <c r="AL338" s="13">
        <v>1.0000000000000001E-5</v>
      </c>
    </row>
    <row r="339" spans="1:38" x14ac:dyDescent="0.35">
      <c r="A339" s="10"/>
      <c r="B339" s="10"/>
      <c r="C339" s="10"/>
      <c r="D339" s="140">
        <v>-20</v>
      </c>
      <c r="E339" s="141" t="s">
        <v>12</v>
      </c>
      <c r="F339" s="10"/>
      <c r="G339" s="10">
        <v>-20.000880000000002</v>
      </c>
      <c r="H339" s="10" t="s">
        <v>12</v>
      </c>
      <c r="I339" s="39">
        <v>-5.895382619769407E-5</v>
      </c>
      <c r="J339" s="39" t="s">
        <v>12</v>
      </c>
      <c r="K339" s="142"/>
      <c r="L339" s="143"/>
      <c r="M339" s="39">
        <v>8.2104617380451828E-4</v>
      </c>
      <c r="N339" s="10" t="s">
        <v>12</v>
      </c>
      <c r="Q339" s="88">
        <v>3.7416573867652212E-5</v>
      </c>
      <c r="R339" s="88" t="s">
        <v>12</v>
      </c>
      <c r="S339" s="88">
        <v>7.3574106983705231E-5</v>
      </c>
      <c r="T339" s="88" t="s">
        <v>12</v>
      </c>
      <c r="U339" s="88">
        <v>-3.8105117766515298E-5</v>
      </c>
      <c r="V339" s="88" t="s">
        <v>12</v>
      </c>
      <c r="W339" s="88">
        <v>2.8867513459481293E-5</v>
      </c>
      <c r="X339" s="88" t="s">
        <v>12</v>
      </c>
      <c r="Y339" s="88">
        <v>5.0806823688687076E-6</v>
      </c>
      <c r="Z339" s="88" t="s">
        <v>12</v>
      </c>
      <c r="AA339" s="153">
        <v>3.9317553331814191E-6</v>
      </c>
      <c r="AB339" s="10" t="s">
        <v>11</v>
      </c>
      <c r="AC339" s="88">
        <v>2.8867513459481293E-6</v>
      </c>
      <c r="AD339" s="14" t="s">
        <v>12</v>
      </c>
      <c r="AF339" s="27">
        <v>9.5645637215939855E-5</v>
      </c>
      <c r="AG339" s="14" t="s">
        <v>12</v>
      </c>
      <c r="AH339" s="18">
        <v>2</v>
      </c>
      <c r="AI339" s="27">
        <v>1.9129127443187971E-4</v>
      </c>
      <c r="AJ339" s="14" t="s">
        <v>12</v>
      </c>
      <c r="AL339" s="13">
        <v>1.0000000000000001E-5</v>
      </c>
    </row>
    <row r="341" spans="1:38" x14ac:dyDescent="0.35">
      <c r="A341" s="38" t="s">
        <v>13</v>
      </c>
    </row>
    <row r="342" spans="1:38" ht="14.5" customHeight="1" x14ac:dyDescent="0.35">
      <c r="A342" s="191" t="s">
        <v>7</v>
      </c>
      <c r="B342" s="191"/>
      <c r="C342" s="191" t="s">
        <v>107</v>
      </c>
      <c r="D342" s="191"/>
      <c r="E342" s="191"/>
      <c r="F342" s="191"/>
      <c r="G342" s="210" t="s">
        <v>108</v>
      </c>
      <c r="H342" s="211"/>
      <c r="I342" s="210" t="s">
        <v>109</v>
      </c>
      <c r="J342" s="211"/>
      <c r="K342" s="131"/>
      <c r="L342" s="132"/>
      <c r="M342" s="242" t="s">
        <v>110</v>
      </c>
      <c r="N342" s="192" t="s">
        <v>10</v>
      </c>
      <c r="Q342" s="210" t="s">
        <v>28</v>
      </c>
      <c r="R342" s="211"/>
      <c r="S342" s="210" t="s">
        <v>29</v>
      </c>
      <c r="T342" s="211"/>
      <c r="U342" s="210" t="s">
        <v>31</v>
      </c>
      <c r="V342" s="211"/>
      <c r="W342" s="210" t="s">
        <v>30</v>
      </c>
      <c r="X342" s="211"/>
      <c r="Y342" s="191" t="s">
        <v>66</v>
      </c>
      <c r="Z342" s="191"/>
      <c r="AA342" s="191" t="s">
        <v>104</v>
      </c>
      <c r="AB342" s="191"/>
      <c r="AF342" s="210" t="s">
        <v>33</v>
      </c>
      <c r="AG342" s="211"/>
      <c r="AH342" s="242" t="s">
        <v>34</v>
      </c>
      <c r="AI342" s="191" t="s">
        <v>35</v>
      </c>
      <c r="AJ342" s="191"/>
      <c r="AL342" s="192" t="s">
        <v>103</v>
      </c>
    </row>
    <row r="343" spans="1:38" x14ac:dyDescent="0.35">
      <c r="A343" s="191"/>
      <c r="B343" s="191"/>
      <c r="C343" s="191"/>
      <c r="D343" s="191"/>
      <c r="E343" s="191"/>
      <c r="F343" s="191"/>
      <c r="G343" s="212"/>
      <c r="H343" s="213"/>
      <c r="I343" s="212"/>
      <c r="J343" s="213"/>
      <c r="K343" s="131"/>
      <c r="L343" s="132"/>
      <c r="M343" s="243"/>
      <c r="N343" s="192"/>
      <c r="Q343" s="212"/>
      <c r="R343" s="213"/>
      <c r="S343" s="212"/>
      <c r="T343" s="213"/>
      <c r="U343" s="212"/>
      <c r="V343" s="213"/>
      <c r="W343" s="212"/>
      <c r="X343" s="213"/>
      <c r="Y343" s="191"/>
      <c r="Z343" s="191"/>
      <c r="AA343" s="191"/>
      <c r="AB343" s="191"/>
      <c r="AF343" s="212"/>
      <c r="AG343" s="213"/>
      <c r="AH343" s="243"/>
      <c r="AI343" s="191"/>
      <c r="AJ343" s="191"/>
      <c r="AL343" s="192"/>
    </row>
    <row r="344" spans="1:38" x14ac:dyDescent="0.35">
      <c r="A344" s="10">
        <v>20</v>
      </c>
      <c r="B344" s="10" t="s">
        <v>15</v>
      </c>
      <c r="C344" s="10"/>
      <c r="D344" s="96">
        <v>0</v>
      </c>
      <c r="E344" s="96" t="s">
        <v>15</v>
      </c>
      <c r="F344" s="10"/>
      <c r="G344" s="27">
        <v>3.3999999999999997E-4</v>
      </c>
      <c r="H344" s="27" t="s">
        <v>15</v>
      </c>
      <c r="I344" s="27">
        <v>7.8946985817699235E-7</v>
      </c>
      <c r="J344" s="27" t="s">
        <v>15</v>
      </c>
      <c r="K344" s="133"/>
      <c r="L344" s="134"/>
      <c r="M344" s="30">
        <v>3.4078946985817698E-4</v>
      </c>
      <c r="N344" s="27" t="s">
        <v>15</v>
      </c>
      <c r="Q344" s="14">
        <v>2.4494897427831768E-5</v>
      </c>
      <c r="R344" s="14" t="s">
        <v>15</v>
      </c>
      <c r="S344" s="14">
        <v>2.33164575684883E-7</v>
      </c>
      <c r="T344" s="14" t="s">
        <v>15</v>
      </c>
      <c r="U344" s="14">
        <v>3.4641016151377547E-6</v>
      </c>
      <c r="V344" s="14" t="s">
        <v>15</v>
      </c>
      <c r="W344" s="14">
        <v>2.8867513459481293E-5</v>
      </c>
      <c r="X344" s="14" t="s">
        <v>15</v>
      </c>
      <c r="Y344" s="14">
        <v>2.3094010767585035E-5</v>
      </c>
      <c r="Z344" s="14" t="s">
        <v>15</v>
      </c>
      <c r="AA344" s="14">
        <v>2.8867513459481289E-7</v>
      </c>
      <c r="AB344" s="14" t="s">
        <v>15</v>
      </c>
      <c r="AF344" s="14">
        <v>4.4483753952643814E-5</v>
      </c>
      <c r="AG344" s="14" t="s">
        <v>15</v>
      </c>
      <c r="AH344" s="18">
        <v>2</v>
      </c>
      <c r="AI344" s="17">
        <v>8.8967507905287629E-5</v>
      </c>
      <c r="AJ344" s="14" t="s">
        <v>15</v>
      </c>
      <c r="AL344" s="13">
        <v>9.9999999999999995E-7</v>
      </c>
    </row>
    <row r="345" spans="1:38" x14ac:dyDescent="0.35">
      <c r="A345" s="10"/>
      <c r="B345" s="10"/>
      <c r="C345" s="10"/>
      <c r="D345" s="96">
        <v>5</v>
      </c>
      <c r="E345" s="96" t="s">
        <v>15</v>
      </c>
      <c r="F345" s="10"/>
      <c r="G345" s="27">
        <v>4.9999599999999997</v>
      </c>
      <c r="H345" s="27" t="s">
        <v>15</v>
      </c>
      <c r="I345" s="27">
        <v>-6.1657577746371262E-6</v>
      </c>
      <c r="J345" s="27" t="s">
        <v>15</v>
      </c>
      <c r="K345" s="133"/>
      <c r="L345" s="134"/>
      <c r="M345" s="30">
        <v>-4.6165757774829785E-5</v>
      </c>
      <c r="N345" s="27" t="s">
        <v>15</v>
      </c>
      <c r="Q345" s="14">
        <v>2.4494897427883471E-5</v>
      </c>
      <c r="R345" s="14" t="s">
        <v>15</v>
      </c>
      <c r="S345" s="14">
        <v>4.7660865801722364E-5</v>
      </c>
      <c r="T345" s="14" t="s">
        <v>15</v>
      </c>
      <c r="U345" s="14">
        <v>1.2413030787576952E-4</v>
      </c>
      <c r="V345" s="14" t="s">
        <v>15</v>
      </c>
      <c r="W345" s="14">
        <v>2.8867513459481293E-5</v>
      </c>
      <c r="X345" s="14" t="s">
        <v>15</v>
      </c>
      <c r="Y345" s="14">
        <v>2.8867513459481293E-5</v>
      </c>
      <c r="Z345" s="14" t="s">
        <v>15</v>
      </c>
      <c r="AA345" s="14">
        <v>2.8867513459481293E-6</v>
      </c>
      <c r="AB345" s="14" t="s">
        <v>15</v>
      </c>
      <c r="AF345" s="14">
        <v>1.4126178344586214E-4</v>
      </c>
      <c r="AG345" s="14" t="s">
        <v>15</v>
      </c>
      <c r="AH345" s="18">
        <v>2</v>
      </c>
      <c r="AI345" s="27">
        <v>2.8252356689172428E-4</v>
      </c>
      <c r="AJ345" s="14" t="s">
        <v>15</v>
      </c>
      <c r="AL345" s="13">
        <v>1.0000000000000001E-5</v>
      </c>
    </row>
    <row r="346" spans="1:38" x14ac:dyDescent="0.35">
      <c r="A346" s="10"/>
      <c r="B346" s="10"/>
      <c r="C346" s="10"/>
      <c r="D346" s="96">
        <v>-5</v>
      </c>
      <c r="E346" s="96" t="s">
        <v>15</v>
      </c>
      <c r="F346" s="10"/>
      <c r="G346" s="27">
        <v>-4.9994000000000005</v>
      </c>
      <c r="H346" s="27" t="s">
        <v>15</v>
      </c>
      <c r="I346" s="27">
        <v>-4.3390881224613215E-5</v>
      </c>
      <c r="J346" s="27" t="s">
        <v>15</v>
      </c>
      <c r="K346" s="133"/>
      <c r="L346" s="134"/>
      <c r="M346" s="30">
        <v>5.5660911877453145E-4</v>
      </c>
      <c r="N346" s="27" t="s">
        <v>15</v>
      </c>
      <c r="Q346" s="14">
        <v>3.1622776601750528E-5</v>
      </c>
      <c r="R346" s="14" t="s">
        <v>15</v>
      </c>
      <c r="S346" s="14">
        <v>4.7656631878270437E-5</v>
      </c>
      <c r="T346" s="14" t="s">
        <v>15</v>
      </c>
      <c r="U346" s="14">
        <v>-7.7942286340599472E-5</v>
      </c>
      <c r="V346" s="14" t="s">
        <v>15</v>
      </c>
      <c r="W346" s="14">
        <v>2.8867513459481293E-5</v>
      </c>
      <c r="X346" s="14" t="s">
        <v>15</v>
      </c>
      <c r="Y346" s="14">
        <v>2.8867513459481293E-5</v>
      </c>
      <c r="Z346" s="14" t="s">
        <v>15</v>
      </c>
      <c r="AA346" s="14">
        <v>2.8867513459481293E-6</v>
      </c>
      <c r="AB346" s="14" t="s">
        <v>15</v>
      </c>
      <c r="AF346" s="14">
        <v>1.0498168679338889E-4</v>
      </c>
      <c r="AG346" s="14" t="s">
        <v>15</v>
      </c>
      <c r="AH346" s="18">
        <v>2</v>
      </c>
      <c r="AI346" s="27">
        <v>2.0996337358677777E-4</v>
      </c>
      <c r="AJ346" s="14" t="s">
        <v>15</v>
      </c>
      <c r="AL346" s="13">
        <v>1.0000000000000001E-5</v>
      </c>
    </row>
    <row r="347" spans="1:38" x14ac:dyDescent="0.35">
      <c r="A347" s="10"/>
      <c r="B347" s="10"/>
      <c r="C347" s="10"/>
      <c r="D347" s="96">
        <v>10</v>
      </c>
      <c r="E347" s="96" t="s">
        <v>15</v>
      </c>
      <c r="F347" s="10"/>
      <c r="G347" s="27">
        <v>9.9995799999999981</v>
      </c>
      <c r="H347" s="27" t="s">
        <v>15</v>
      </c>
      <c r="I347" s="27">
        <v>7.5241692554859523E-5</v>
      </c>
      <c r="J347" s="27" t="s">
        <v>15</v>
      </c>
      <c r="K347" s="133"/>
      <c r="L347" s="134"/>
      <c r="M347" s="30">
        <v>-3.4475830744717939E-4</v>
      </c>
      <c r="N347" s="27" t="s">
        <v>15</v>
      </c>
      <c r="Q347" s="14">
        <v>3.7416573867652212E-5</v>
      </c>
      <c r="R347" s="14" t="s">
        <v>15</v>
      </c>
      <c r="S347" s="14">
        <v>7.2289942539005529E-5</v>
      </c>
      <c r="T347" s="14" t="s">
        <v>15</v>
      </c>
      <c r="U347" s="14">
        <v>2.2516660498395403E-4</v>
      </c>
      <c r="V347" s="14" t="s">
        <v>15</v>
      </c>
      <c r="W347" s="14">
        <v>2.8867513459481293E-5</v>
      </c>
      <c r="X347" s="14" t="s">
        <v>15</v>
      </c>
      <c r="Y347" s="14">
        <v>3.4641016151377547E-5</v>
      </c>
      <c r="Z347" s="14" t="s">
        <v>15</v>
      </c>
      <c r="AA347" s="14">
        <v>2.8867513459481293E-6</v>
      </c>
      <c r="AB347" s="14" t="s">
        <v>15</v>
      </c>
      <c r="AF347" s="14">
        <v>2.4365447350490583E-4</v>
      </c>
      <c r="AG347" s="14" t="s">
        <v>15</v>
      </c>
      <c r="AH347" s="18">
        <v>2</v>
      </c>
      <c r="AI347" s="27">
        <v>4.8730894700981165E-4</v>
      </c>
      <c r="AJ347" s="14" t="s">
        <v>15</v>
      </c>
      <c r="AL347" s="13">
        <v>1.0000000000000001E-5</v>
      </c>
    </row>
    <row r="348" spans="1:38" x14ac:dyDescent="0.35">
      <c r="A348" s="10"/>
      <c r="B348" s="10"/>
      <c r="C348" s="10"/>
      <c r="D348" s="96">
        <v>-10</v>
      </c>
      <c r="E348" s="96" t="s">
        <v>15</v>
      </c>
      <c r="F348" s="10"/>
      <c r="G348" s="27">
        <v>-9.9991200000000013</v>
      </c>
      <c r="H348" s="27" t="s">
        <v>15</v>
      </c>
      <c r="I348" s="27">
        <v>-3.5243500083918802E-5</v>
      </c>
      <c r="J348" s="27" t="s">
        <v>15</v>
      </c>
      <c r="K348" s="133"/>
      <c r="L348" s="134"/>
      <c r="M348" s="30">
        <v>8.4475649991411217E-4</v>
      </c>
      <c r="N348" s="27" t="s">
        <v>15</v>
      </c>
      <c r="Q348" s="14">
        <v>1.9999999999953384E-5</v>
      </c>
      <c r="R348" s="14" t="s">
        <v>15</v>
      </c>
      <c r="S348" s="14">
        <v>7.2303180268040514E-5</v>
      </c>
      <c r="T348" s="14" t="s">
        <v>15</v>
      </c>
      <c r="U348" s="14">
        <v>-1.7897858344878396E-4</v>
      </c>
      <c r="V348" s="14" t="s">
        <v>15</v>
      </c>
      <c r="W348" s="14">
        <v>2.8867513459481293E-5</v>
      </c>
      <c r="X348" s="14" t="s">
        <v>15</v>
      </c>
      <c r="Y348" s="14">
        <v>3.4641016151377547E-5</v>
      </c>
      <c r="Z348" s="14" t="s">
        <v>15</v>
      </c>
      <c r="AA348" s="14">
        <v>2.8867513459481293E-6</v>
      </c>
      <c r="AB348" s="14" t="s">
        <v>15</v>
      </c>
      <c r="AF348" s="14">
        <v>1.9925548895041985E-4</v>
      </c>
      <c r="AG348" s="14" t="s">
        <v>15</v>
      </c>
      <c r="AH348" s="18">
        <v>2</v>
      </c>
      <c r="AI348" s="27">
        <v>3.9851097790083971E-4</v>
      </c>
      <c r="AJ348" s="14" t="s">
        <v>15</v>
      </c>
      <c r="AL348" s="13">
        <v>1.0000000000000001E-5</v>
      </c>
    </row>
    <row r="349" spans="1:38" x14ac:dyDescent="0.35">
      <c r="A349" s="10"/>
      <c r="B349" s="10"/>
      <c r="C349" s="10"/>
      <c r="D349" s="96">
        <v>15</v>
      </c>
      <c r="E349" s="96" t="s">
        <v>15</v>
      </c>
      <c r="F349" s="10"/>
      <c r="G349" s="27">
        <v>14.999279999999999</v>
      </c>
      <c r="H349" s="27" t="s">
        <v>15</v>
      </c>
      <c r="I349" s="27">
        <v>1.5664914288435617E-4</v>
      </c>
      <c r="J349" s="27" t="s">
        <v>15</v>
      </c>
      <c r="K349" s="133"/>
      <c r="L349" s="134"/>
      <c r="M349" s="30">
        <v>-5.6335085711722854E-4</v>
      </c>
      <c r="N349" s="27" t="s">
        <v>15</v>
      </c>
      <c r="Q349" s="14">
        <v>1.9999999999953384E-5</v>
      </c>
      <c r="R349" s="14" t="s">
        <v>15</v>
      </c>
      <c r="S349" s="14">
        <v>8.5562667885048153E-4</v>
      </c>
      <c r="T349" s="14" t="s">
        <v>15</v>
      </c>
      <c r="U349" s="14">
        <v>3.2620290209213856E-4</v>
      </c>
      <c r="V349" s="14" t="s">
        <v>15</v>
      </c>
      <c r="W349" s="14">
        <v>2.8867513459481293E-5</v>
      </c>
      <c r="X349" s="14" t="s">
        <v>15</v>
      </c>
      <c r="Y349" s="14">
        <v>4.0414518843273801E-5</v>
      </c>
      <c r="Z349" s="14" t="s">
        <v>15</v>
      </c>
      <c r="AA349" s="14">
        <v>2.8867513459481293E-5</v>
      </c>
      <c r="AB349" s="14" t="s">
        <v>15</v>
      </c>
      <c r="AF349" s="14">
        <v>9.1771746572353978E-4</v>
      </c>
      <c r="AG349" s="14" t="s">
        <v>15</v>
      </c>
      <c r="AH349" s="18">
        <v>2</v>
      </c>
      <c r="AI349" s="26">
        <v>1.8354349314470796E-3</v>
      </c>
      <c r="AJ349" s="14" t="s">
        <v>15</v>
      </c>
      <c r="AL349" s="13">
        <v>1E-4</v>
      </c>
    </row>
    <row r="350" spans="1:38" x14ac:dyDescent="0.35">
      <c r="A350" s="10"/>
      <c r="B350" s="10"/>
      <c r="C350" s="10"/>
      <c r="D350" s="96">
        <v>-15</v>
      </c>
      <c r="E350" s="96" t="s">
        <v>15</v>
      </c>
      <c r="F350" s="10"/>
      <c r="G350" s="27">
        <v>-14.998920000000002</v>
      </c>
      <c r="H350" s="27" t="s">
        <v>15</v>
      </c>
      <c r="I350" s="27">
        <v>-2.7096118943224386E-5</v>
      </c>
      <c r="J350" s="27" t="s">
        <v>15</v>
      </c>
      <c r="K350" s="133"/>
      <c r="L350" s="134"/>
      <c r="M350" s="30">
        <v>1.0529038810549451E-3</v>
      </c>
      <c r="N350" s="27" t="s">
        <v>15</v>
      </c>
      <c r="Q350" s="14">
        <v>3.7416573867652212E-5</v>
      </c>
      <c r="R350" s="14" t="s">
        <v>15</v>
      </c>
      <c r="S350" s="14">
        <v>8.5534480332099074E-4</v>
      </c>
      <c r="T350" s="14" t="s">
        <v>15</v>
      </c>
      <c r="U350" s="14">
        <v>-2.8001488055696852E-4</v>
      </c>
      <c r="V350" s="14" t="s">
        <v>15</v>
      </c>
      <c r="W350" s="14">
        <v>2.8867513459481293E-5</v>
      </c>
      <c r="X350" s="14" t="s">
        <v>15</v>
      </c>
      <c r="Y350" s="14">
        <v>4.0414518843273801E-5</v>
      </c>
      <c r="Z350" s="14" t="s">
        <v>15</v>
      </c>
      <c r="AA350" s="14">
        <v>2.8867513459481293E-5</v>
      </c>
      <c r="AB350" s="14" t="s">
        <v>15</v>
      </c>
      <c r="AF350" s="14">
        <v>9.0262011162036001E-4</v>
      </c>
      <c r="AG350" s="14" t="s">
        <v>15</v>
      </c>
      <c r="AH350" s="18">
        <v>2</v>
      </c>
      <c r="AI350" s="26">
        <v>1.80524022324072E-3</v>
      </c>
      <c r="AJ350" s="14" t="s">
        <v>15</v>
      </c>
      <c r="AL350" s="13">
        <v>1E-4</v>
      </c>
    </row>
    <row r="351" spans="1:38" x14ac:dyDescent="0.35">
      <c r="A351" s="10"/>
      <c r="B351" s="10"/>
      <c r="C351" s="10"/>
      <c r="D351" s="96">
        <v>19</v>
      </c>
      <c r="E351" s="96" t="s">
        <v>15</v>
      </c>
      <c r="F351" s="10"/>
      <c r="G351" s="27">
        <v>18.999219999999998</v>
      </c>
      <c r="H351" s="27" t="s">
        <v>15</v>
      </c>
      <c r="I351" s="27">
        <v>3.0583859772575937E-3</v>
      </c>
      <c r="J351" s="27" t="s">
        <v>15</v>
      </c>
      <c r="K351" s="133"/>
      <c r="L351" s="134"/>
      <c r="M351" s="30">
        <v>2.2783859772559367E-3</v>
      </c>
      <c r="N351" s="27" t="s">
        <v>15</v>
      </c>
      <c r="Q351" s="14">
        <v>3.7416573867652212E-5</v>
      </c>
      <c r="R351" s="14" t="s">
        <v>15</v>
      </c>
      <c r="S351" s="14">
        <v>8.5562667885048153E-4</v>
      </c>
      <c r="T351" s="14" t="s">
        <v>15</v>
      </c>
      <c r="U351" s="14">
        <v>4.070319397786861E-4</v>
      </c>
      <c r="V351" s="14" t="s">
        <v>15</v>
      </c>
      <c r="W351" s="14">
        <v>2.8867513459481293E-5</v>
      </c>
      <c r="X351" s="14" t="s">
        <v>15</v>
      </c>
      <c r="Y351" s="14">
        <v>4.5033320996790814E-5</v>
      </c>
      <c r="Z351" s="14" t="s">
        <v>15</v>
      </c>
      <c r="AA351" s="14">
        <v>2.8867513459481293E-5</v>
      </c>
      <c r="AB351" s="14" t="s">
        <v>15</v>
      </c>
      <c r="AF351" s="14">
        <v>9.5019296999470856E-4</v>
      </c>
      <c r="AG351" s="14" t="s">
        <v>15</v>
      </c>
      <c r="AH351" s="18">
        <v>2</v>
      </c>
      <c r="AI351" s="26">
        <v>1.9003859399894171E-3</v>
      </c>
      <c r="AJ351" s="14" t="s">
        <v>15</v>
      </c>
      <c r="AL351" s="13">
        <v>1E-4</v>
      </c>
    </row>
    <row r="352" spans="1:38" x14ac:dyDescent="0.35">
      <c r="A352" s="10"/>
      <c r="B352" s="10"/>
      <c r="C352" s="10"/>
      <c r="D352" s="96">
        <v>-19</v>
      </c>
      <c r="E352" s="96" t="s">
        <v>15</v>
      </c>
      <c r="F352" s="10"/>
      <c r="G352" s="27">
        <v>-18.999220000000001</v>
      </c>
      <c r="H352" s="27" t="s">
        <v>15</v>
      </c>
      <c r="I352" s="27">
        <v>-3.8452896991612398E-3</v>
      </c>
      <c r="J352" s="27" t="s">
        <v>15</v>
      </c>
      <c r="K352" s="133"/>
      <c r="L352" s="134"/>
      <c r="M352" s="30">
        <v>-3.0652896991618661E-3</v>
      </c>
      <c r="N352" s="27" t="s">
        <v>15</v>
      </c>
      <c r="Q352" s="14">
        <v>1.9999999999953388E-5</v>
      </c>
      <c r="R352" s="14" t="s">
        <v>15</v>
      </c>
      <c r="S352" s="14">
        <v>8.5534480332099074E-4</v>
      </c>
      <c r="T352" s="14" t="s">
        <v>15</v>
      </c>
      <c r="U352" s="14">
        <v>-3.6084391824351607E-4</v>
      </c>
      <c r="V352" s="14" t="s">
        <v>15</v>
      </c>
      <c r="W352" s="14">
        <v>2.8867513459481293E-5</v>
      </c>
      <c r="X352" s="14" t="s">
        <v>15</v>
      </c>
      <c r="Y352" s="14">
        <v>4.5033320996790814E-5</v>
      </c>
      <c r="Z352" s="14" t="s">
        <v>15</v>
      </c>
      <c r="AA352" s="14">
        <v>2.8867513459481293E-5</v>
      </c>
      <c r="AB352" s="14" t="s">
        <v>15</v>
      </c>
      <c r="AF352" s="14">
        <v>9.3054700717815563E-4</v>
      </c>
      <c r="AG352" s="14" t="s">
        <v>15</v>
      </c>
      <c r="AH352" s="18">
        <v>2</v>
      </c>
      <c r="AI352" s="26">
        <v>1.8610940143563113E-3</v>
      </c>
      <c r="AJ352" s="14" t="s">
        <v>15</v>
      </c>
      <c r="AL352" s="13">
        <v>1E-4</v>
      </c>
    </row>
    <row r="353" spans="1:38" x14ac:dyDescent="0.35">
      <c r="A353" s="10"/>
      <c r="B353" s="10"/>
      <c r="C353" s="10"/>
      <c r="D353" s="96">
        <v>24</v>
      </c>
      <c r="E353" s="96" t="s">
        <v>15</v>
      </c>
      <c r="F353" s="10"/>
      <c r="G353" s="27">
        <v>23.999459999999999</v>
      </c>
      <c r="H353" s="27" t="s">
        <v>15</v>
      </c>
      <c r="I353" s="27">
        <v>2.7996284556016018E-3</v>
      </c>
      <c r="J353" s="27" t="s">
        <v>15</v>
      </c>
      <c r="K353" s="133"/>
      <c r="L353" s="134"/>
      <c r="M353" s="30">
        <v>2.2596284556009039E-3</v>
      </c>
      <c r="N353" s="27" t="s">
        <v>15</v>
      </c>
      <c r="Q353" s="14">
        <v>2.4494897427774691E-5</v>
      </c>
      <c r="R353" s="14" t="s">
        <v>15</v>
      </c>
      <c r="S353" s="14">
        <v>8.5562667885048153E-4</v>
      </c>
      <c r="T353" s="14" t="s">
        <v>15</v>
      </c>
      <c r="U353" s="14">
        <v>1.0276834791575339E-3</v>
      </c>
      <c r="V353" s="14" t="s">
        <v>15</v>
      </c>
      <c r="W353" s="14">
        <v>2.8867513459481293E-5</v>
      </c>
      <c r="X353" s="14" t="s">
        <v>15</v>
      </c>
      <c r="Y353" s="14">
        <v>2.5865292059695241E-4</v>
      </c>
      <c r="Z353" s="14" t="s">
        <v>15</v>
      </c>
      <c r="AA353" s="14">
        <v>2.8867513459481293E-5</v>
      </c>
      <c r="AB353" s="14" t="s">
        <v>15</v>
      </c>
      <c r="AF353" s="14">
        <v>1.3628640236259945E-3</v>
      </c>
      <c r="AG353" s="14" t="s">
        <v>15</v>
      </c>
      <c r="AH353" s="18">
        <v>2</v>
      </c>
      <c r="AI353" s="26">
        <v>2.725728047251989E-3</v>
      </c>
      <c r="AJ353" s="14" t="s">
        <v>15</v>
      </c>
      <c r="AL353" s="13">
        <v>1E-4</v>
      </c>
    </row>
    <row r="354" spans="1:38" x14ac:dyDescent="0.35">
      <c r="A354" s="10"/>
      <c r="B354" s="10"/>
      <c r="C354" s="10"/>
      <c r="D354" s="96">
        <v>-24</v>
      </c>
      <c r="E354" s="96" t="s">
        <v>15</v>
      </c>
      <c r="F354" s="10"/>
      <c r="G354" s="27">
        <v>-23.999720000000003</v>
      </c>
      <c r="H354" s="27" t="s">
        <v>15</v>
      </c>
      <c r="I354" s="27">
        <v>-3.4641858207202832E-3</v>
      </c>
      <c r="J354" s="27" t="s">
        <v>15</v>
      </c>
      <c r="K354" s="133"/>
      <c r="L354" s="134"/>
      <c r="M354" s="30">
        <v>-3.184185820725105E-3</v>
      </c>
      <c r="N354" s="27" t="s">
        <v>15</v>
      </c>
      <c r="Q354" s="14">
        <v>1.9999999999953388E-5</v>
      </c>
      <c r="R354" s="14" t="s">
        <v>15</v>
      </c>
      <c r="S354" s="14">
        <v>8.5534480332099074E-4</v>
      </c>
      <c r="T354" s="14" t="s">
        <v>15</v>
      </c>
      <c r="U354" s="14">
        <v>-2.1939310229205782E-4</v>
      </c>
      <c r="V354" s="14" t="s">
        <v>15</v>
      </c>
      <c r="W354" s="14">
        <v>2.8867513459481293E-5</v>
      </c>
      <c r="X354" s="14" t="s">
        <v>15</v>
      </c>
      <c r="Y354" s="14">
        <v>2.5865292059695241E-4</v>
      </c>
      <c r="Z354" s="14" t="s">
        <v>15</v>
      </c>
      <c r="AA354" s="14">
        <v>2.8867513459481293E-5</v>
      </c>
      <c r="AB354" s="14" t="s">
        <v>15</v>
      </c>
      <c r="AF354" s="14">
        <v>9.2125787155473244E-4</v>
      </c>
      <c r="AG354" s="14" t="s">
        <v>15</v>
      </c>
      <c r="AH354" s="18">
        <v>2</v>
      </c>
      <c r="AI354" s="26">
        <v>1.8425157431094649E-3</v>
      </c>
      <c r="AJ354" s="14" t="s">
        <v>15</v>
      </c>
      <c r="AL354" s="13">
        <v>1E-4</v>
      </c>
    </row>
    <row r="355" spans="1:38" x14ac:dyDescent="0.35">
      <c r="U355" s="129"/>
      <c r="V355" s="129"/>
    </row>
    <row r="356" spans="1:38" x14ac:dyDescent="0.35">
      <c r="A356" s="75" t="s">
        <v>62</v>
      </c>
    </row>
    <row r="357" spans="1:38" ht="14.5" customHeight="1" x14ac:dyDescent="0.35">
      <c r="A357" s="191" t="s">
        <v>7</v>
      </c>
      <c r="B357" s="191"/>
      <c r="C357" s="191" t="s">
        <v>107</v>
      </c>
      <c r="D357" s="191"/>
      <c r="E357" s="191"/>
      <c r="F357" s="191"/>
      <c r="G357" s="210" t="s">
        <v>108</v>
      </c>
      <c r="H357" s="211"/>
      <c r="I357" s="210" t="s">
        <v>109</v>
      </c>
      <c r="J357" s="211"/>
      <c r="K357" s="131"/>
      <c r="L357" s="132"/>
      <c r="M357" s="242" t="s">
        <v>110</v>
      </c>
      <c r="N357" s="192" t="s">
        <v>10</v>
      </c>
      <c r="Q357" s="210" t="s">
        <v>28</v>
      </c>
      <c r="R357" s="211"/>
      <c r="S357" s="210" t="s">
        <v>29</v>
      </c>
      <c r="T357" s="211"/>
      <c r="U357" s="210" t="s">
        <v>31</v>
      </c>
      <c r="V357" s="211"/>
      <c r="W357" s="210" t="s">
        <v>30</v>
      </c>
      <c r="X357" s="211"/>
      <c r="Y357" s="191" t="s">
        <v>66</v>
      </c>
      <c r="Z357" s="191"/>
      <c r="AA357" s="191" t="s">
        <v>104</v>
      </c>
      <c r="AB357" s="191"/>
      <c r="AF357" s="210" t="s">
        <v>33</v>
      </c>
      <c r="AG357" s="211"/>
      <c r="AH357" s="242" t="s">
        <v>34</v>
      </c>
      <c r="AI357" s="191" t="s">
        <v>35</v>
      </c>
      <c r="AJ357" s="191"/>
    </row>
    <row r="358" spans="1:38" x14ac:dyDescent="0.35">
      <c r="A358" s="191"/>
      <c r="B358" s="191"/>
      <c r="C358" s="191"/>
      <c r="D358" s="191"/>
      <c r="E358" s="191"/>
      <c r="F358" s="191"/>
      <c r="G358" s="212"/>
      <c r="H358" s="213"/>
      <c r="I358" s="212"/>
      <c r="J358" s="213"/>
      <c r="K358" s="131"/>
      <c r="L358" s="132"/>
      <c r="M358" s="243"/>
      <c r="N358" s="192"/>
      <c r="Q358" s="212"/>
      <c r="R358" s="213"/>
      <c r="S358" s="212"/>
      <c r="T358" s="213"/>
      <c r="U358" s="212"/>
      <c r="V358" s="213"/>
      <c r="W358" s="212"/>
      <c r="X358" s="213"/>
      <c r="Y358" s="191"/>
      <c r="Z358" s="191"/>
      <c r="AA358" s="191"/>
      <c r="AB358" s="191"/>
      <c r="AF358" s="212"/>
      <c r="AG358" s="213"/>
      <c r="AH358" s="243"/>
      <c r="AI358" s="191"/>
      <c r="AJ358" s="191"/>
    </row>
    <row r="359" spans="1:38" x14ac:dyDescent="0.35">
      <c r="A359" s="10">
        <v>10</v>
      </c>
      <c r="B359" s="10" t="s">
        <v>21</v>
      </c>
      <c r="C359" s="190">
        <v>0</v>
      </c>
      <c r="D359" s="190"/>
      <c r="E359" s="10" t="s">
        <v>65</v>
      </c>
      <c r="F359" s="10"/>
      <c r="G359" s="10">
        <v>3.2000000000000001E-2</v>
      </c>
      <c r="H359" s="10" t="s">
        <v>65</v>
      </c>
      <c r="I359" s="10">
        <v>9.7861105828063032E-5</v>
      </c>
      <c r="J359" s="10" t="s">
        <v>21</v>
      </c>
      <c r="K359" s="137"/>
      <c r="L359" s="138"/>
      <c r="M359" s="26">
        <v>3.2097861105828067E-2</v>
      </c>
      <c r="N359" s="10" t="s">
        <v>65</v>
      </c>
      <c r="Q359" s="14">
        <v>0</v>
      </c>
      <c r="R359" s="14" t="s">
        <v>65</v>
      </c>
      <c r="S359" s="14">
        <v>3.1661170395216064E-6</v>
      </c>
      <c r="T359" s="14" t="s">
        <v>21</v>
      </c>
      <c r="U359" s="14">
        <v>2.3094010767585035E-5</v>
      </c>
      <c r="V359" s="14" t="s">
        <v>65</v>
      </c>
      <c r="W359" s="14">
        <v>2.886751345948129E-4</v>
      </c>
      <c r="X359" s="14" t="s">
        <v>65</v>
      </c>
      <c r="Y359" s="14">
        <v>0</v>
      </c>
      <c r="Z359" s="14" t="s">
        <v>65</v>
      </c>
      <c r="AA359" s="14">
        <v>2.8867513459481293E-6</v>
      </c>
      <c r="AB359" s="14" t="s">
        <v>65</v>
      </c>
      <c r="AF359" s="14">
        <v>2.8961472849938868E-4</v>
      </c>
      <c r="AG359" s="14" t="s">
        <v>65</v>
      </c>
      <c r="AH359" s="18">
        <v>2</v>
      </c>
      <c r="AI359" s="27">
        <v>5.7922945699877737E-4</v>
      </c>
      <c r="AJ359" s="14" t="s">
        <v>65</v>
      </c>
      <c r="AL359" s="13">
        <v>1.0000000000000001E-5</v>
      </c>
    </row>
    <row r="360" spans="1:38" x14ac:dyDescent="0.35">
      <c r="A360" s="10"/>
      <c r="B360" s="10"/>
      <c r="C360" s="190">
        <v>10.000178</v>
      </c>
      <c r="D360" s="190"/>
      <c r="E360" s="10" t="s">
        <v>65</v>
      </c>
      <c r="F360" s="10"/>
      <c r="G360" s="10">
        <v>10.033199999999999</v>
      </c>
      <c r="H360" s="10" t="s">
        <v>65</v>
      </c>
      <c r="I360" s="10">
        <v>-8.5998651492502631E-5</v>
      </c>
      <c r="J360" s="10" t="s">
        <v>21</v>
      </c>
      <c r="K360" s="137"/>
      <c r="L360" s="138"/>
      <c r="M360" s="26">
        <v>3.2936001348506494E-2</v>
      </c>
      <c r="N360" s="10" t="s">
        <v>65</v>
      </c>
      <c r="Q360" s="14">
        <v>1.9999999999988912E-4</v>
      </c>
      <c r="R360" s="14" t="s">
        <v>65</v>
      </c>
      <c r="S360" s="14">
        <v>5.455065274913076E-5</v>
      </c>
      <c r="T360" s="14" t="s">
        <v>21</v>
      </c>
      <c r="U360" s="14">
        <v>1.32792925585616E-4</v>
      </c>
      <c r="V360" s="14" t="s">
        <v>65</v>
      </c>
      <c r="W360" s="14">
        <v>2.886751345948129E-4</v>
      </c>
      <c r="X360" s="14" t="s">
        <v>65</v>
      </c>
      <c r="Y360" s="14">
        <v>2.3094421840976693E-5</v>
      </c>
      <c r="Z360" s="14" t="s">
        <v>65</v>
      </c>
      <c r="AA360" s="14">
        <v>2.8867513459481293E-6</v>
      </c>
      <c r="AB360" s="14" t="s">
        <v>65</v>
      </c>
      <c r="AF360" s="14">
        <v>3.8010053992911029E-4</v>
      </c>
      <c r="AG360" s="14" t="s">
        <v>65</v>
      </c>
      <c r="AH360" s="18">
        <v>2</v>
      </c>
      <c r="AI360" s="27">
        <v>7.6020107985822058E-4</v>
      </c>
      <c r="AJ360" s="14" t="s">
        <v>65</v>
      </c>
      <c r="AL360" s="13">
        <v>1.0000000000000001E-5</v>
      </c>
    </row>
    <row r="361" spans="1:38" x14ac:dyDescent="0.35">
      <c r="A361" s="10"/>
      <c r="B361" s="10"/>
      <c r="C361" s="190">
        <v>100.0012</v>
      </c>
      <c r="D361" s="190"/>
      <c r="E361" s="10" t="s">
        <v>65</v>
      </c>
      <c r="F361" s="10"/>
      <c r="G361" s="10">
        <v>100.027</v>
      </c>
      <c r="H361" s="10" t="s">
        <v>65</v>
      </c>
      <c r="I361" s="10">
        <v>-1.4996027920233246E-4</v>
      </c>
      <c r="J361" s="10" t="s">
        <v>21</v>
      </c>
      <c r="K361" s="137"/>
      <c r="L361" s="138"/>
      <c r="M361" s="26">
        <v>2.5650039720801487E-2</v>
      </c>
      <c r="N361" s="10" t="s">
        <v>65</v>
      </c>
      <c r="Q361" s="14">
        <v>3.1622776601834785E-4</v>
      </c>
      <c r="R361" s="14" t="s">
        <v>65</v>
      </c>
      <c r="S361" s="14">
        <v>4.4345775352655823E-4</v>
      </c>
      <c r="T361" s="14" t="s">
        <v>21</v>
      </c>
      <c r="U361" s="14">
        <v>5.773571973928561E-4</v>
      </c>
      <c r="V361" s="14" t="s">
        <v>65</v>
      </c>
      <c r="W361" s="14">
        <v>2.886751345948129E-4</v>
      </c>
      <c r="X361" s="14" t="s">
        <v>65</v>
      </c>
      <c r="Y361" s="14">
        <v>2.3094287895714241E-4</v>
      </c>
      <c r="Z361" s="14" t="s">
        <v>65</v>
      </c>
      <c r="AA361" s="14">
        <v>2.8867513459481293E-5</v>
      </c>
      <c r="AB361" s="14" t="s">
        <v>65</v>
      </c>
      <c r="AF361" s="14">
        <v>8.7559354681236473E-4</v>
      </c>
      <c r="AG361" s="14" t="s">
        <v>65</v>
      </c>
      <c r="AH361" s="18">
        <v>2</v>
      </c>
      <c r="AI361" s="26">
        <v>1.7511870936247295E-3</v>
      </c>
      <c r="AJ361" s="14" t="s">
        <v>65</v>
      </c>
      <c r="AL361" s="13">
        <v>1E-4</v>
      </c>
    </row>
    <row r="362" spans="1:38" x14ac:dyDescent="0.35">
      <c r="A362" s="10"/>
      <c r="B362" s="10"/>
      <c r="C362" s="190">
        <v>1000.0138999999999</v>
      </c>
      <c r="D362" s="190"/>
      <c r="E362" s="10" t="s">
        <v>65</v>
      </c>
      <c r="F362" s="10"/>
      <c r="G362" s="10">
        <v>999.89799999999991</v>
      </c>
      <c r="H362" s="10" t="s">
        <v>65</v>
      </c>
      <c r="I362" s="10">
        <v>0.28040555777641973</v>
      </c>
      <c r="J362" s="10" t="s">
        <v>65</v>
      </c>
      <c r="K362" s="137"/>
      <c r="L362" s="138"/>
      <c r="M362" s="26">
        <v>0.16450555777646514</v>
      </c>
      <c r="N362" s="10" t="s">
        <v>65</v>
      </c>
      <c r="Q362" s="14">
        <v>1.9999999999981812E-3</v>
      </c>
      <c r="R362" s="14" t="s">
        <v>65</v>
      </c>
      <c r="S362" s="14">
        <v>4.4501817220619216E-3</v>
      </c>
      <c r="T362" s="14" t="s">
        <v>65</v>
      </c>
      <c r="U362" s="14">
        <v>4.9075455020461236E-3</v>
      </c>
      <c r="V362" s="14" t="s">
        <v>65</v>
      </c>
      <c r="W362" s="14">
        <v>2.886751345948129E-3</v>
      </c>
      <c r="X362" s="14" t="s">
        <v>65</v>
      </c>
      <c r="Y362" s="14">
        <v>2.3094331774334695E-3</v>
      </c>
      <c r="Z362" s="14" t="s">
        <v>65</v>
      </c>
      <c r="AA362" s="14">
        <v>2.886751345948129E-4</v>
      </c>
      <c r="AB362" s="14" t="s">
        <v>65</v>
      </c>
      <c r="AF362" s="14">
        <v>7.8456953259977962E-3</v>
      </c>
      <c r="AG362" s="14" t="s">
        <v>65</v>
      </c>
      <c r="AH362" s="18">
        <v>2</v>
      </c>
      <c r="AI362" s="72">
        <v>1.5691390651995592E-2</v>
      </c>
      <c r="AJ362" s="14" t="s">
        <v>65</v>
      </c>
      <c r="AL362" s="13">
        <v>1E-3</v>
      </c>
    </row>
    <row r="363" spans="1:38" x14ac:dyDescent="0.35">
      <c r="A363" s="10"/>
      <c r="B363" s="10"/>
      <c r="C363" s="190">
        <v>1900.009</v>
      </c>
      <c r="D363" s="190"/>
      <c r="E363" s="10" t="s">
        <v>65</v>
      </c>
      <c r="F363" s="10"/>
      <c r="G363" s="10">
        <v>1899.8880000000001</v>
      </c>
      <c r="H363" s="10" t="s">
        <v>65</v>
      </c>
      <c r="I363" s="10">
        <v>0.53277659975077585</v>
      </c>
      <c r="J363" s="10" t="s">
        <v>65</v>
      </c>
      <c r="K363" s="137"/>
      <c r="L363" s="138"/>
      <c r="M363" s="26">
        <v>0.41177659975096503</v>
      </c>
      <c r="N363" s="10" t="s">
        <v>65</v>
      </c>
      <c r="Q363" s="14">
        <v>1.9999999999981808E-3</v>
      </c>
      <c r="R363" s="14" t="s">
        <v>65</v>
      </c>
      <c r="S363" s="14">
        <v>4.4501817220619216E-3</v>
      </c>
      <c r="T363" s="14" t="s">
        <v>65</v>
      </c>
      <c r="U363" s="14">
        <v>9.3242510147080494E-3</v>
      </c>
      <c r="V363" s="14" t="s">
        <v>65</v>
      </c>
      <c r="W363" s="14">
        <v>2.886751345948129E-3</v>
      </c>
      <c r="X363" s="14" t="s">
        <v>65</v>
      </c>
      <c r="Y363" s="14">
        <v>4.387882830450847E-3</v>
      </c>
      <c r="Z363" s="14" t="s">
        <v>65</v>
      </c>
      <c r="AA363" s="14">
        <v>2.886751345948129E-4</v>
      </c>
      <c r="AB363" s="14" t="s">
        <v>65</v>
      </c>
      <c r="AF363" s="14">
        <v>1.1761488996370719E-2</v>
      </c>
      <c r="AG363" s="14" t="s">
        <v>65</v>
      </c>
      <c r="AH363" s="18">
        <v>2</v>
      </c>
      <c r="AI363" s="72">
        <v>2.3522977992741438E-2</v>
      </c>
      <c r="AJ363" s="14" t="s">
        <v>65</v>
      </c>
      <c r="AL363" s="13">
        <v>1E-3</v>
      </c>
    </row>
  </sheetData>
  <mergeCells count="188">
    <mergeCell ref="AL318:AL319"/>
    <mergeCell ref="AA342:AB343"/>
    <mergeCell ref="AA357:AB358"/>
    <mergeCell ref="Q342:R343"/>
    <mergeCell ref="S342:T343"/>
    <mergeCell ref="U342:V343"/>
    <mergeCell ref="W342:X343"/>
    <mergeCell ref="Y342:Z343"/>
    <mergeCell ref="Q357:R358"/>
    <mergeCell ref="S357:T358"/>
    <mergeCell ref="U357:V358"/>
    <mergeCell ref="W357:X358"/>
    <mergeCell ref="Y357:Z358"/>
    <mergeCell ref="AF342:AG343"/>
    <mergeCell ref="AI342:AJ343"/>
    <mergeCell ref="AL342:AL343"/>
    <mergeCell ref="AF357:AG358"/>
    <mergeCell ref="AI357:AJ358"/>
    <mergeCell ref="AI318:AJ319"/>
    <mergeCell ref="AH58:AH59"/>
    <mergeCell ref="G342:H343"/>
    <mergeCell ref="I342:J343"/>
    <mergeCell ref="G357:H358"/>
    <mergeCell ref="I357:J358"/>
    <mergeCell ref="Q318:R319"/>
    <mergeCell ref="S318:T319"/>
    <mergeCell ref="U318:V319"/>
    <mergeCell ref="W318:X319"/>
    <mergeCell ref="Y318:Z319"/>
    <mergeCell ref="AA318:AB319"/>
    <mergeCell ref="AC318:AD319"/>
    <mergeCell ref="AF318:AG319"/>
    <mergeCell ref="U58:V59"/>
    <mergeCell ref="W58:X59"/>
    <mergeCell ref="Y58:Z59"/>
    <mergeCell ref="Q114:R115"/>
    <mergeCell ref="S114:T115"/>
    <mergeCell ref="U114:V115"/>
    <mergeCell ref="W114:X115"/>
    <mergeCell ref="Y114:Z115"/>
    <mergeCell ref="Q197:R198"/>
    <mergeCell ref="S197:T198"/>
    <mergeCell ref="M114:M115"/>
    <mergeCell ref="C362:D362"/>
    <mergeCell ref="C363:D363"/>
    <mergeCell ref="AH357:AH358"/>
    <mergeCell ref="C359:D359"/>
    <mergeCell ref="C360:D360"/>
    <mergeCell ref="C361:D361"/>
    <mergeCell ref="AH342:AH343"/>
    <mergeCell ref="N342:N343"/>
    <mergeCell ref="Y290:Z291"/>
    <mergeCell ref="Y306:Z307"/>
    <mergeCell ref="AH306:AH307"/>
    <mergeCell ref="Q290:R291"/>
    <mergeCell ref="S290:T291"/>
    <mergeCell ref="U290:V291"/>
    <mergeCell ref="W290:X291"/>
    <mergeCell ref="Q306:R307"/>
    <mergeCell ref="S306:T307"/>
    <mergeCell ref="U306:V307"/>
    <mergeCell ref="W306:X307"/>
    <mergeCell ref="AF306:AG307"/>
    <mergeCell ref="A357:B358"/>
    <mergeCell ref="C357:F358"/>
    <mergeCell ref="M357:M358"/>
    <mergeCell ref="N357:N358"/>
    <mergeCell ref="A342:B343"/>
    <mergeCell ref="C342:F343"/>
    <mergeCell ref="M342:M343"/>
    <mergeCell ref="AH318:AH319"/>
    <mergeCell ref="N318:N319"/>
    <mergeCell ref="A318:B319"/>
    <mergeCell ref="C318:F319"/>
    <mergeCell ref="M318:M319"/>
    <mergeCell ref="G318:H319"/>
    <mergeCell ref="I318:J319"/>
    <mergeCell ref="C261:F262"/>
    <mergeCell ref="M261:M262"/>
    <mergeCell ref="C267:D267"/>
    <mergeCell ref="C268:D268"/>
    <mergeCell ref="C263:D263"/>
    <mergeCell ref="AF290:AG291"/>
    <mergeCell ref="M306:M307"/>
    <mergeCell ref="N306:N307"/>
    <mergeCell ref="A306:B307"/>
    <mergeCell ref="C306:D307"/>
    <mergeCell ref="M290:M291"/>
    <mergeCell ref="G290:H291"/>
    <mergeCell ref="I290:J291"/>
    <mergeCell ref="G306:H307"/>
    <mergeCell ref="I306:J307"/>
    <mergeCell ref="N114:N115"/>
    <mergeCell ref="A114:B115"/>
    <mergeCell ref="C275:D275"/>
    <mergeCell ref="C276:D276"/>
    <mergeCell ref="C277:D277"/>
    <mergeCell ref="C278:D278"/>
    <mergeCell ref="A290:B291"/>
    <mergeCell ref="C290:D291"/>
    <mergeCell ref="N290:N291"/>
    <mergeCell ref="G261:H262"/>
    <mergeCell ref="I261:J262"/>
    <mergeCell ref="C279:D279"/>
    <mergeCell ref="C280:D280"/>
    <mergeCell ref="C281:D281"/>
    <mergeCell ref="C282:D282"/>
    <mergeCell ref="C283:D283"/>
    <mergeCell ref="C284:D284"/>
    <mergeCell ref="C285:D285"/>
    <mergeCell ref="C273:D273"/>
    <mergeCell ref="C197:F198"/>
    <mergeCell ref="M197:M198"/>
    <mergeCell ref="C274:D274"/>
    <mergeCell ref="N261:N262"/>
    <mergeCell ref="A261:B262"/>
    <mergeCell ref="A4:B5"/>
    <mergeCell ref="C4:F5"/>
    <mergeCell ref="M4:M5"/>
    <mergeCell ref="C269:D269"/>
    <mergeCell ref="C270:D270"/>
    <mergeCell ref="C271:D271"/>
    <mergeCell ref="C272:D272"/>
    <mergeCell ref="G4:H5"/>
    <mergeCell ref="I4:J5"/>
    <mergeCell ref="G197:H198"/>
    <mergeCell ref="I197:J198"/>
    <mergeCell ref="K4:L5"/>
    <mergeCell ref="A58:B59"/>
    <mergeCell ref="C58:F59"/>
    <mergeCell ref="M58:M59"/>
    <mergeCell ref="G58:H59"/>
    <mergeCell ref="I58:J59"/>
    <mergeCell ref="G114:H115"/>
    <mergeCell ref="I114:J115"/>
    <mergeCell ref="C264:D264"/>
    <mergeCell ref="C265:D265"/>
    <mergeCell ref="C266:D266"/>
    <mergeCell ref="C114:F115"/>
    <mergeCell ref="A197:B198"/>
    <mergeCell ref="AL290:AL291"/>
    <mergeCell ref="AL306:AL307"/>
    <mergeCell ref="AA58:AB59"/>
    <mergeCell ref="AC4:AD5"/>
    <mergeCell ref="AA114:AB115"/>
    <mergeCell ref="AA197:AB198"/>
    <mergeCell ref="AA261:AB262"/>
    <mergeCell ref="AI4:AJ5"/>
    <mergeCell ref="AI306:AJ307"/>
    <mergeCell ref="AF58:AG59"/>
    <mergeCell ref="AI58:AJ59"/>
    <mergeCell ref="AF114:AG115"/>
    <mergeCell ref="AI114:AJ115"/>
    <mergeCell ref="AF197:AG198"/>
    <mergeCell ref="AI197:AJ198"/>
    <mergeCell ref="AF261:AG262"/>
    <mergeCell ref="AI261:AJ262"/>
    <mergeCell ref="AI290:AJ291"/>
    <mergeCell ref="AH197:AH198"/>
    <mergeCell ref="AH4:AH5"/>
    <mergeCell ref="AA4:AB5"/>
    <mergeCell ref="AF4:AG5"/>
    <mergeCell ref="AH261:AH262"/>
    <mergeCell ref="AH290:AH291"/>
    <mergeCell ref="AL4:AL5"/>
    <mergeCell ref="AL58:AL59"/>
    <mergeCell ref="AL114:AL115"/>
    <mergeCell ref="AL197:AL198"/>
    <mergeCell ref="AL261:AL262"/>
    <mergeCell ref="N4:N5"/>
    <mergeCell ref="Q4:R5"/>
    <mergeCell ref="S4:T5"/>
    <mergeCell ref="U4:V5"/>
    <mergeCell ref="W4:X5"/>
    <mergeCell ref="Y4:Z5"/>
    <mergeCell ref="N58:N59"/>
    <mergeCell ref="Q58:R59"/>
    <mergeCell ref="N197:N198"/>
    <mergeCell ref="Q261:R262"/>
    <mergeCell ref="S261:T262"/>
    <mergeCell ref="U261:V262"/>
    <mergeCell ref="W261:X262"/>
    <mergeCell ref="Y261:Z262"/>
    <mergeCell ref="U197:V198"/>
    <mergeCell ref="W197:X198"/>
    <mergeCell ref="Y197:Z198"/>
    <mergeCell ref="S58:T59"/>
    <mergeCell ref="AH114:AH115"/>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421"/>
  <sheetViews>
    <sheetView tabSelected="1" view="pageLayout" zoomScaleNormal="100" workbookViewId="0">
      <selection activeCell="F5" sqref="F5"/>
    </sheetView>
  </sheetViews>
  <sheetFormatPr defaultColWidth="8.7265625" defaultRowHeight="15.5" x14ac:dyDescent="0.35"/>
  <cols>
    <col min="1" max="1" width="6.81640625" style="2" customWidth="1"/>
    <col min="2" max="2" width="3.26953125" style="2" bestFit="1" customWidth="1"/>
    <col min="3" max="3" width="6.453125" style="2" customWidth="1"/>
    <col min="4" max="4" width="4.81640625" style="2" customWidth="1"/>
    <col min="5" max="5" width="5.81640625" style="2" customWidth="1"/>
    <col min="6" max="6" width="4.08984375" style="2" customWidth="1"/>
    <col min="7" max="7" width="7.81640625" style="2" customWidth="1"/>
    <col min="8" max="8" width="9" style="2" customWidth="1"/>
    <col min="9" max="9" width="3.26953125" style="2" bestFit="1" customWidth="1"/>
    <col min="10" max="10" width="0.54296875" style="2" customWidth="1"/>
    <col min="11" max="11" width="7.81640625" style="2" customWidth="1"/>
    <col min="12" max="12" width="6.08984375" style="2" customWidth="1"/>
    <col min="13" max="13" width="3.54296875" style="2" customWidth="1"/>
    <col min="14" max="14" width="7.81640625" style="2" customWidth="1"/>
    <col min="15" max="15" width="4.36328125" style="2" customWidth="1"/>
    <col min="16" max="16" width="3.26953125" style="2" bestFit="1" customWidth="1"/>
    <col min="17" max="16384" width="8.7265625" style="2"/>
  </cols>
  <sheetData>
    <row r="1" spans="1:16" ht="15.65" customHeight="1" x14ac:dyDescent="0.35">
      <c r="A1" s="2" t="s">
        <v>36</v>
      </c>
      <c r="G1" s="234" t="str">
        <f>Data!E3</f>
        <v>: Multifunction Calibrator</v>
      </c>
      <c r="H1" s="234"/>
      <c r="I1" s="234"/>
      <c r="J1" s="234"/>
      <c r="K1" s="234"/>
      <c r="L1" s="234"/>
      <c r="M1" s="234"/>
      <c r="O1" s="3"/>
    </row>
    <row r="2" spans="1:16" ht="15.65" customHeight="1" x14ac:dyDescent="0.35">
      <c r="A2" s="2" t="s">
        <v>37</v>
      </c>
      <c r="G2" s="234" t="str">
        <f>Data!E4</f>
        <v>: Meatest</v>
      </c>
      <c r="H2" s="234"/>
      <c r="I2" s="234"/>
      <c r="J2" s="234"/>
      <c r="K2" s="234"/>
      <c r="L2" s="234"/>
      <c r="M2" s="234"/>
    </row>
    <row r="3" spans="1:16" ht="15.65" customHeight="1" x14ac:dyDescent="0.35">
      <c r="A3" s="2" t="s">
        <v>38</v>
      </c>
      <c r="G3" s="234" t="str">
        <f>Data!E5</f>
        <v>: M-142</v>
      </c>
      <c r="H3" s="234"/>
      <c r="I3" s="234"/>
      <c r="J3" s="234"/>
      <c r="K3" s="234"/>
      <c r="L3" s="234"/>
      <c r="M3" s="234"/>
    </row>
    <row r="4" spans="1:16" ht="15.65" customHeight="1" x14ac:dyDescent="0.35">
      <c r="A4" s="2" t="s">
        <v>39</v>
      </c>
      <c r="G4" s="234" t="str">
        <f>Data!E6</f>
        <v>: 123456</v>
      </c>
      <c r="H4" s="234"/>
      <c r="I4" s="234"/>
      <c r="J4" s="234"/>
      <c r="K4" s="234"/>
      <c r="L4" s="234"/>
      <c r="M4" s="234"/>
    </row>
    <row r="5" spans="1:16" ht="15.65" customHeight="1" x14ac:dyDescent="0.35">
      <c r="A5" s="2" t="s">
        <v>40</v>
      </c>
      <c r="G5" s="273" t="str">
        <f>Data!E8</f>
        <v>: 23 Juli s/d 8 Agustus 2024</v>
      </c>
      <c r="H5" s="273"/>
      <c r="I5" s="273"/>
      <c r="J5" s="273"/>
      <c r="K5" s="273"/>
      <c r="L5" s="273"/>
      <c r="M5" s="273"/>
    </row>
    <row r="6" spans="1:16" ht="15.65" customHeight="1" x14ac:dyDescent="0.35">
      <c r="A6" s="2" t="s">
        <v>41</v>
      </c>
      <c r="G6" s="234" t="str">
        <f>Data!E9</f>
        <v>: Lab SNSU BSN</v>
      </c>
      <c r="H6" s="234"/>
      <c r="I6" s="234"/>
      <c r="J6" s="234"/>
      <c r="K6" s="234"/>
      <c r="L6" s="234"/>
      <c r="M6" s="234"/>
    </row>
    <row r="7" spans="1:16" ht="10.5" customHeight="1" x14ac:dyDescent="0.35">
      <c r="G7" s="3"/>
      <c r="H7" s="3"/>
      <c r="I7" s="4"/>
      <c r="J7" s="4"/>
      <c r="K7" s="4"/>
      <c r="L7" s="4"/>
      <c r="M7" s="4"/>
      <c r="N7" s="4"/>
    </row>
    <row r="9" spans="1:16" x14ac:dyDescent="0.35">
      <c r="A9" s="233" t="s">
        <v>43</v>
      </c>
      <c r="B9" s="233"/>
      <c r="C9" s="233"/>
      <c r="D9" s="233"/>
      <c r="E9" s="233"/>
      <c r="F9" s="233"/>
      <c r="G9" s="233"/>
      <c r="H9" s="233"/>
      <c r="I9" s="233"/>
      <c r="J9" s="233"/>
      <c r="K9" s="233"/>
      <c r="L9" s="233"/>
      <c r="M9" s="233"/>
      <c r="N9" s="233"/>
      <c r="O9" s="233"/>
      <c r="P9" s="233"/>
    </row>
    <row r="11" spans="1:16" x14ac:dyDescent="0.35">
      <c r="A11" s="5" t="s">
        <v>44</v>
      </c>
      <c r="B11" s="5"/>
      <c r="C11" s="5"/>
      <c r="D11" s="5"/>
      <c r="E11" s="5"/>
      <c r="F11" s="5"/>
      <c r="G11" s="5"/>
      <c r="H11" s="5"/>
      <c r="I11" s="5"/>
      <c r="J11" s="5"/>
      <c r="K11" s="5"/>
      <c r="L11" s="5"/>
      <c r="M11" s="5"/>
      <c r="N11" s="5"/>
      <c r="O11" s="5"/>
      <c r="P11" s="5"/>
    </row>
    <row r="12" spans="1:16" ht="15.65" customHeight="1" x14ac:dyDescent="0.35">
      <c r="A12" s="2" t="s">
        <v>45</v>
      </c>
      <c r="G12" s="273" t="s">
        <v>97</v>
      </c>
      <c r="H12" s="273"/>
      <c r="I12" s="151"/>
      <c r="J12" s="151"/>
      <c r="K12" s="151"/>
      <c r="L12" s="151"/>
      <c r="M12" s="151"/>
    </row>
    <row r="13" spans="1:16" ht="15.65" customHeight="1" x14ac:dyDescent="0.35">
      <c r="A13" s="2" t="s">
        <v>46</v>
      </c>
      <c r="G13" s="273" t="s">
        <v>117</v>
      </c>
      <c r="H13" s="273"/>
      <c r="I13" s="151"/>
      <c r="J13" s="151"/>
      <c r="K13" s="151"/>
      <c r="L13" s="151"/>
      <c r="M13" s="151"/>
    </row>
    <row r="14" spans="1:16" ht="15.65" customHeight="1" x14ac:dyDescent="0.35">
      <c r="G14" s="4"/>
      <c r="H14" s="4"/>
      <c r="I14" s="4"/>
      <c r="J14" s="4"/>
      <c r="K14" s="4"/>
      <c r="L14" s="4"/>
      <c r="M14" s="4"/>
    </row>
    <row r="15" spans="1:16" ht="12" customHeight="1" x14ac:dyDescent="0.35"/>
    <row r="16" spans="1:16" ht="16" thickBot="1" x14ac:dyDescent="0.4">
      <c r="A16" s="20" t="s">
        <v>89</v>
      </c>
      <c r="B16" s="21"/>
      <c r="C16" s="21"/>
      <c r="D16" s="21"/>
      <c r="E16" s="21"/>
      <c r="F16" s="21"/>
      <c r="G16" s="21"/>
      <c r="H16" s="21"/>
      <c r="I16" s="21"/>
      <c r="J16" s="21"/>
      <c r="K16" s="21"/>
      <c r="L16" s="21"/>
      <c r="M16" s="21"/>
      <c r="N16" s="21"/>
      <c r="O16" s="21"/>
      <c r="P16" s="21"/>
    </row>
    <row r="17" spans="1:20" x14ac:dyDescent="0.35">
      <c r="A17" s="224" t="s">
        <v>47</v>
      </c>
      <c r="B17" s="224"/>
      <c r="C17" s="224" t="s">
        <v>54</v>
      </c>
      <c r="D17" s="224"/>
      <c r="E17" s="224"/>
      <c r="F17" s="224"/>
      <c r="G17" s="224" t="s">
        <v>9</v>
      </c>
      <c r="H17" s="224"/>
      <c r="I17" s="224"/>
      <c r="J17" s="224"/>
      <c r="K17" s="225" t="s">
        <v>48</v>
      </c>
      <c r="L17" s="225"/>
      <c r="M17" s="225"/>
      <c r="N17" s="225" t="s">
        <v>49</v>
      </c>
      <c r="O17" s="225"/>
      <c r="P17" s="225"/>
    </row>
    <row r="18" spans="1:20" ht="16" thickBot="1" x14ac:dyDescent="0.4">
      <c r="A18" s="218" t="s">
        <v>50</v>
      </c>
      <c r="B18" s="218"/>
      <c r="C18" s="218" t="s">
        <v>55</v>
      </c>
      <c r="D18" s="218"/>
      <c r="E18" s="218"/>
      <c r="F18" s="218"/>
      <c r="G18" s="218" t="s">
        <v>53</v>
      </c>
      <c r="H18" s="218"/>
      <c r="I18" s="218"/>
      <c r="J18" s="218"/>
      <c r="K18" s="219" t="s">
        <v>51</v>
      </c>
      <c r="L18" s="219"/>
      <c r="M18" s="219"/>
      <c r="N18" s="219" t="s">
        <v>24</v>
      </c>
      <c r="O18" s="219"/>
      <c r="P18" s="219"/>
    </row>
    <row r="19" spans="1:20" x14ac:dyDescent="0.35">
      <c r="A19" s="6">
        <v>20</v>
      </c>
      <c r="B19" s="6" t="s">
        <v>11</v>
      </c>
      <c r="C19" s="235">
        <f>Eva!D6</f>
        <v>0</v>
      </c>
      <c r="D19" s="235"/>
      <c r="E19" s="8" t="s">
        <v>11</v>
      </c>
      <c r="F19" s="8"/>
      <c r="G19" s="268">
        <f>Eva!G6</f>
        <v>0</v>
      </c>
      <c r="H19" s="268"/>
      <c r="I19" s="8" t="str">
        <f>Eva!H6</f>
        <v>mV</v>
      </c>
      <c r="K19" s="268">
        <f>Eva!M6</f>
        <v>9.9222450887959243E-4</v>
      </c>
      <c r="L19" s="268"/>
      <c r="M19" s="8" t="str">
        <f>Eva!N6</f>
        <v>mV</v>
      </c>
      <c r="N19" s="268">
        <f>Eva!AI6</f>
        <v>4.7389313885031782E-4</v>
      </c>
      <c r="O19" s="268"/>
      <c r="P19" s="8" t="str">
        <f>Eva!AJ6</f>
        <v>mV</v>
      </c>
      <c r="R19" s="215"/>
      <c r="S19" s="215"/>
      <c r="T19" s="8"/>
    </row>
    <row r="20" spans="1:20" x14ac:dyDescent="0.35">
      <c r="A20" s="6"/>
      <c r="B20" s="6"/>
      <c r="C20" s="235">
        <f>Eva!D7</f>
        <v>10</v>
      </c>
      <c r="D20" s="235"/>
      <c r="E20" s="8" t="s">
        <v>11</v>
      </c>
      <c r="F20" s="8"/>
      <c r="G20" s="268">
        <f>Eva!G7</f>
        <v>10</v>
      </c>
      <c r="H20" s="268"/>
      <c r="I20" s="8" t="str">
        <f>Eva!H7</f>
        <v>mV</v>
      </c>
      <c r="K20" s="268">
        <f>Eva!M7</f>
        <v>7.1464488176431473E-4</v>
      </c>
      <c r="L20" s="268"/>
      <c r="M20" s="8" t="str">
        <f>Eva!N7</f>
        <v>mV</v>
      </c>
      <c r="N20" s="268">
        <f>Eva!AI7</f>
        <v>6.4492139523636817E-4</v>
      </c>
      <c r="O20" s="268"/>
      <c r="P20" s="8" t="str">
        <f>Eva!AJ7</f>
        <v>mV</v>
      </c>
      <c r="R20" s="215"/>
      <c r="S20" s="215"/>
      <c r="T20" s="8"/>
    </row>
    <row r="21" spans="1:20" x14ac:dyDescent="0.35">
      <c r="A21" s="6"/>
      <c r="B21" s="6"/>
      <c r="C21" s="235">
        <f>Eva!D8</f>
        <v>19</v>
      </c>
      <c r="D21" s="235"/>
      <c r="E21" s="8" t="s">
        <v>11</v>
      </c>
      <c r="F21" s="8"/>
      <c r="G21" s="268">
        <f>Eva!G8</f>
        <v>19</v>
      </c>
      <c r="H21" s="268"/>
      <c r="I21" s="8" t="str">
        <f>Eva!H8</f>
        <v>mV</v>
      </c>
      <c r="K21" s="268">
        <f>Eva!M8</f>
        <v>4.6482321736007748E-4</v>
      </c>
      <c r="L21" s="268"/>
      <c r="M21" s="8" t="str">
        <f>Eva!N8</f>
        <v>mV</v>
      </c>
      <c r="N21" s="268">
        <f>Eva!AI8</f>
        <v>6.57908235268129E-4</v>
      </c>
      <c r="O21" s="268"/>
      <c r="P21" s="8" t="str">
        <f>Eva!AJ8</f>
        <v>mV</v>
      </c>
      <c r="R21" s="215"/>
      <c r="S21" s="215"/>
      <c r="T21" s="8"/>
    </row>
    <row r="22" spans="1:20" x14ac:dyDescent="0.35">
      <c r="A22" s="6"/>
      <c r="B22" s="6"/>
      <c r="C22" s="235">
        <f>Eva!D11</f>
        <v>20</v>
      </c>
      <c r="D22" s="235"/>
      <c r="E22" s="8" t="s">
        <v>11</v>
      </c>
      <c r="F22" s="8"/>
      <c r="G22" s="268">
        <f>Eva!G11</f>
        <v>20</v>
      </c>
      <c r="H22" s="268"/>
      <c r="I22" s="8" t="str">
        <f>Eva!H11</f>
        <v>mV</v>
      </c>
      <c r="K22" s="268">
        <f>Eva!M11</f>
        <v>4.3706525464770607E-4</v>
      </c>
      <c r="L22" s="268"/>
      <c r="M22" s="8" t="str">
        <f>Eva!N11</f>
        <v>mV</v>
      </c>
      <c r="N22" s="268">
        <f>Eva!AI11</f>
        <v>6.5941560443089097E-4</v>
      </c>
      <c r="O22" s="268"/>
      <c r="P22" s="8" t="str">
        <f>Eva!AJ11</f>
        <v>mV</v>
      </c>
      <c r="R22" s="74"/>
      <c r="S22" s="74"/>
      <c r="T22" s="8"/>
    </row>
    <row r="23" spans="1:20" x14ac:dyDescent="0.35">
      <c r="A23" s="6"/>
      <c r="B23" s="6"/>
      <c r="C23" s="235">
        <f>Eva!D9</f>
        <v>-10</v>
      </c>
      <c r="D23" s="235"/>
      <c r="E23" s="8" t="s">
        <v>11</v>
      </c>
      <c r="F23" s="8"/>
      <c r="G23" s="268">
        <f>Eva!G9</f>
        <v>-10</v>
      </c>
      <c r="H23" s="268"/>
      <c r="I23" s="8" t="str">
        <f>Eva!H9</f>
        <v>mV</v>
      </c>
      <c r="K23" s="268">
        <f>Eva!M9</f>
        <v>1.0081941065838151E-3</v>
      </c>
      <c r="L23" s="268"/>
      <c r="M23" s="8" t="str">
        <f>Eva!N9</f>
        <v>mV</v>
      </c>
      <c r="N23" s="268">
        <f>Eva!AI9</f>
        <v>6.4468772103271998E-4</v>
      </c>
      <c r="O23" s="268"/>
      <c r="P23" s="8" t="str">
        <f>Eva!AJ9</f>
        <v>mV</v>
      </c>
      <c r="R23" s="215"/>
      <c r="S23" s="215"/>
      <c r="T23" s="8"/>
    </row>
    <row r="24" spans="1:20" x14ac:dyDescent="0.35">
      <c r="A24" s="6"/>
      <c r="B24" s="6"/>
      <c r="C24" s="235">
        <f>Eva!D10</f>
        <v>-19</v>
      </c>
      <c r="D24" s="235"/>
      <c r="E24" s="8" t="s">
        <v>11</v>
      </c>
      <c r="F24" s="8"/>
      <c r="G24" s="268">
        <f>Eva!G10</f>
        <v>-19</v>
      </c>
      <c r="H24" s="268"/>
      <c r="I24" s="8" t="str">
        <f>Eva!H10</f>
        <v>mV</v>
      </c>
      <c r="K24" s="268">
        <f>Eva!M10</f>
        <v>1.257581416520992E-3</v>
      </c>
      <c r="L24" s="268"/>
      <c r="M24" s="8" t="str">
        <f>Eva!N10</f>
        <v>mV</v>
      </c>
      <c r="N24" s="268">
        <f>Eva!AI10</f>
        <v>6.5767917532058302E-4</v>
      </c>
      <c r="O24" s="268"/>
      <c r="P24" s="8" t="str">
        <f>Eva!AJ10</f>
        <v>mV</v>
      </c>
      <c r="R24" s="215"/>
      <c r="S24" s="215"/>
      <c r="T24" s="8"/>
    </row>
    <row r="25" spans="1:20" x14ac:dyDescent="0.35">
      <c r="C25" s="235">
        <f>Eva!D14</f>
        <v>-20</v>
      </c>
      <c r="D25" s="235"/>
      <c r="E25" s="8" t="s">
        <v>11</v>
      </c>
      <c r="F25" s="8"/>
      <c r="G25" s="268">
        <f>Eva!G14</f>
        <v>-20</v>
      </c>
      <c r="H25" s="268"/>
      <c r="I25" s="8" t="str">
        <f>Eva!H14</f>
        <v>mV</v>
      </c>
      <c r="K25" s="268">
        <f>Eva!M14</f>
        <v>1.2852911176253201E-3</v>
      </c>
      <c r="L25" s="268"/>
      <c r="M25" s="8" t="str">
        <f>Eva!N14</f>
        <v>mV</v>
      </c>
      <c r="N25" s="268">
        <f>Eva!AI14</f>
        <v>6.5918706827705262E-4</v>
      </c>
      <c r="O25" s="268"/>
      <c r="P25" s="8" t="str">
        <f>Eva!AJ14</f>
        <v>mV</v>
      </c>
      <c r="R25" s="215"/>
      <c r="S25" s="215"/>
      <c r="T25" s="8"/>
    </row>
    <row r="26" spans="1:20" x14ac:dyDescent="0.35">
      <c r="A26" s="6">
        <v>200</v>
      </c>
      <c r="B26" s="6" t="s">
        <v>11</v>
      </c>
      <c r="C26" s="235">
        <f>Eva!D12</f>
        <v>100</v>
      </c>
      <c r="D26" s="235"/>
      <c r="E26" s="8" t="s">
        <v>11</v>
      </c>
      <c r="F26" s="8"/>
      <c r="G26" s="268">
        <f>Eva!G12</f>
        <v>100</v>
      </c>
      <c r="H26" s="268"/>
      <c r="I26" s="8" t="str">
        <f>Eva!H12</f>
        <v>mV</v>
      </c>
      <c r="K26" s="268">
        <f>Eva!M12</f>
        <v>-1.7835717622745051E-3</v>
      </c>
      <c r="L26" s="268"/>
      <c r="M26" s="8" t="str">
        <f>Eva!N12</f>
        <v>mV</v>
      </c>
      <c r="N26" s="268">
        <f>Eva!AI12</f>
        <v>9.4059571451292356E-4</v>
      </c>
      <c r="O26" s="268"/>
      <c r="P26" s="8" t="str">
        <f>Eva!AJ12</f>
        <v>mV</v>
      </c>
      <c r="R26" s="215"/>
      <c r="S26" s="215"/>
      <c r="T26" s="8"/>
    </row>
    <row r="27" spans="1:20" x14ac:dyDescent="0.35">
      <c r="A27" s="6"/>
      <c r="B27" s="6"/>
      <c r="C27" s="235">
        <f>Eva!D13</f>
        <v>190</v>
      </c>
      <c r="D27" s="235"/>
      <c r="E27" s="8" t="s">
        <v>11</v>
      </c>
      <c r="F27" s="8"/>
      <c r="G27" s="269">
        <f>Eva!G13</f>
        <v>190</v>
      </c>
      <c r="H27" s="269"/>
      <c r="I27" s="8" t="str">
        <f>Eva!H13</f>
        <v>mV</v>
      </c>
      <c r="K27" s="269">
        <f>Eva!M13</f>
        <v>-4.2817884063026668E-3</v>
      </c>
      <c r="L27" s="269"/>
      <c r="M27" s="8" t="str">
        <f>Eva!N13</f>
        <v>mV</v>
      </c>
      <c r="N27" s="269">
        <f>Eva!AI13</f>
        <v>1.9356090351788022E-3</v>
      </c>
      <c r="O27" s="269"/>
      <c r="P27" s="8" t="str">
        <f>Eva!AJ13</f>
        <v>mV</v>
      </c>
      <c r="R27" s="216"/>
      <c r="S27" s="216"/>
      <c r="T27" s="8"/>
    </row>
    <row r="28" spans="1:20" x14ac:dyDescent="0.35">
      <c r="A28" s="6"/>
      <c r="B28" s="6"/>
      <c r="C28" s="235">
        <f>Eva!D17*1000</f>
        <v>200</v>
      </c>
      <c r="D28" s="235"/>
      <c r="E28" s="8" t="s">
        <v>11</v>
      </c>
      <c r="F28" s="8"/>
      <c r="G28" s="269">
        <f>Eva!G17*1000</f>
        <v>200</v>
      </c>
      <c r="H28" s="269"/>
      <c r="I28" s="8" t="s">
        <v>11</v>
      </c>
      <c r="K28" s="269">
        <f>Eva!M17*1000</f>
        <v>-4.4648696554683287E-3</v>
      </c>
      <c r="L28" s="269"/>
      <c r="M28" s="8" t="s">
        <v>11</v>
      </c>
      <c r="N28" s="269">
        <f>Eva!AI17*1000</f>
        <v>2.2691962608816251E-3</v>
      </c>
      <c r="O28" s="269"/>
      <c r="P28" s="8" t="s">
        <v>11</v>
      </c>
      <c r="R28" s="215"/>
      <c r="S28" s="215"/>
      <c r="T28" s="8"/>
    </row>
    <row r="29" spans="1:20" x14ac:dyDescent="0.35">
      <c r="A29" s="6"/>
      <c r="B29" s="6"/>
      <c r="C29" s="235">
        <f>Eva!D15</f>
        <v>-100</v>
      </c>
      <c r="D29" s="235"/>
      <c r="E29" s="8" t="s">
        <v>11</v>
      </c>
      <c r="F29" s="8"/>
      <c r="G29" s="268">
        <f>Eva!G15</f>
        <v>-100</v>
      </c>
      <c r="H29" s="268"/>
      <c r="I29" s="8" t="str">
        <f>Eva!H15</f>
        <v>mV</v>
      </c>
      <c r="K29" s="268">
        <f>Eva!M15</f>
        <v>3.502067205943149E-3</v>
      </c>
      <c r="L29" s="268"/>
      <c r="M29" s="8" t="str">
        <f>Eva!N15</f>
        <v>mV</v>
      </c>
      <c r="N29" s="268">
        <f>Eva!AI15</f>
        <v>9.4065110221410375E-4</v>
      </c>
      <c r="O29" s="268"/>
      <c r="P29" s="8" t="str">
        <f>Eva!AJ15</f>
        <v>mV</v>
      </c>
      <c r="R29" s="215"/>
      <c r="S29" s="215"/>
      <c r="T29" s="8"/>
    </row>
    <row r="30" spans="1:20" x14ac:dyDescent="0.35">
      <c r="A30" s="6"/>
      <c r="B30" s="6"/>
      <c r="C30" s="235">
        <f>Eva!D16</f>
        <v>-190</v>
      </c>
      <c r="D30" s="235"/>
      <c r="E30" s="8" t="s">
        <v>11</v>
      </c>
      <c r="F30" s="8"/>
      <c r="G30" s="269">
        <f>Eva!G16</f>
        <v>-190</v>
      </c>
      <c r="H30" s="269"/>
      <c r="I30" s="8" t="str">
        <f>Eva!H16</f>
        <v>mV</v>
      </c>
      <c r="K30" s="269">
        <f>Eva!M16</f>
        <v>5.9959403053255755E-3</v>
      </c>
      <c r="L30" s="269"/>
      <c r="M30" s="8" t="str">
        <f>Eva!N16</f>
        <v>mV</v>
      </c>
      <c r="N30" s="269">
        <f>Eva!AI16</f>
        <v>1.9471533428069337E-3</v>
      </c>
      <c r="O30" s="269"/>
      <c r="P30" s="8" t="str">
        <f>Eva!AJ16</f>
        <v>mV</v>
      </c>
      <c r="R30" s="216"/>
      <c r="S30" s="216"/>
      <c r="T30" s="8"/>
    </row>
    <row r="31" spans="1:20" x14ac:dyDescent="0.35">
      <c r="C31" s="235">
        <f>Eva!D20*1000</f>
        <v>-200</v>
      </c>
      <c r="D31" s="235"/>
      <c r="E31" s="8" t="s">
        <v>12</v>
      </c>
      <c r="F31" s="8"/>
      <c r="G31" s="269">
        <f>Eva!G20*1000</f>
        <v>-200</v>
      </c>
      <c r="H31" s="269"/>
      <c r="I31" s="8" t="str">
        <f>Eva!H20</f>
        <v>V</v>
      </c>
      <c r="K31" s="269">
        <f>Eva!M20*1000</f>
        <v>6.1551905632117876E-3</v>
      </c>
      <c r="L31" s="269"/>
      <c r="M31" s="8" t="str">
        <f>Eva!N20</f>
        <v>V</v>
      </c>
      <c r="N31" s="269">
        <f>Eva!AI20*1000</f>
        <v>2.2790514416611029E-3</v>
      </c>
      <c r="O31" s="269"/>
      <c r="P31" s="8" t="str">
        <f>Eva!AJ20</f>
        <v>V</v>
      </c>
      <c r="R31" s="217"/>
      <c r="S31" s="217"/>
      <c r="T31" s="8"/>
    </row>
    <row r="32" spans="1:20" x14ac:dyDescent="0.35">
      <c r="A32" s="94">
        <v>2</v>
      </c>
      <c r="B32" s="94" t="s">
        <v>12</v>
      </c>
      <c r="C32" s="235">
        <f>Eva!D18</f>
        <v>1</v>
      </c>
      <c r="D32" s="235"/>
      <c r="E32" s="8" t="s">
        <v>12</v>
      </c>
      <c r="F32" s="8"/>
      <c r="G32" s="270">
        <f>Eva!G18</f>
        <v>1</v>
      </c>
      <c r="H32" s="270"/>
      <c r="I32" s="8" t="str">
        <f>Eva!H18</f>
        <v>V</v>
      </c>
      <c r="K32" s="270">
        <f>Eva!M18</f>
        <v>-2.4689704291147585E-5</v>
      </c>
      <c r="L32" s="270"/>
      <c r="M32" s="8" t="str">
        <f>Eva!N18</f>
        <v>V</v>
      </c>
      <c r="N32" s="270">
        <f>Eva!AI18</f>
        <v>5.7660966602481721E-6</v>
      </c>
      <c r="O32" s="270"/>
      <c r="P32" s="8" t="str">
        <f>Eva!AJ18</f>
        <v>V</v>
      </c>
      <c r="R32" s="217"/>
      <c r="S32" s="217"/>
      <c r="T32" s="8"/>
    </row>
    <row r="33" spans="1:20" x14ac:dyDescent="0.35">
      <c r="A33" s="6"/>
      <c r="B33" s="6"/>
      <c r="C33" s="274">
        <f>Eva!D19</f>
        <v>1.9</v>
      </c>
      <c r="D33" s="274"/>
      <c r="E33" s="8" t="s">
        <v>12</v>
      </c>
      <c r="F33" s="8"/>
      <c r="G33" s="271">
        <f>Eva!G19</f>
        <v>1.9</v>
      </c>
      <c r="H33" s="271"/>
      <c r="I33" s="8" t="str">
        <f>Eva!H19</f>
        <v>V</v>
      </c>
      <c r="K33" s="271">
        <f>Eva!M19</f>
        <v>-4.744264325640124E-5</v>
      </c>
      <c r="L33" s="271"/>
      <c r="M33" s="8" t="str">
        <f>Eva!N19</f>
        <v>V</v>
      </c>
      <c r="N33" s="271">
        <f>Eva!AI19</f>
        <v>1.3797021426527536E-5</v>
      </c>
      <c r="O33" s="271"/>
      <c r="P33" s="8" t="str">
        <f>Eva!AJ19</f>
        <v>V</v>
      </c>
      <c r="R33" s="217"/>
      <c r="S33" s="217"/>
      <c r="T33" s="8"/>
    </row>
    <row r="34" spans="1:20" x14ac:dyDescent="0.35">
      <c r="A34" s="6"/>
      <c r="B34" s="6"/>
      <c r="C34" s="235">
        <f>Eva!D23</f>
        <v>2</v>
      </c>
      <c r="D34" s="235"/>
      <c r="E34" s="8" t="s">
        <v>12</v>
      </c>
      <c r="F34" s="8"/>
      <c r="G34" s="271">
        <f>Eva!G23</f>
        <v>2</v>
      </c>
      <c r="H34" s="271"/>
      <c r="I34" s="8" t="str">
        <f>Eva!H23</f>
        <v>V</v>
      </c>
      <c r="K34" s="271">
        <f>Eva!M23</f>
        <v>-4.9027326289197148E-5</v>
      </c>
      <c r="L34" s="271"/>
      <c r="M34" s="8" t="str">
        <f>Eva!N23</f>
        <v>V</v>
      </c>
      <c r="N34" s="271">
        <f>Eva!AI23</f>
        <v>1.7284727369676963E-5</v>
      </c>
      <c r="O34" s="271"/>
      <c r="P34" s="8" t="str">
        <f>Eva!AJ23</f>
        <v>V</v>
      </c>
      <c r="R34" s="217"/>
      <c r="S34" s="217"/>
      <c r="T34" s="8"/>
    </row>
    <row r="35" spans="1:20" x14ac:dyDescent="0.35">
      <c r="A35" s="6"/>
      <c r="B35" s="6"/>
      <c r="C35" s="235">
        <f>Eva!D21</f>
        <v>-1</v>
      </c>
      <c r="D35" s="235"/>
      <c r="E35" s="8" t="s">
        <v>12</v>
      </c>
      <c r="F35" s="8"/>
      <c r="G35" s="270">
        <f>Eva!G21</f>
        <v>-1</v>
      </c>
      <c r="H35" s="270"/>
      <c r="I35" s="8" t="str">
        <f>Eva!H21</f>
        <v>V</v>
      </c>
      <c r="K35" s="270">
        <f>Eva!M21</f>
        <v>2.834169787013785E-5</v>
      </c>
      <c r="L35" s="270"/>
      <c r="M35" s="8" t="str">
        <f>Eva!N21</f>
        <v>V</v>
      </c>
      <c r="N35" s="270">
        <f>Eva!AI21</f>
        <v>5.7665999597861206E-6</v>
      </c>
      <c r="O35" s="270"/>
      <c r="P35" s="8" t="str">
        <f>Eva!AJ21</f>
        <v>V</v>
      </c>
      <c r="R35" s="217"/>
      <c r="S35" s="217"/>
      <c r="T35" s="8"/>
    </row>
    <row r="36" spans="1:20" x14ac:dyDescent="0.35">
      <c r="A36" s="6"/>
      <c r="B36" s="6"/>
      <c r="C36" s="274">
        <f>Eva!D22</f>
        <v>-1.9</v>
      </c>
      <c r="D36" s="274"/>
      <c r="E36" s="8" t="s">
        <v>12</v>
      </c>
      <c r="F36" s="8"/>
      <c r="G36" s="271">
        <f>Eva!G22</f>
        <v>-1.9</v>
      </c>
      <c r="H36" s="271"/>
      <c r="I36" s="8" t="str">
        <f>Eva!H22</f>
        <v>V</v>
      </c>
      <c r="K36" s="271">
        <f>Eva!M22</f>
        <v>5.3301518590398445E-5</v>
      </c>
      <c r="L36" s="271"/>
      <c r="M36" s="8" t="str">
        <f>Eva!N22</f>
        <v>V</v>
      </c>
      <c r="N36" s="271">
        <f>Eva!AI22</f>
        <v>1.3932654383570512E-5</v>
      </c>
      <c r="O36" s="271"/>
      <c r="P36" s="8" t="str">
        <f>Eva!AJ22</f>
        <v>V</v>
      </c>
      <c r="R36" s="217"/>
      <c r="S36" s="217"/>
      <c r="T36" s="8"/>
    </row>
    <row r="37" spans="1:20" x14ac:dyDescent="0.35">
      <c r="C37" s="235">
        <f>Eva!D33</f>
        <v>-2</v>
      </c>
      <c r="D37" s="235"/>
      <c r="E37" s="8" t="s">
        <v>12</v>
      </c>
      <c r="F37" s="8"/>
      <c r="G37" s="271">
        <f>Eva!G33</f>
        <v>-2</v>
      </c>
      <c r="H37" s="271"/>
      <c r="I37" s="8" t="str">
        <f>Eva!H33</f>
        <v>V</v>
      </c>
      <c r="K37" s="271">
        <f>Eva!M33</f>
        <v>5.2288821366319738E-5</v>
      </c>
      <c r="L37" s="271"/>
      <c r="M37" s="8" t="str">
        <f>Eva!N33</f>
        <v>V</v>
      </c>
      <c r="N37" s="271">
        <f>Eva!AI33</f>
        <v>1.7393184244755951E-5</v>
      </c>
      <c r="O37" s="271"/>
      <c r="P37" s="8" t="str">
        <f>Eva!AJ33</f>
        <v>V</v>
      </c>
      <c r="R37" s="214"/>
      <c r="S37" s="214"/>
      <c r="T37" s="8"/>
    </row>
    <row r="38" spans="1:20" x14ac:dyDescent="0.35">
      <c r="A38" s="6">
        <v>20</v>
      </c>
      <c r="B38" s="6" t="s">
        <v>12</v>
      </c>
      <c r="C38" s="235">
        <f>Eva!D24</f>
        <v>4</v>
      </c>
      <c r="D38" s="235"/>
      <c r="E38" s="8" t="s">
        <v>12</v>
      </c>
      <c r="F38" s="8"/>
      <c r="G38" s="271">
        <f>Eva!G24</f>
        <v>4</v>
      </c>
      <c r="H38" s="271"/>
      <c r="I38" s="8" t="str">
        <f>Eva!H24</f>
        <v>V</v>
      </c>
      <c r="K38" s="271">
        <f>Eva!M24</f>
        <v>-1.0269524391937068E-4</v>
      </c>
      <c r="L38" s="271"/>
      <c r="M38" s="8" t="str">
        <f>Eva!N24</f>
        <v>V</v>
      </c>
      <c r="N38" s="271">
        <f>Eva!AI24</f>
        <v>2.9232998364791528E-5</v>
      </c>
      <c r="O38" s="271"/>
      <c r="P38" s="8" t="str">
        <f>Eva!AJ24</f>
        <v>V</v>
      </c>
      <c r="R38" s="214"/>
      <c r="S38" s="214"/>
      <c r="T38" s="8"/>
    </row>
    <row r="39" spans="1:20" x14ac:dyDescent="0.35">
      <c r="A39" s="6"/>
      <c r="B39" s="6"/>
      <c r="C39" s="235">
        <f>Eva!D25</f>
        <v>6</v>
      </c>
      <c r="D39" s="235"/>
      <c r="E39" s="8" t="s">
        <v>12</v>
      </c>
      <c r="F39" s="8"/>
      <c r="G39" s="271">
        <f>Eva!G25</f>
        <v>6</v>
      </c>
      <c r="H39" s="271"/>
      <c r="I39" s="8" t="str">
        <f>Eva!H25</f>
        <v>V</v>
      </c>
      <c r="K39" s="271">
        <f>Eva!M25</f>
        <v>-1.5636316155021035E-4</v>
      </c>
      <c r="L39" s="271"/>
      <c r="M39" s="8" t="str">
        <f>Eva!N25</f>
        <v>V</v>
      </c>
      <c r="N39" s="271">
        <f>Eva!AI25</f>
        <v>4.0737440691526179E-5</v>
      </c>
      <c r="O39" s="271"/>
      <c r="P39" s="8" t="str">
        <f>Eva!AJ25</f>
        <v>V</v>
      </c>
      <c r="R39" s="214"/>
      <c r="S39" s="214"/>
      <c r="T39" s="8"/>
    </row>
    <row r="40" spans="1:20" x14ac:dyDescent="0.35">
      <c r="A40" s="6"/>
      <c r="B40" s="6"/>
      <c r="C40" s="235">
        <f>Eva!D26</f>
        <v>8</v>
      </c>
      <c r="D40" s="235"/>
      <c r="E40" s="8" t="s">
        <v>12</v>
      </c>
      <c r="F40" s="8"/>
      <c r="G40" s="271">
        <f>Eva!G26</f>
        <v>8</v>
      </c>
      <c r="H40" s="271"/>
      <c r="I40" s="8" t="str">
        <f>Eva!H26</f>
        <v>V</v>
      </c>
      <c r="K40" s="271">
        <f>Eva!M26</f>
        <v>-2.1003107918105002E-4</v>
      </c>
      <c r="L40" s="271"/>
      <c r="M40" s="8" t="str">
        <f>Eva!N26</f>
        <v>V</v>
      </c>
      <c r="N40" s="271">
        <f>Eva!AI26</f>
        <v>4.4894755529968233E-5</v>
      </c>
      <c r="O40" s="271"/>
      <c r="P40" s="8" t="str">
        <f>Eva!AJ26</f>
        <v>V</v>
      </c>
      <c r="R40" s="214"/>
      <c r="S40" s="214"/>
      <c r="T40" s="8"/>
    </row>
    <row r="41" spans="1:20" x14ac:dyDescent="0.35">
      <c r="A41" s="6"/>
      <c r="B41" s="6"/>
      <c r="C41" s="235">
        <f>Eva!D27</f>
        <v>10</v>
      </c>
      <c r="D41" s="235"/>
      <c r="E41" s="8" t="s">
        <v>12</v>
      </c>
      <c r="F41" s="8"/>
      <c r="G41" s="271">
        <f>Eva!G27</f>
        <v>10</v>
      </c>
      <c r="H41" s="271"/>
      <c r="I41" s="8" t="str">
        <f>Eva!H27</f>
        <v>V</v>
      </c>
      <c r="K41" s="271">
        <f>Eva!M27</f>
        <v>-2.6369899681100151E-4</v>
      </c>
      <c r="L41" s="271"/>
      <c r="M41" s="8" t="str">
        <f>Eva!N27</f>
        <v>V</v>
      </c>
      <c r="N41" s="271">
        <f>Eva!AI27</f>
        <v>5.4366065560742227E-5</v>
      </c>
      <c r="O41" s="271"/>
      <c r="P41" s="8" t="str">
        <f>Eva!AJ27</f>
        <v>V</v>
      </c>
      <c r="R41" s="214"/>
      <c r="S41" s="214"/>
      <c r="T41" s="8"/>
    </row>
    <row r="42" spans="1:20" ht="16" thickBot="1" x14ac:dyDescent="0.4">
      <c r="A42" s="20" t="s">
        <v>89</v>
      </c>
      <c r="B42" s="21"/>
      <c r="C42" s="21"/>
      <c r="D42" s="21"/>
      <c r="E42" s="21"/>
      <c r="F42" s="21"/>
      <c r="G42" s="21"/>
      <c r="H42" s="21"/>
      <c r="I42" s="21"/>
      <c r="J42" s="21"/>
      <c r="K42" s="21"/>
      <c r="L42" s="21"/>
      <c r="M42" s="21"/>
      <c r="N42" s="21"/>
      <c r="O42" s="21"/>
      <c r="P42" s="21"/>
      <c r="R42" s="83"/>
      <c r="S42" s="83"/>
      <c r="T42" s="8"/>
    </row>
    <row r="43" spans="1:20" x14ac:dyDescent="0.35">
      <c r="A43" s="224" t="s">
        <v>47</v>
      </c>
      <c r="B43" s="224"/>
      <c r="C43" s="224" t="s">
        <v>54</v>
      </c>
      <c r="D43" s="224"/>
      <c r="E43" s="224"/>
      <c r="F43" s="224"/>
      <c r="G43" s="224" t="s">
        <v>9</v>
      </c>
      <c r="H43" s="224"/>
      <c r="I43" s="224"/>
      <c r="J43" s="224"/>
      <c r="K43" s="225" t="s">
        <v>48</v>
      </c>
      <c r="L43" s="225"/>
      <c r="M43" s="225"/>
      <c r="N43" s="225" t="s">
        <v>49</v>
      </c>
      <c r="O43" s="225"/>
      <c r="P43" s="225"/>
      <c r="R43" s="83"/>
      <c r="S43" s="83"/>
      <c r="T43" s="8"/>
    </row>
    <row r="44" spans="1:20" ht="16" thickBot="1" x14ac:dyDescent="0.4">
      <c r="A44" s="218" t="s">
        <v>50</v>
      </c>
      <c r="B44" s="218"/>
      <c r="C44" s="218" t="s">
        <v>55</v>
      </c>
      <c r="D44" s="218"/>
      <c r="E44" s="218"/>
      <c r="F44" s="218"/>
      <c r="G44" s="218" t="s">
        <v>53</v>
      </c>
      <c r="H44" s="218"/>
      <c r="I44" s="218"/>
      <c r="J44" s="218"/>
      <c r="K44" s="219" t="s">
        <v>51</v>
      </c>
      <c r="L44" s="219"/>
      <c r="M44" s="219"/>
      <c r="N44" s="219" t="s">
        <v>24</v>
      </c>
      <c r="O44" s="219"/>
      <c r="P44" s="219"/>
      <c r="R44" s="83"/>
      <c r="S44" s="83"/>
      <c r="T44" s="8"/>
    </row>
    <row r="45" spans="1:20" x14ac:dyDescent="0.35">
      <c r="A45" s="6">
        <f>A38</f>
        <v>20</v>
      </c>
      <c r="B45" s="6" t="str">
        <f>B38</f>
        <v>V</v>
      </c>
      <c r="C45" s="235">
        <f>Eva!D28</f>
        <v>12</v>
      </c>
      <c r="D45" s="235"/>
      <c r="E45" s="8" t="s">
        <v>12</v>
      </c>
      <c r="F45" s="8"/>
      <c r="G45" s="271">
        <f>Eva!G28</f>
        <v>12</v>
      </c>
      <c r="H45" s="271"/>
      <c r="I45" s="8" t="str">
        <f>Eva!H28</f>
        <v>V</v>
      </c>
      <c r="K45" s="271">
        <f>Eva!M28</f>
        <v>-3.17366914440953E-4</v>
      </c>
      <c r="L45" s="271"/>
      <c r="M45" s="8" t="str">
        <f>Eva!N28</f>
        <v>V</v>
      </c>
      <c r="N45" s="271">
        <f>Eva!AI28</f>
        <v>6.4989239237169826E-5</v>
      </c>
      <c r="O45" s="271"/>
      <c r="P45" s="8" t="str">
        <f>Eva!AJ28</f>
        <v>V</v>
      </c>
      <c r="R45" s="214"/>
      <c r="S45" s="214"/>
      <c r="T45" s="8"/>
    </row>
    <row r="46" spans="1:20" x14ac:dyDescent="0.35">
      <c r="A46" s="6"/>
      <c r="B46" s="6"/>
      <c r="C46" s="235">
        <f>Eva!D29</f>
        <v>14</v>
      </c>
      <c r="D46" s="235"/>
      <c r="E46" s="8" t="s">
        <v>12</v>
      </c>
      <c r="F46" s="8"/>
      <c r="G46" s="271">
        <f>Eva!G29</f>
        <v>14</v>
      </c>
      <c r="H46" s="271"/>
      <c r="I46" s="8" t="str">
        <f>Eva!H29</f>
        <v>V</v>
      </c>
      <c r="K46" s="271">
        <f>Eva!M29</f>
        <v>-3.7103483207090449E-4</v>
      </c>
      <c r="L46" s="271"/>
      <c r="M46" s="8" t="str">
        <f>Eva!N29</f>
        <v>V</v>
      </c>
      <c r="N46" s="271">
        <f>Eva!AI29</f>
        <v>8.4048857349320721E-5</v>
      </c>
      <c r="O46" s="271"/>
      <c r="P46" s="8" t="str">
        <f>Eva!AJ29</f>
        <v>V</v>
      </c>
      <c r="R46" s="214"/>
      <c r="S46" s="214"/>
      <c r="T46" s="8"/>
    </row>
    <row r="47" spans="1:20" x14ac:dyDescent="0.35">
      <c r="A47" s="6"/>
      <c r="B47" s="6"/>
      <c r="C47" s="235">
        <f>Eva!D30</f>
        <v>16</v>
      </c>
      <c r="D47" s="235"/>
      <c r="E47" s="8" t="s">
        <v>12</v>
      </c>
      <c r="F47" s="8"/>
      <c r="G47" s="271">
        <f>Eva!G30</f>
        <v>16</v>
      </c>
      <c r="H47" s="271"/>
      <c r="I47" s="8" t="str">
        <f>Eva!H30</f>
        <v>V</v>
      </c>
      <c r="K47" s="271">
        <f>Eva!M30</f>
        <v>-4.2470274970085597E-4</v>
      </c>
      <c r="L47" s="271"/>
      <c r="M47" s="8" t="str">
        <f>Eva!N30</f>
        <v>V</v>
      </c>
      <c r="N47" s="271">
        <f>Eva!AI30</f>
        <v>8.8014830691914996E-5</v>
      </c>
      <c r="O47" s="271"/>
      <c r="P47" s="8" t="str">
        <f>Eva!AJ30</f>
        <v>V</v>
      </c>
      <c r="R47" s="214"/>
      <c r="S47" s="214"/>
      <c r="T47" s="8"/>
    </row>
    <row r="48" spans="1:20" x14ac:dyDescent="0.35">
      <c r="A48" s="6"/>
      <c r="B48" s="6"/>
      <c r="C48" s="235">
        <f>Eva!D31</f>
        <v>18</v>
      </c>
      <c r="D48" s="235"/>
      <c r="E48" s="8" t="s">
        <v>12</v>
      </c>
      <c r="F48" s="8"/>
      <c r="G48" s="271">
        <f>Eva!G31</f>
        <v>18</v>
      </c>
      <c r="H48" s="271"/>
      <c r="I48" s="8" t="str">
        <f>Eva!H31</f>
        <v>V</v>
      </c>
      <c r="K48" s="271">
        <f>Eva!M31</f>
        <v>-4.7837066733436018E-4</v>
      </c>
      <c r="L48" s="271"/>
      <c r="M48" s="8" t="str">
        <f>Eva!N31</f>
        <v>V</v>
      </c>
      <c r="N48" s="271">
        <f>Eva!AI31</f>
        <v>9.2252969717654412E-5</v>
      </c>
      <c r="O48" s="271"/>
      <c r="P48" s="8" t="str">
        <f>Eva!AJ31</f>
        <v>V</v>
      </c>
      <c r="R48" s="214"/>
      <c r="S48" s="214"/>
      <c r="T48" s="8"/>
    </row>
    <row r="49" spans="1:20" x14ac:dyDescent="0.35">
      <c r="A49" s="6"/>
      <c r="B49" s="6"/>
      <c r="C49" s="235">
        <f>Eva!D32</f>
        <v>19</v>
      </c>
      <c r="D49" s="235"/>
      <c r="E49" s="8" t="s">
        <v>12</v>
      </c>
      <c r="F49" s="8"/>
      <c r="G49" s="268">
        <f>Eva!G32</f>
        <v>19</v>
      </c>
      <c r="H49" s="268"/>
      <c r="I49" s="8" t="str">
        <f>Eva!H32</f>
        <v>V</v>
      </c>
      <c r="K49" s="268">
        <f>Eva!M32</f>
        <v>-5.0520462614755957E-4</v>
      </c>
      <c r="L49" s="268"/>
      <c r="M49" s="8" t="str">
        <f>Eva!N32</f>
        <v>V</v>
      </c>
      <c r="N49" s="268">
        <f>Eva!AI32</f>
        <v>1.7078108112630517E-4</v>
      </c>
      <c r="O49" s="268"/>
      <c r="P49" s="8" t="str">
        <f>Eva!AJ32</f>
        <v>V</v>
      </c>
      <c r="R49" s="214"/>
      <c r="S49" s="214"/>
      <c r="T49" s="8"/>
    </row>
    <row r="50" spans="1:20" x14ac:dyDescent="0.35">
      <c r="A50" s="6"/>
      <c r="B50" s="6"/>
      <c r="C50" s="235">
        <f>Eva!D43</f>
        <v>20</v>
      </c>
      <c r="D50" s="235"/>
      <c r="E50" s="8" t="s">
        <v>12</v>
      </c>
      <c r="F50" s="8"/>
      <c r="G50" s="268">
        <f>Eva!G43</f>
        <v>20</v>
      </c>
      <c r="H50" s="268"/>
      <c r="I50" s="8" t="str">
        <f>Eva!H43</f>
        <v>V</v>
      </c>
      <c r="K50" s="268">
        <f>Eva!M43</f>
        <v>-4.7406272543426553E-4</v>
      </c>
      <c r="L50" s="268"/>
      <c r="M50" s="8" t="str">
        <f>Eva!N43</f>
        <v>V</v>
      </c>
      <c r="N50" s="268">
        <f>Eva!AI43</f>
        <v>2.4404407594531558E-4</v>
      </c>
      <c r="O50" s="268"/>
      <c r="P50" s="8" t="str">
        <f>Eva!AJ43</f>
        <v>V</v>
      </c>
      <c r="R50" s="214"/>
      <c r="S50" s="214"/>
      <c r="T50" s="8"/>
    </row>
    <row r="51" spans="1:20" x14ac:dyDescent="0.35">
      <c r="A51" s="6"/>
      <c r="B51" s="6"/>
      <c r="C51" s="235">
        <f>Eva!D34</f>
        <v>-4</v>
      </c>
      <c r="D51" s="235"/>
      <c r="E51" s="8" t="s">
        <v>12</v>
      </c>
      <c r="F51" s="8"/>
      <c r="G51" s="271">
        <f>Eva!G34</f>
        <v>-4</v>
      </c>
      <c r="H51" s="271"/>
      <c r="I51" s="8" t="str">
        <f>Eva!H34</f>
        <v>V</v>
      </c>
      <c r="K51" s="271">
        <f>Eva!M34</f>
        <v>1.0494677859851365E-4</v>
      </c>
      <c r="L51" s="271"/>
      <c r="M51" s="8" t="str">
        <f>Eva!N34</f>
        <v>V</v>
      </c>
      <c r="N51" s="271">
        <f>Eva!AI34</f>
        <v>2.9241284051314378E-5</v>
      </c>
      <c r="O51" s="271"/>
      <c r="P51" s="8" t="str">
        <f>Eva!AJ34</f>
        <v>V</v>
      </c>
      <c r="R51" s="214"/>
      <c r="S51" s="214"/>
      <c r="T51" s="8"/>
    </row>
    <row r="52" spans="1:20" x14ac:dyDescent="0.35">
      <c r="A52" s="6"/>
      <c r="B52" s="6"/>
      <c r="C52" s="235">
        <f>Eva!D35</f>
        <v>-6</v>
      </c>
      <c r="D52" s="235"/>
      <c r="E52" s="8" t="s">
        <v>12</v>
      </c>
      <c r="F52" s="8"/>
      <c r="G52" s="271">
        <f>Eva!G35</f>
        <v>-6</v>
      </c>
      <c r="H52" s="271"/>
      <c r="I52" s="8" t="str">
        <f>Eva!H35</f>
        <v>V</v>
      </c>
      <c r="K52" s="271">
        <f>Eva!M35</f>
        <v>1.5760473583004142E-4</v>
      </c>
      <c r="L52" s="271"/>
      <c r="M52" s="8" t="str">
        <f>Eva!N35</f>
        <v>V</v>
      </c>
      <c r="N52" s="271">
        <f>Eva!AI35</f>
        <v>4.0745416692251386E-5</v>
      </c>
      <c r="O52" s="271"/>
      <c r="P52" s="8" t="str">
        <f>Eva!AJ35</f>
        <v>V</v>
      </c>
      <c r="R52" s="214"/>
      <c r="S52" s="214"/>
      <c r="T52" s="8"/>
    </row>
    <row r="53" spans="1:20" x14ac:dyDescent="0.35">
      <c r="A53" s="6"/>
      <c r="B53" s="6"/>
      <c r="C53" s="235">
        <f>Eva!D36</f>
        <v>-8</v>
      </c>
      <c r="D53" s="235"/>
      <c r="E53" s="8" t="s">
        <v>12</v>
      </c>
      <c r="F53" s="8"/>
      <c r="G53" s="271">
        <f>Eva!G36</f>
        <v>-8</v>
      </c>
      <c r="H53" s="271"/>
      <c r="I53" s="8" t="str">
        <f>Eva!H36</f>
        <v>V</v>
      </c>
      <c r="K53" s="271">
        <f>Eva!M36</f>
        <v>2.1026269306201328E-4</v>
      </c>
      <c r="L53" s="271"/>
      <c r="M53" s="8" t="str">
        <f>Eva!N36</f>
        <v>V</v>
      </c>
      <c r="N53" s="271">
        <f>Eva!AI36</f>
        <v>4.4901993067404014E-5</v>
      </c>
      <c r="O53" s="271"/>
      <c r="P53" s="8" t="str">
        <f>Eva!AJ36</f>
        <v>V</v>
      </c>
      <c r="R53" s="214"/>
      <c r="S53" s="214"/>
      <c r="T53" s="8"/>
    </row>
    <row r="54" spans="1:20" x14ac:dyDescent="0.35">
      <c r="A54" s="6"/>
      <c r="B54" s="6"/>
      <c r="C54" s="235">
        <f>Eva!D37</f>
        <v>-10</v>
      </c>
      <c r="D54" s="235"/>
      <c r="E54" s="8" t="s">
        <v>12</v>
      </c>
      <c r="F54" s="8"/>
      <c r="G54" s="271">
        <f>Eva!G37</f>
        <v>-10</v>
      </c>
      <c r="H54" s="271"/>
      <c r="I54" s="8" t="str">
        <f>Eva!H37</f>
        <v>V</v>
      </c>
      <c r="K54" s="271">
        <f>Eva!M37</f>
        <v>2.6292065029487333E-4</v>
      </c>
      <c r="L54" s="271"/>
      <c r="M54" s="8" t="str">
        <f>Eva!N37</f>
        <v>V</v>
      </c>
      <c r="N54" s="271">
        <f>Eva!AI37</f>
        <v>5.4365466832880077E-5</v>
      </c>
      <c r="O54" s="271"/>
      <c r="P54" s="8" t="str">
        <f>Eva!AJ37</f>
        <v>V</v>
      </c>
      <c r="R54" s="214"/>
      <c r="S54" s="214"/>
      <c r="T54" s="8"/>
    </row>
    <row r="55" spans="1:20" x14ac:dyDescent="0.35">
      <c r="A55" s="6"/>
      <c r="B55" s="6"/>
      <c r="C55" s="235">
        <f>Eva!D38</f>
        <v>-12</v>
      </c>
      <c r="D55" s="235"/>
      <c r="E55" s="8" t="s">
        <v>12</v>
      </c>
      <c r="F55" s="8"/>
      <c r="G55" s="271">
        <f>Eva!G38</f>
        <v>-12</v>
      </c>
      <c r="H55" s="271"/>
      <c r="I55" s="8" t="str">
        <f>Eva!H38</f>
        <v>V</v>
      </c>
      <c r="K55" s="271">
        <f>Eva!M38</f>
        <v>3.1557860752684519E-4</v>
      </c>
      <c r="L55" s="271"/>
      <c r="M55" s="8" t="str">
        <f>Eva!N38</f>
        <v>V</v>
      </c>
      <c r="N55" s="271">
        <f>Eva!AI38</f>
        <v>6.4991244803246605E-5</v>
      </c>
      <c r="O55" s="271"/>
      <c r="P55" s="8" t="str">
        <f>Eva!AJ38</f>
        <v>V</v>
      </c>
      <c r="R55" s="214"/>
      <c r="S55" s="214"/>
      <c r="T55" s="8"/>
    </row>
    <row r="56" spans="1:20" x14ac:dyDescent="0.35">
      <c r="A56" s="6"/>
      <c r="B56" s="6"/>
      <c r="C56" s="235">
        <f>Eva!D39</f>
        <v>-14</v>
      </c>
      <c r="D56" s="235"/>
      <c r="E56" s="8" t="s">
        <v>12</v>
      </c>
      <c r="F56" s="8"/>
      <c r="G56" s="271">
        <f>Eva!G39</f>
        <v>-14</v>
      </c>
      <c r="H56" s="271"/>
      <c r="I56" s="8" t="str">
        <f>Eva!H39</f>
        <v>V</v>
      </c>
      <c r="K56" s="271">
        <f>Eva!M39</f>
        <v>3.6823656475881705E-4</v>
      </c>
      <c r="L56" s="271"/>
      <c r="M56" s="8" t="str">
        <f>Eva!N39</f>
        <v>V</v>
      </c>
      <c r="N56" s="271">
        <f>Eva!AI39</f>
        <v>8.4052449691644207E-5</v>
      </c>
      <c r="O56" s="271"/>
      <c r="P56" s="8" t="str">
        <f>Eva!AJ39</f>
        <v>V</v>
      </c>
      <c r="R56" s="214"/>
      <c r="S56" s="214"/>
      <c r="T56" s="8"/>
    </row>
    <row r="57" spans="1:20" x14ac:dyDescent="0.35">
      <c r="A57" s="6"/>
      <c r="B57" s="6"/>
      <c r="C57" s="235">
        <f>Eva!D40</f>
        <v>-16</v>
      </c>
      <c r="D57" s="235"/>
      <c r="E57" s="8" t="s">
        <v>12</v>
      </c>
      <c r="F57" s="8"/>
      <c r="G57" s="271">
        <f>Eva!G40</f>
        <v>-16</v>
      </c>
      <c r="H57" s="271"/>
      <c r="I57" s="8" t="str">
        <f>Eva!H40</f>
        <v>V</v>
      </c>
      <c r="K57" s="271">
        <f>Eva!M40</f>
        <v>4.2089452199256527E-4</v>
      </c>
      <c r="L57" s="271"/>
      <c r="M57" s="8" t="str">
        <f>Eva!N40</f>
        <v>V</v>
      </c>
      <c r="N57" s="271">
        <f>Eva!AI40</f>
        <v>8.8018261168727822E-5</v>
      </c>
      <c r="O57" s="271"/>
      <c r="P57" s="8" t="str">
        <f>Eva!AJ40</f>
        <v>V</v>
      </c>
      <c r="R57" s="214"/>
      <c r="S57" s="214"/>
      <c r="T57" s="8"/>
    </row>
    <row r="58" spans="1:20" x14ac:dyDescent="0.35">
      <c r="A58" s="6"/>
      <c r="B58" s="6"/>
      <c r="C58" s="235">
        <f>Eva!D41</f>
        <v>-18</v>
      </c>
      <c r="D58" s="235"/>
      <c r="E58" s="8" t="s">
        <v>12</v>
      </c>
      <c r="F58" s="8"/>
      <c r="G58" s="271">
        <f>Eva!G41</f>
        <v>-18</v>
      </c>
      <c r="H58" s="271"/>
      <c r="I58" s="8" t="str">
        <f>Eva!H41</f>
        <v>V</v>
      </c>
      <c r="K58" s="271">
        <f>Eva!M41</f>
        <v>4.7355247922098442E-4</v>
      </c>
      <c r="L58" s="271"/>
      <c r="M58" s="8" t="str">
        <f>Eva!N41</f>
        <v>V</v>
      </c>
      <c r="N58" s="271">
        <f>Eva!AI41</f>
        <v>9.2256242602689923E-5</v>
      </c>
      <c r="O58" s="271"/>
      <c r="P58" s="8" t="str">
        <f>Eva!AJ41</f>
        <v>V</v>
      </c>
      <c r="R58" s="214"/>
      <c r="S58" s="214"/>
      <c r="T58" s="8"/>
    </row>
    <row r="59" spans="1:20" x14ac:dyDescent="0.35">
      <c r="A59" s="6"/>
      <c r="B59" s="6"/>
      <c r="C59" s="235">
        <f>Eva!D42</f>
        <v>-19</v>
      </c>
      <c r="D59" s="235"/>
      <c r="E59" s="8" t="s">
        <v>12</v>
      </c>
      <c r="F59" s="8"/>
      <c r="G59" s="268">
        <f>Eva!G42</f>
        <v>-19</v>
      </c>
      <c r="H59" s="268"/>
      <c r="I59" s="8" t="str">
        <f>Eva!H42</f>
        <v>V</v>
      </c>
      <c r="K59" s="268">
        <f>Eva!M42</f>
        <v>4.9988145783785853E-4</v>
      </c>
      <c r="L59" s="268"/>
      <c r="M59" s="8" t="str">
        <f>Eva!N42</f>
        <v>V</v>
      </c>
      <c r="N59" s="268">
        <f>Eva!AI42</f>
        <v>1.7050047001096488E-4</v>
      </c>
      <c r="O59" s="268"/>
      <c r="P59" s="8" t="str">
        <f>Eva!AJ42</f>
        <v>V</v>
      </c>
      <c r="R59" s="214"/>
      <c r="S59" s="214"/>
      <c r="T59" s="8"/>
    </row>
    <row r="60" spans="1:20" x14ac:dyDescent="0.35">
      <c r="C60" s="235">
        <f>Eva!D47</f>
        <v>-20</v>
      </c>
      <c r="D60" s="235"/>
      <c r="E60" s="8" t="s">
        <v>12</v>
      </c>
      <c r="F60" s="8"/>
      <c r="G60" s="268">
        <f>Eva!G47</f>
        <v>-20</v>
      </c>
      <c r="H60" s="268"/>
      <c r="I60" s="8" t="str">
        <f>Eva!H47</f>
        <v>V</v>
      </c>
      <c r="K60" s="268">
        <f>Eva!M47</f>
        <v>5.612477149412598E-4</v>
      </c>
      <c r="L60" s="268"/>
      <c r="M60" s="8" t="str">
        <f>Eva!N47</f>
        <v>V</v>
      </c>
      <c r="N60" s="268">
        <f>Eva!AI47</f>
        <v>2.4384778778429231E-4</v>
      </c>
      <c r="O60" s="268"/>
      <c r="P60" s="8" t="str">
        <f>Eva!AJ47</f>
        <v>V</v>
      </c>
      <c r="R60" s="215"/>
      <c r="S60" s="215"/>
      <c r="T60" s="8"/>
    </row>
    <row r="61" spans="1:20" x14ac:dyDescent="0.35">
      <c r="A61" s="6">
        <v>240</v>
      </c>
      <c r="B61" s="6" t="s">
        <v>12</v>
      </c>
      <c r="C61" s="235">
        <f>Eva!D44</f>
        <v>100</v>
      </c>
      <c r="D61" s="235"/>
      <c r="E61" s="8" t="s">
        <v>12</v>
      </c>
      <c r="F61" s="8"/>
      <c r="G61" s="268">
        <f>Eva!G44</f>
        <v>100</v>
      </c>
      <c r="H61" s="268"/>
      <c r="I61" s="8" t="str">
        <f>Eva!H44</f>
        <v>V</v>
      </c>
      <c r="K61" s="268">
        <f>Eva!M44</f>
        <v>-2.6156538190349465E-3</v>
      </c>
      <c r="L61" s="268"/>
      <c r="M61" s="8" t="str">
        <f>Eva!N44</f>
        <v>V</v>
      </c>
      <c r="N61" s="268">
        <f>Eva!AI44</f>
        <v>7.9518640247668417E-4</v>
      </c>
      <c r="O61" s="268"/>
      <c r="P61" s="8" t="str">
        <f>Eva!AJ44</f>
        <v>V</v>
      </c>
      <c r="R61" s="215"/>
      <c r="S61" s="215"/>
      <c r="T61" s="8"/>
    </row>
    <row r="62" spans="1:20" x14ac:dyDescent="0.35">
      <c r="A62" s="6"/>
      <c r="B62" s="6"/>
      <c r="C62" s="235">
        <f>Eva!D45</f>
        <v>190</v>
      </c>
      <c r="D62" s="235"/>
      <c r="E62" s="8" t="s">
        <v>12</v>
      </c>
      <c r="F62" s="8"/>
      <c r="G62" s="269">
        <f>Eva!G45</f>
        <v>190</v>
      </c>
      <c r="H62" s="269"/>
      <c r="I62" s="8" t="str">
        <f>Eva!H45</f>
        <v>V</v>
      </c>
      <c r="K62" s="269">
        <f>Eva!M45</f>
        <v>-5.0249437993556967E-3</v>
      </c>
      <c r="L62" s="269"/>
      <c r="M62" s="8" t="str">
        <f>Eva!N45</f>
        <v>V</v>
      </c>
      <c r="N62" s="269">
        <f>Eva!AI45</f>
        <v>1.9682017484974322E-3</v>
      </c>
      <c r="O62" s="269"/>
      <c r="P62" s="8" t="str">
        <f>Eva!AJ45</f>
        <v>V</v>
      </c>
      <c r="R62" s="216"/>
      <c r="S62" s="216"/>
      <c r="T62" s="8"/>
    </row>
    <row r="63" spans="1:20" x14ac:dyDescent="0.35">
      <c r="A63" s="6"/>
      <c r="B63" s="6"/>
      <c r="C63" s="235">
        <f>Eva!D46</f>
        <v>240</v>
      </c>
      <c r="D63" s="235"/>
      <c r="E63" s="8" t="s">
        <v>12</v>
      </c>
      <c r="F63" s="8"/>
      <c r="G63" s="269">
        <f>Eva!G46</f>
        <v>240</v>
      </c>
      <c r="H63" s="269"/>
      <c r="I63" s="8" t="str">
        <f>Eva!H46</f>
        <v>V</v>
      </c>
      <c r="K63" s="269">
        <f>Eva!M46</f>
        <v>-5.5934074534320644E-3</v>
      </c>
      <c r="L63" s="269"/>
      <c r="M63" s="8" t="str">
        <f>Eva!N46</f>
        <v>V</v>
      </c>
      <c r="N63" s="269">
        <f>Eva!AI46</f>
        <v>3.6338828086386718E-3</v>
      </c>
      <c r="O63" s="269"/>
      <c r="P63" s="8" t="str">
        <f>Eva!AJ46</f>
        <v>V</v>
      </c>
      <c r="R63" s="216"/>
      <c r="S63" s="216"/>
      <c r="T63" s="8"/>
    </row>
    <row r="64" spans="1:20" x14ac:dyDescent="0.35">
      <c r="A64" s="6"/>
      <c r="B64" s="6"/>
      <c r="C64" s="235">
        <f>Eva!D48</f>
        <v>-100</v>
      </c>
      <c r="D64" s="235"/>
      <c r="E64" s="8" t="s">
        <v>12</v>
      </c>
      <c r="F64" s="8"/>
      <c r="G64" s="215">
        <f>Eva!G48</f>
        <v>-100</v>
      </c>
      <c r="H64" s="215"/>
      <c r="I64" s="8" t="str">
        <f>Eva!H48</f>
        <v>V</v>
      </c>
      <c r="K64" s="215">
        <f>Eva!M48</f>
        <v>2.7814735313000938E-3</v>
      </c>
      <c r="L64" s="215"/>
      <c r="M64" s="8" t="str">
        <f>Eva!N48</f>
        <v>V</v>
      </c>
      <c r="N64" s="215">
        <f>Eva!AI48</f>
        <v>7.9520361838594268E-4</v>
      </c>
      <c r="O64" s="215"/>
      <c r="P64" s="8" t="str">
        <f>Eva!AJ48</f>
        <v>V</v>
      </c>
      <c r="R64" s="215"/>
      <c r="S64" s="215"/>
      <c r="T64" s="8"/>
    </row>
    <row r="65" spans="1:23" x14ac:dyDescent="0.35">
      <c r="A65" s="6"/>
      <c r="B65" s="6"/>
      <c r="C65" s="235">
        <f>Eva!D49</f>
        <v>-190</v>
      </c>
      <c r="D65" s="235"/>
      <c r="E65" s="8" t="s">
        <v>12</v>
      </c>
      <c r="F65" s="8"/>
      <c r="G65" s="216">
        <f>Eva!G49</f>
        <v>-190</v>
      </c>
      <c r="H65" s="216"/>
      <c r="I65" s="8" t="str">
        <f>Eva!H49</f>
        <v>V</v>
      </c>
      <c r="K65" s="216">
        <f>Eva!M49</f>
        <v>5.279227574703782E-3</v>
      </c>
      <c r="L65" s="216"/>
      <c r="M65" s="8" t="str">
        <f>Eva!N49</f>
        <v>V</v>
      </c>
      <c r="N65" s="216">
        <f>Eva!AI49</f>
        <v>1.9791507791969438E-3</v>
      </c>
      <c r="O65" s="216"/>
      <c r="P65" s="8" t="str">
        <f>Eva!AJ49</f>
        <v>V</v>
      </c>
      <c r="R65" s="216"/>
      <c r="S65" s="216"/>
      <c r="T65" s="8"/>
    </row>
    <row r="66" spans="1:23" x14ac:dyDescent="0.35">
      <c r="A66" s="6"/>
      <c r="B66" s="6"/>
      <c r="C66" s="235">
        <f>Eva!D50</f>
        <v>-240</v>
      </c>
      <c r="D66" s="235"/>
      <c r="E66" s="8" t="s">
        <v>12</v>
      </c>
      <c r="F66" s="8"/>
      <c r="G66" s="216">
        <f>Eva!G50</f>
        <v>-240</v>
      </c>
      <c r="H66" s="216"/>
      <c r="I66" s="8" t="str">
        <f>Eva!H50</f>
        <v>V</v>
      </c>
      <c r="K66" s="216">
        <f>Eva!M50</f>
        <v>5.8213925576353631E-3</v>
      </c>
      <c r="L66" s="216"/>
      <c r="M66" s="8" t="str">
        <f>Eva!N50</f>
        <v>V</v>
      </c>
      <c r="N66" s="216">
        <f>Eva!AI50</f>
        <v>3.6333456884984506E-3</v>
      </c>
      <c r="O66" s="216"/>
      <c r="P66" s="8" t="str">
        <f>Eva!AJ50</f>
        <v>V</v>
      </c>
      <c r="R66" s="216"/>
      <c r="S66" s="216"/>
      <c r="T66" s="8"/>
    </row>
    <row r="67" spans="1:23" x14ac:dyDescent="0.35">
      <c r="A67" s="6">
        <v>1000</v>
      </c>
      <c r="B67" s="6" t="s">
        <v>12</v>
      </c>
      <c r="C67" s="235">
        <f>Eva!D51</f>
        <v>250</v>
      </c>
      <c r="D67" s="235"/>
      <c r="E67" s="8" t="s">
        <v>12</v>
      </c>
      <c r="F67" s="8"/>
      <c r="G67" s="216">
        <f>Eva!G51</f>
        <v>250</v>
      </c>
      <c r="H67" s="216"/>
      <c r="I67" s="8" t="str">
        <f>Eva!H51</f>
        <v>V</v>
      </c>
      <c r="K67" s="216">
        <f>Eva!M51</f>
        <v>-5.8355071879816478E-3</v>
      </c>
      <c r="L67" s="216"/>
      <c r="M67" s="8" t="str">
        <f>Eva!N51</f>
        <v>V</v>
      </c>
      <c r="N67" s="216">
        <f>Eva!AI51</f>
        <v>3.6593318516162229E-3</v>
      </c>
      <c r="O67" s="216"/>
      <c r="P67" s="8" t="str">
        <f>Eva!AJ51</f>
        <v>V</v>
      </c>
      <c r="R67" s="216"/>
      <c r="S67" s="216"/>
      <c r="T67" s="8"/>
    </row>
    <row r="68" spans="1:23" x14ac:dyDescent="0.35">
      <c r="A68" s="6"/>
      <c r="B68" s="6"/>
      <c r="C68" s="235">
        <f>Eva!D52</f>
        <v>1000</v>
      </c>
      <c r="D68" s="235"/>
      <c r="E68" s="8" t="s">
        <v>12</v>
      </c>
      <c r="F68" s="8"/>
      <c r="G68" s="216">
        <f>Eva!G52</f>
        <v>1000</v>
      </c>
      <c r="H68" s="216"/>
      <c r="I68" s="8" t="str">
        <f>Eva!H52</f>
        <v>V</v>
      </c>
      <c r="J68" s="8"/>
      <c r="K68" s="216">
        <f>Eva!M52</f>
        <v>-2.3992987280621492E-2</v>
      </c>
      <c r="L68" s="216"/>
      <c r="M68" s="8" t="str">
        <f>Eva!N52</f>
        <v>V</v>
      </c>
      <c r="N68" s="216">
        <f>Eva!AI52</f>
        <v>7.9401740245962152E-3</v>
      </c>
      <c r="O68" s="216"/>
      <c r="P68" s="8" t="str">
        <f>Eva!AJ52</f>
        <v>V</v>
      </c>
      <c r="R68" s="216"/>
      <c r="S68" s="216"/>
      <c r="T68" s="8"/>
    </row>
    <row r="69" spans="1:23" x14ac:dyDescent="0.35">
      <c r="A69" s="6"/>
      <c r="B69" s="6"/>
      <c r="C69" s="235">
        <f>Eva!D53</f>
        <v>-250</v>
      </c>
      <c r="D69" s="235"/>
      <c r="E69" s="8" t="s">
        <v>12</v>
      </c>
      <c r="F69" s="8"/>
      <c r="G69" s="216">
        <f>Eva!G53</f>
        <v>-250</v>
      </c>
      <c r="H69" s="216"/>
      <c r="I69" s="8" t="str">
        <f>Eva!H53</f>
        <v>V</v>
      </c>
      <c r="J69" s="8"/>
      <c r="K69" s="216">
        <f>Eva!M53</f>
        <v>6.0655135600029553E-3</v>
      </c>
      <c r="L69" s="216"/>
      <c r="M69" s="8" t="str">
        <f>Eva!N53</f>
        <v>V</v>
      </c>
      <c r="N69" s="216">
        <f>Eva!AI53</f>
        <v>3.6587984674567161E-3</v>
      </c>
      <c r="O69" s="216"/>
      <c r="P69" s="8" t="str">
        <f>Eva!AJ53</f>
        <v>V</v>
      </c>
      <c r="R69" s="216"/>
      <c r="S69" s="216"/>
      <c r="T69" s="8"/>
    </row>
    <row r="70" spans="1:23" x14ac:dyDescent="0.35">
      <c r="A70" s="6"/>
      <c r="B70" s="6"/>
      <c r="C70" s="235">
        <f>Eva!D54</f>
        <v>-1000</v>
      </c>
      <c r="D70" s="235"/>
      <c r="E70" s="8" t="s">
        <v>12</v>
      </c>
      <c r="F70" s="8"/>
      <c r="G70" s="216">
        <f>Eva!G54</f>
        <v>-1000</v>
      </c>
      <c r="H70" s="216"/>
      <c r="I70" s="8" t="str">
        <f>Eva!H54</f>
        <v>V</v>
      </c>
      <c r="J70" s="8"/>
      <c r="K70" s="216">
        <f>Eva!M54</f>
        <v>2.4374588737714475E-2</v>
      </c>
      <c r="L70" s="216"/>
      <c r="M70" s="8" t="str">
        <f>Eva!N54</f>
        <v>V</v>
      </c>
      <c r="N70" s="216">
        <f>Eva!AI54</f>
        <v>7.9402949548295736E-3</v>
      </c>
      <c r="O70" s="216"/>
      <c r="P70" s="8" t="str">
        <f>Eva!AJ54</f>
        <v>V</v>
      </c>
      <c r="R70" s="216"/>
      <c r="S70" s="216"/>
      <c r="T70" s="8"/>
    </row>
    <row r="71" spans="1:23" x14ac:dyDescent="0.35">
      <c r="A71" s="6"/>
      <c r="B71" s="6"/>
      <c r="C71" s="22"/>
      <c r="D71" s="22"/>
      <c r="E71" s="8"/>
      <c r="F71" s="8"/>
      <c r="G71" s="9"/>
      <c r="H71" s="9"/>
      <c r="I71" s="9"/>
      <c r="J71" s="8"/>
      <c r="K71" s="23"/>
      <c r="L71" s="23"/>
      <c r="M71" s="8"/>
      <c r="N71" s="23"/>
      <c r="O71" s="23"/>
      <c r="P71" s="8"/>
    </row>
    <row r="72" spans="1:23" ht="16" thickBot="1" x14ac:dyDescent="0.4">
      <c r="A72" s="20" t="s">
        <v>90</v>
      </c>
      <c r="B72" s="21"/>
      <c r="C72" s="21"/>
      <c r="D72" s="21"/>
      <c r="E72" s="21"/>
      <c r="F72" s="21"/>
      <c r="G72" s="21"/>
      <c r="H72" s="21"/>
      <c r="I72" s="21"/>
      <c r="J72" s="21"/>
      <c r="K72" s="21"/>
      <c r="L72" s="21"/>
      <c r="M72" s="21"/>
      <c r="N72" s="21"/>
      <c r="O72" s="21"/>
      <c r="P72" s="21"/>
    </row>
    <row r="73" spans="1:23" x14ac:dyDescent="0.35">
      <c r="A73" s="224" t="s">
        <v>47</v>
      </c>
      <c r="B73" s="224"/>
      <c r="C73" s="224" t="s">
        <v>54</v>
      </c>
      <c r="D73" s="224"/>
      <c r="E73" s="224"/>
      <c r="F73" s="224"/>
      <c r="G73" s="224" t="s">
        <v>9</v>
      </c>
      <c r="H73" s="224"/>
      <c r="I73" s="224"/>
      <c r="J73" s="224"/>
      <c r="K73" s="225" t="s">
        <v>48</v>
      </c>
      <c r="L73" s="225"/>
      <c r="M73" s="225"/>
      <c r="N73" s="225" t="s">
        <v>49</v>
      </c>
      <c r="O73" s="225"/>
      <c r="P73" s="225"/>
    </row>
    <row r="74" spans="1:23" ht="16" thickBot="1" x14ac:dyDescent="0.4">
      <c r="A74" s="218" t="s">
        <v>50</v>
      </c>
      <c r="B74" s="218"/>
      <c r="C74" s="218" t="s">
        <v>55</v>
      </c>
      <c r="D74" s="218"/>
      <c r="E74" s="218"/>
      <c r="F74" s="218"/>
      <c r="G74" s="218" t="s">
        <v>53</v>
      </c>
      <c r="H74" s="218"/>
      <c r="I74" s="218"/>
      <c r="J74" s="218"/>
      <c r="K74" s="219" t="s">
        <v>51</v>
      </c>
      <c r="L74" s="219"/>
      <c r="M74" s="219"/>
      <c r="N74" s="219" t="s">
        <v>24</v>
      </c>
      <c r="O74" s="219"/>
      <c r="P74" s="219"/>
    </row>
    <row r="75" spans="1:23" x14ac:dyDescent="0.35">
      <c r="A75" s="6">
        <v>200</v>
      </c>
      <c r="B75" s="6" t="s">
        <v>14</v>
      </c>
      <c r="C75" s="235">
        <f>Eva!D60</f>
        <v>0</v>
      </c>
      <c r="D75" s="235"/>
      <c r="E75" s="6" t="s">
        <v>14</v>
      </c>
      <c r="F75" s="8"/>
      <c r="G75" s="216">
        <f>Eva!G60</f>
        <v>0</v>
      </c>
      <c r="H75" s="216"/>
      <c r="I75" s="6" t="str">
        <f>Eva!H60</f>
        <v>µA</v>
      </c>
      <c r="K75" s="216">
        <f>Eva!M60</f>
        <v>5.1201308937449215E-4</v>
      </c>
      <c r="L75" s="216"/>
      <c r="M75" s="6" t="str">
        <f>Eva!N60</f>
        <v>µA</v>
      </c>
      <c r="N75" s="216">
        <f>Eva!AI60</f>
        <v>1.4372767201009486E-3</v>
      </c>
      <c r="O75" s="216"/>
      <c r="P75" s="6" t="str">
        <f>Eva!AJ60</f>
        <v>µA</v>
      </c>
      <c r="W75" s="6"/>
    </row>
    <row r="76" spans="1:23" x14ac:dyDescent="0.35">
      <c r="A76" s="6"/>
      <c r="B76" s="6"/>
      <c r="C76" s="235">
        <f>Eva!D61</f>
        <v>10</v>
      </c>
      <c r="D76" s="235"/>
      <c r="E76" s="6" t="s">
        <v>14</v>
      </c>
      <c r="F76" s="8"/>
      <c r="G76" s="216">
        <f>Eva!G61</f>
        <v>10</v>
      </c>
      <c r="H76" s="216"/>
      <c r="I76" s="6" t="str">
        <f>Eva!H61</f>
        <v>µA</v>
      </c>
      <c r="K76" s="216">
        <f>Eva!M61</f>
        <v>2.9477026241764293E-4</v>
      </c>
      <c r="L76" s="216"/>
      <c r="M76" s="6" t="str">
        <f>Eva!N61</f>
        <v>µA</v>
      </c>
      <c r="N76" s="216">
        <f>Eva!AI61</f>
        <v>1.5177192930762413E-3</v>
      </c>
      <c r="O76" s="216"/>
      <c r="P76" s="6" t="str">
        <f>Eva!AJ61</f>
        <v>µA</v>
      </c>
      <c r="W76" s="6"/>
    </row>
    <row r="77" spans="1:23" x14ac:dyDescent="0.35">
      <c r="A77" s="6"/>
      <c r="B77" s="6"/>
      <c r="C77" s="235">
        <f>Eva!D62</f>
        <v>100</v>
      </c>
      <c r="D77" s="235"/>
      <c r="E77" s="6" t="s">
        <v>14</v>
      </c>
      <c r="F77" s="8"/>
      <c r="G77" s="216">
        <f>Eva!G62</f>
        <v>100</v>
      </c>
      <c r="H77" s="216"/>
      <c r="I77" s="6" t="str">
        <f>Eva!H62</f>
        <v>µA</v>
      </c>
      <c r="K77" s="216">
        <f>Eva!M62</f>
        <v>-1.6604151801971057E-3</v>
      </c>
      <c r="L77" s="216"/>
      <c r="M77" s="6" t="str">
        <f>Eva!N62</f>
        <v>µA</v>
      </c>
      <c r="N77" s="216">
        <f>Eva!AI62</f>
        <v>2.4676562519588543E-3</v>
      </c>
      <c r="O77" s="216"/>
      <c r="P77" s="6" t="str">
        <f>Eva!AJ62</f>
        <v>µA</v>
      </c>
      <c r="W77" s="6"/>
    </row>
    <row r="78" spans="1:23" x14ac:dyDescent="0.35">
      <c r="A78" s="6"/>
      <c r="B78" s="6"/>
      <c r="C78" s="235">
        <f>Eva!D67*1000</f>
        <v>200</v>
      </c>
      <c r="D78" s="235"/>
      <c r="E78" s="6" t="s">
        <v>14</v>
      </c>
      <c r="F78" s="8"/>
      <c r="G78" s="220">
        <f>Eva!G67*1000</f>
        <v>200</v>
      </c>
      <c r="H78" s="220"/>
      <c r="I78" s="6" t="s">
        <v>14</v>
      </c>
      <c r="K78" s="220">
        <f>Eva!M67*1000</f>
        <v>-5.6068735293512972E-3</v>
      </c>
      <c r="L78" s="220"/>
      <c r="M78" s="6" t="s">
        <v>14</v>
      </c>
      <c r="N78" s="220">
        <f>Eva!AI67*1000</f>
        <v>1.1155351261003279E-2</v>
      </c>
      <c r="O78" s="220"/>
      <c r="P78" s="6" t="s">
        <v>14</v>
      </c>
      <c r="W78" s="6"/>
    </row>
    <row r="79" spans="1:23" x14ac:dyDescent="0.35">
      <c r="A79" s="6"/>
      <c r="B79" s="6"/>
      <c r="C79" s="235">
        <f>Eva!D63</f>
        <v>190</v>
      </c>
      <c r="D79" s="235"/>
      <c r="E79" s="6" t="s">
        <v>14</v>
      </c>
      <c r="F79" s="8"/>
      <c r="G79" s="216">
        <f>Eva!G63</f>
        <v>190</v>
      </c>
      <c r="H79" s="216"/>
      <c r="I79" s="6" t="str">
        <f>Eva!H63</f>
        <v>µA</v>
      </c>
      <c r="K79" s="216">
        <f>Eva!M63</f>
        <v>-3.6156006227940907E-3</v>
      </c>
      <c r="L79" s="216"/>
      <c r="M79" s="6" t="str">
        <f>Eva!N63</f>
        <v>µA</v>
      </c>
      <c r="N79" s="216">
        <f>Eva!AI63</f>
        <v>9.4622442945477125E-3</v>
      </c>
      <c r="O79" s="216"/>
      <c r="P79" s="6" t="str">
        <f>Eva!AJ63</f>
        <v>µA</v>
      </c>
      <c r="W79" s="6"/>
    </row>
    <row r="80" spans="1:23" x14ac:dyDescent="0.35">
      <c r="A80" s="6"/>
      <c r="B80" s="6"/>
      <c r="C80" s="235">
        <f>Eva!D64</f>
        <v>-10</v>
      </c>
      <c r="D80" s="235"/>
      <c r="E80" s="6" t="s">
        <v>14</v>
      </c>
      <c r="F80" s="8"/>
      <c r="G80" s="216">
        <f>Eva!G64</f>
        <v>-10</v>
      </c>
      <c r="H80" s="216"/>
      <c r="I80" s="6" t="str">
        <f>Eva!H64</f>
        <v>µA</v>
      </c>
      <c r="K80" s="216">
        <f>Eva!M64</f>
        <v>7.4611550670056204E-4</v>
      </c>
      <c r="L80" s="216"/>
      <c r="M80" s="6" t="str">
        <f>Eva!N64</f>
        <v>µA</v>
      </c>
      <c r="N80" s="216">
        <f>Eva!AI64</f>
        <v>1.5174237753689528E-3</v>
      </c>
      <c r="O80" s="216"/>
      <c r="P80" s="6" t="str">
        <f>Eva!AJ64</f>
        <v>µA</v>
      </c>
      <c r="W80" s="6"/>
    </row>
    <row r="81" spans="1:23" x14ac:dyDescent="0.35">
      <c r="A81" s="6"/>
      <c r="B81" s="6"/>
      <c r="C81" s="235">
        <f>Eva!D65</f>
        <v>-100</v>
      </c>
      <c r="D81" s="235"/>
      <c r="E81" s="6" t="s">
        <v>14</v>
      </c>
      <c r="F81" s="8"/>
      <c r="G81" s="216">
        <f>Eva!G65</f>
        <v>-100</v>
      </c>
      <c r="H81" s="216"/>
      <c r="I81" s="6" t="str">
        <f>Eva!H65</f>
        <v>µA</v>
      </c>
      <c r="K81" s="216">
        <f>Eva!M65</f>
        <v>3.8102673343161086E-3</v>
      </c>
      <c r="L81" s="216"/>
      <c r="M81" s="6" t="str">
        <f>Eva!N65</f>
        <v>µA</v>
      </c>
      <c r="N81" s="216">
        <f>Eva!AI65</f>
        <v>2.4675402787115433E-3</v>
      </c>
      <c r="O81" s="216"/>
      <c r="P81" s="6" t="str">
        <f>Eva!AJ65</f>
        <v>µA</v>
      </c>
      <c r="W81" s="6"/>
    </row>
    <row r="82" spans="1:23" ht="16" thickBot="1" x14ac:dyDescent="0.4">
      <c r="A82" s="20" t="s">
        <v>90</v>
      </c>
      <c r="B82" s="21"/>
      <c r="C82" s="21"/>
      <c r="D82" s="21"/>
      <c r="E82" s="21"/>
      <c r="F82" s="21"/>
      <c r="G82" s="21"/>
      <c r="H82" s="21"/>
      <c r="I82" s="21"/>
      <c r="J82" s="21"/>
      <c r="K82" s="21"/>
      <c r="L82" s="21"/>
      <c r="M82" s="21"/>
      <c r="N82" s="21"/>
      <c r="O82" s="21"/>
      <c r="P82" s="21"/>
      <c r="W82" s="6"/>
    </row>
    <row r="83" spans="1:23" x14ac:dyDescent="0.35">
      <c r="A83" s="224" t="s">
        <v>47</v>
      </c>
      <c r="B83" s="224"/>
      <c r="C83" s="224" t="s">
        <v>54</v>
      </c>
      <c r="D83" s="224"/>
      <c r="E83" s="224"/>
      <c r="F83" s="224"/>
      <c r="G83" s="224" t="s">
        <v>9</v>
      </c>
      <c r="H83" s="224"/>
      <c r="I83" s="224"/>
      <c r="J83" s="224"/>
      <c r="K83" s="225" t="s">
        <v>48</v>
      </c>
      <c r="L83" s="225"/>
      <c r="M83" s="225"/>
      <c r="N83" s="225" t="s">
        <v>49</v>
      </c>
      <c r="O83" s="225"/>
      <c r="P83" s="225"/>
      <c r="W83" s="6"/>
    </row>
    <row r="84" spans="1:23" ht="16" thickBot="1" x14ac:dyDescent="0.4">
      <c r="A84" s="218" t="s">
        <v>50</v>
      </c>
      <c r="B84" s="218"/>
      <c r="C84" s="218" t="s">
        <v>55</v>
      </c>
      <c r="D84" s="218"/>
      <c r="E84" s="218"/>
      <c r="F84" s="218"/>
      <c r="G84" s="218" t="s">
        <v>53</v>
      </c>
      <c r="H84" s="218"/>
      <c r="I84" s="218"/>
      <c r="J84" s="218"/>
      <c r="K84" s="219" t="s">
        <v>51</v>
      </c>
      <c r="L84" s="219"/>
      <c r="M84" s="219"/>
      <c r="N84" s="219" t="s">
        <v>24</v>
      </c>
      <c r="O84" s="219"/>
      <c r="P84" s="219"/>
      <c r="W84" s="6"/>
    </row>
    <row r="85" spans="1:23" x14ac:dyDescent="0.35">
      <c r="A85" s="6">
        <f>A75</f>
        <v>200</v>
      </c>
      <c r="B85" s="6" t="str">
        <f>B75</f>
        <v>µA</v>
      </c>
      <c r="C85" s="235">
        <f>Eva!D66</f>
        <v>-190</v>
      </c>
      <c r="D85" s="235"/>
      <c r="E85" s="6" t="s">
        <v>14</v>
      </c>
      <c r="F85" s="8"/>
      <c r="G85" s="216">
        <f>Eva!G66</f>
        <v>-190</v>
      </c>
      <c r="H85" s="216"/>
      <c r="I85" s="6" t="str">
        <f>Eva!H66</f>
        <v>µA</v>
      </c>
      <c r="K85" s="216">
        <f>Eva!M66</f>
        <v>6.8744191619316553E-3</v>
      </c>
      <c r="L85" s="216"/>
      <c r="M85" s="6" t="str">
        <f>Eva!N66</f>
        <v>µA</v>
      </c>
      <c r="N85" s="216">
        <f>Eva!AI66</f>
        <v>9.4787993210944561E-3</v>
      </c>
      <c r="O85" s="216"/>
      <c r="P85" s="6" t="str">
        <f>Eva!AJ66</f>
        <v>µA</v>
      </c>
      <c r="W85" s="6"/>
    </row>
    <row r="86" spans="1:23" x14ac:dyDescent="0.35">
      <c r="C86" s="272">
        <f>Eva!D70</f>
        <v>-0.2</v>
      </c>
      <c r="D86" s="272"/>
      <c r="E86" s="94" t="s">
        <v>15</v>
      </c>
      <c r="F86" s="8"/>
      <c r="G86" s="214">
        <f>Eva!G70</f>
        <v>-0.2</v>
      </c>
      <c r="H86" s="214"/>
      <c r="I86" s="6" t="str">
        <f>Eva!H70</f>
        <v>mA</v>
      </c>
      <c r="K86" s="214">
        <f>Eva!M70</f>
        <v>5.8166834662753963E-6</v>
      </c>
      <c r="L86" s="214"/>
      <c r="M86" s="6" t="str">
        <f>Eva!N70</f>
        <v>mA</v>
      </c>
      <c r="N86" s="214">
        <f>Eva!AI70</f>
        <v>1.1169397084724288E-5</v>
      </c>
      <c r="O86" s="214"/>
      <c r="P86" s="6" t="str">
        <f>Eva!AJ70</f>
        <v>mA</v>
      </c>
      <c r="W86" s="6"/>
    </row>
    <row r="87" spans="1:23" x14ac:dyDescent="0.35">
      <c r="A87" s="6">
        <v>2</v>
      </c>
      <c r="B87" s="6" t="s">
        <v>15</v>
      </c>
      <c r="C87" s="276">
        <f>Eva!D68</f>
        <v>1</v>
      </c>
      <c r="D87" s="276"/>
      <c r="E87" s="94" t="s">
        <v>15</v>
      </c>
      <c r="F87" s="8"/>
      <c r="G87" s="214">
        <f>Eva!G68</f>
        <v>1</v>
      </c>
      <c r="H87" s="214"/>
      <c r="I87" s="6" t="str">
        <f>Eva!H68</f>
        <v>mA</v>
      </c>
      <c r="K87" s="214">
        <f>Eva!M68</f>
        <v>-2.8019577659632589E-5</v>
      </c>
      <c r="L87" s="214"/>
      <c r="M87" s="6" t="str">
        <f>Eva!N68</f>
        <v>mA</v>
      </c>
      <c r="N87" s="214">
        <f>Eva!AI68</f>
        <v>2.0989351136656185E-5</v>
      </c>
      <c r="O87" s="214"/>
      <c r="P87" s="6" t="str">
        <f>Eva!AJ68</f>
        <v>mA</v>
      </c>
      <c r="W87" s="6"/>
    </row>
    <row r="88" spans="1:23" x14ac:dyDescent="0.35">
      <c r="A88" s="6"/>
      <c r="B88" s="6"/>
      <c r="C88" s="272">
        <f>Eva!D69</f>
        <v>1.9</v>
      </c>
      <c r="D88" s="272"/>
      <c r="E88" s="94" t="s">
        <v>15</v>
      </c>
      <c r="F88" s="8"/>
      <c r="G88" s="214">
        <f>Eva!G69</f>
        <v>1.9</v>
      </c>
      <c r="H88" s="214"/>
      <c r="I88" s="6" t="str">
        <f>Eva!H69</f>
        <v>mA</v>
      </c>
      <c r="K88" s="214">
        <f>Eva!M69</f>
        <v>-5.3233869806046386E-5</v>
      </c>
      <c r="L88" s="214"/>
      <c r="M88" s="6" t="str">
        <f>Eva!N69</f>
        <v>mA</v>
      </c>
      <c r="N88" s="214">
        <f>Eva!AI69</f>
        <v>9.7191147071229542E-5</v>
      </c>
      <c r="O88" s="214"/>
      <c r="P88" s="6" t="str">
        <f>Eva!AJ69</f>
        <v>mA</v>
      </c>
      <c r="W88" s="6"/>
    </row>
    <row r="89" spans="1:23" x14ac:dyDescent="0.35">
      <c r="A89" s="6"/>
      <c r="B89" s="6"/>
      <c r="C89" s="235">
        <f>Eva!D73</f>
        <v>2</v>
      </c>
      <c r="D89" s="235"/>
      <c r="E89" s="6" t="s">
        <v>15</v>
      </c>
      <c r="F89" s="8"/>
      <c r="G89" s="215">
        <f>Eva!G73</f>
        <v>2</v>
      </c>
      <c r="H89" s="215"/>
      <c r="I89" s="6" t="str">
        <f>Eva!H73</f>
        <v>mA</v>
      </c>
      <c r="K89" s="215">
        <f>Eva!M73</f>
        <v>-5.2762409493034568E-5</v>
      </c>
      <c r="L89" s="215"/>
      <c r="M89" s="6" t="str">
        <f>Eva!N73</f>
        <v>mA</v>
      </c>
      <c r="N89" s="215">
        <f>Eva!AI73</f>
        <v>1.1584852122069306E-4</v>
      </c>
      <c r="O89" s="215"/>
      <c r="P89" s="6" t="str">
        <f>Eva!AJ73</f>
        <v>mA</v>
      </c>
      <c r="W89" s="6"/>
    </row>
    <row r="90" spans="1:23" x14ac:dyDescent="0.35">
      <c r="A90" s="6"/>
      <c r="B90" s="6"/>
      <c r="C90" s="235">
        <f>Eva!D71</f>
        <v>-1</v>
      </c>
      <c r="D90" s="235"/>
      <c r="E90" s="6" t="s">
        <v>15</v>
      </c>
      <c r="F90" s="8"/>
      <c r="G90" s="214">
        <f>Eva!G71</f>
        <v>-1</v>
      </c>
      <c r="H90" s="214"/>
      <c r="I90" s="6" t="str">
        <f>Eva!H71</f>
        <v>mA</v>
      </c>
      <c r="K90" s="214">
        <f>Eva!M71</f>
        <v>2.9789154740944568E-5</v>
      </c>
      <c r="L90" s="214"/>
      <c r="M90" s="6" t="str">
        <f>Eva!N71</f>
        <v>mA</v>
      </c>
      <c r="N90" s="214">
        <f>Eva!AI71</f>
        <v>2.0988230955918079E-5</v>
      </c>
      <c r="O90" s="214"/>
      <c r="P90" s="6" t="str">
        <f>Eva!AJ71</f>
        <v>mA</v>
      </c>
      <c r="W90" s="6"/>
    </row>
    <row r="91" spans="1:23" x14ac:dyDescent="0.35">
      <c r="A91" s="6"/>
      <c r="B91" s="6"/>
      <c r="C91" s="275">
        <f>Eva!D72</f>
        <v>-1.9</v>
      </c>
      <c r="D91" s="275"/>
      <c r="E91" s="6" t="s">
        <v>15</v>
      </c>
      <c r="F91" s="8"/>
      <c r="G91" s="214">
        <f>Eva!G72</f>
        <v>-1.9</v>
      </c>
      <c r="H91" s="214"/>
      <c r="I91" s="6" t="str">
        <f>Eva!H72</f>
        <v>mA</v>
      </c>
      <c r="K91" s="214">
        <f>Eva!M72</f>
        <v>5.6758184925120858E-5</v>
      </c>
      <c r="L91" s="214"/>
      <c r="M91" s="6" t="str">
        <f>Eva!N72</f>
        <v>mA</v>
      </c>
      <c r="N91" s="214">
        <f>Eva!AI72</f>
        <v>9.7186797972388553E-5</v>
      </c>
      <c r="O91" s="214"/>
      <c r="P91" s="6" t="str">
        <f>Eva!AJ72</f>
        <v>mA</v>
      </c>
      <c r="W91" s="6"/>
    </row>
    <row r="92" spans="1:23" x14ac:dyDescent="0.35">
      <c r="C92" s="235">
        <f>Eva!D76</f>
        <v>-2</v>
      </c>
      <c r="D92" s="235"/>
      <c r="E92" s="6" t="s">
        <v>15</v>
      </c>
      <c r="F92" s="8"/>
      <c r="G92" s="215">
        <f>Eva!G76</f>
        <v>-2</v>
      </c>
      <c r="H92" s="215"/>
      <c r="I92" s="6" t="str">
        <f>Eva!H76</f>
        <v>mA</v>
      </c>
      <c r="K92" s="215">
        <f>Eva!M76</f>
        <v>5.256006234466426E-5</v>
      </c>
      <c r="L92" s="215"/>
      <c r="M92" s="6" t="str">
        <f>Eva!N76</f>
        <v>mA</v>
      </c>
      <c r="N92" s="215">
        <f>Eva!AI76</f>
        <v>1.1584487256726499E-4</v>
      </c>
      <c r="O92" s="215"/>
      <c r="P92" s="6" t="str">
        <f>Eva!AJ76</f>
        <v>mA</v>
      </c>
      <c r="W92" s="6"/>
    </row>
    <row r="93" spans="1:23" x14ac:dyDescent="0.35">
      <c r="A93" s="6">
        <v>20</v>
      </c>
      <c r="B93" s="6" t="s">
        <v>15</v>
      </c>
      <c r="C93" s="235">
        <f>Eva!D74</f>
        <v>10</v>
      </c>
      <c r="D93" s="235"/>
      <c r="E93" s="6" t="s">
        <v>15</v>
      </c>
      <c r="F93" s="8"/>
      <c r="G93" s="215">
        <f>Eva!G74</f>
        <v>10</v>
      </c>
      <c r="H93" s="215"/>
      <c r="I93" s="6" t="str">
        <f>Eva!H74</f>
        <v>mA</v>
      </c>
      <c r="K93" s="215">
        <f>Eva!M74</f>
        <v>-2.5793943876450953E-4</v>
      </c>
      <c r="L93" s="215"/>
      <c r="M93" s="6" t="str">
        <f>Eva!N74</f>
        <v>mA</v>
      </c>
      <c r="N93" s="215">
        <f>Eva!AI74</f>
        <v>2.338192602576902E-4</v>
      </c>
      <c r="O93" s="215"/>
      <c r="P93" s="6" t="str">
        <f>Eva!AJ74</f>
        <v>mA</v>
      </c>
      <c r="W93" s="6"/>
    </row>
    <row r="94" spans="1:23" x14ac:dyDescent="0.35">
      <c r="A94" s="6"/>
      <c r="B94" s="6"/>
      <c r="C94" s="235">
        <f>Eva!D75</f>
        <v>19</v>
      </c>
      <c r="D94" s="235"/>
      <c r="E94" s="6" t="s">
        <v>15</v>
      </c>
      <c r="F94" s="8"/>
      <c r="G94" s="216">
        <f>Eva!G75</f>
        <v>19</v>
      </c>
      <c r="H94" s="216"/>
      <c r="I94" s="6" t="str">
        <f>Eva!H75</f>
        <v>mA</v>
      </c>
      <c r="K94" s="216">
        <f>Eva!M75</f>
        <v>-4.8876359669591807E-4</v>
      </c>
      <c r="L94" s="216"/>
      <c r="M94" s="6" t="str">
        <f>Eva!N75</f>
        <v>mA</v>
      </c>
      <c r="N94" s="216">
        <f>Eva!AI75</f>
        <v>1.8067777914041795E-3</v>
      </c>
      <c r="O94" s="216"/>
      <c r="P94" s="6" t="str">
        <f>Eva!AJ75</f>
        <v>mA</v>
      </c>
      <c r="W94" s="6"/>
    </row>
    <row r="95" spans="1:23" x14ac:dyDescent="0.35">
      <c r="A95" s="6"/>
      <c r="B95" s="6"/>
      <c r="C95" s="235">
        <f>Eva!D79</f>
        <v>20</v>
      </c>
      <c r="D95" s="235"/>
      <c r="E95" s="6" t="s">
        <v>15</v>
      </c>
      <c r="F95" s="8"/>
      <c r="G95" s="216">
        <f>Eva!G79</f>
        <v>20</v>
      </c>
      <c r="H95" s="216"/>
      <c r="I95" s="6" t="str">
        <f>Eva!H79</f>
        <v>mA</v>
      </c>
      <c r="K95" s="216">
        <f>Eva!M79</f>
        <v>-2.0668995733785778E-4</v>
      </c>
      <c r="L95" s="216"/>
      <c r="M95" s="6" t="str">
        <f>Eva!N79</f>
        <v>mA</v>
      </c>
      <c r="N95" s="216">
        <f>Eva!AI79</f>
        <v>2.4915945846341117E-3</v>
      </c>
      <c r="O95" s="216"/>
      <c r="P95" s="6" t="str">
        <f>Eva!AJ79</f>
        <v>mA</v>
      </c>
      <c r="W95" s="6"/>
    </row>
    <row r="96" spans="1:23" x14ac:dyDescent="0.35">
      <c r="A96" s="6"/>
      <c r="B96" s="6"/>
      <c r="C96" s="235">
        <f>Eva!D77</f>
        <v>-10</v>
      </c>
      <c r="D96" s="235"/>
      <c r="E96" s="6" t="s">
        <v>15</v>
      </c>
      <c r="F96" s="8"/>
      <c r="G96" s="215">
        <f>Eva!G77</f>
        <v>-10</v>
      </c>
      <c r="H96" s="215"/>
      <c r="I96" s="6" t="str">
        <f>Eva!H77</f>
        <v>mA</v>
      </c>
      <c r="K96" s="215">
        <f>Eva!M77</f>
        <v>2.5045759389641375E-4</v>
      </c>
      <c r="L96" s="215"/>
      <c r="M96" s="6" t="str">
        <f>Eva!N77</f>
        <v>mA</v>
      </c>
      <c r="N96" s="215">
        <f>Eva!AI77</f>
        <v>2.3382671925895675E-4</v>
      </c>
      <c r="O96" s="215"/>
      <c r="P96" s="6" t="str">
        <f>Eva!AJ77</f>
        <v>mA</v>
      </c>
      <c r="W96" s="6"/>
    </row>
    <row r="97" spans="1:23" x14ac:dyDescent="0.35">
      <c r="A97" s="6"/>
      <c r="B97" s="6"/>
      <c r="C97" s="235">
        <f>Eva!D78</f>
        <v>-19</v>
      </c>
      <c r="D97" s="235"/>
      <c r="E97" s="6" t="s">
        <v>15</v>
      </c>
      <c r="F97" s="8"/>
      <c r="G97" s="216">
        <f>Eva!G78</f>
        <v>-19</v>
      </c>
      <c r="H97" s="216"/>
      <c r="I97" s="6" t="str">
        <f>Eva!H78</f>
        <v>mA</v>
      </c>
      <c r="K97" s="216">
        <f>Eva!M78</f>
        <v>4.7309231689496301E-4</v>
      </c>
      <c r="L97" s="216"/>
      <c r="M97" s="6" t="str">
        <f>Eva!N78</f>
        <v>mA</v>
      </c>
      <c r="N97" s="216">
        <f>Eva!AI78</f>
        <v>1.8068693499854718E-3</v>
      </c>
      <c r="O97" s="216"/>
      <c r="P97" s="6" t="str">
        <f>Eva!AJ78</f>
        <v>mA</v>
      </c>
      <c r="W97" s="6"/>
    </row>
    <row r="98" spans="1:23" x14ac:dyDescent="0.35">
      <c r="C98" s="235">
        <f>Eva!D89</f>
        <v>-20</v>
      </c>
      <c r="D98" s="235"/>
      <c r="E98" s="6" t="s">
        <v>15</v>
      </c>
      <c r="F98" s="8"/>
      <c r="G98" s="216">
        <f>Eva!G89</f>
        <v>-20</v>
      </c>
      <c r="H98" s="216"/>
      <c r="I98" s="6" t="str">
        <f>Eva!H89</f>
        <v>mA</v>
      </c>
      <c r="K98" s="216">
        <f>Eva!M89</f>
        <v>8.4037079341925391E-4</v>
      </c>
      <c r="L98" s="216"/>
      <c r="M98" s="6" t="str">
        <f>Eva!N89</f>
        <v>mA</v>
      </c>
      <c r="N98" s="216">
        <f>Eva!AI89</f>
        <v>2.4916609790626792E-3</v>
      </c>
      <c r="O98" s="216"/>
      <c r="P98" s="6" t="str">
        <f>Eva!AJ89</f>
        <v>mA</v>
      </c>
      <c r="W98" s="6"/>
    </row>
    <row r="99" spans="1:23" x14ac:dyDescent="0.35">
      <c r="A99" s="6">
        <v>200</v>
      </c>
      <c r="B99" s="6" t="s">
        <v>15</v>
      </c>
      <c r="C99" s="235">
        <f>Eva!D80</f>
        <v>40</v>
      </c>
      <c r="D99" s="235"/>
      <c r="E99" s="6" t="s">
        <v>15</v>
      </c>
      <c r="F99" s="8"/>
      <c r="G99" s="216">
        <f>Eva!G80</f>
        <v>40</v>
      </c>
      <c r="H99" s="216"/>
      <c r="I99" s="6" t="str">
        <f>Eva!H80</f>
        <v>mA</v>
      </c>
      <c r="K99" s="216">
        <f>Eva!M80</f>
        <v>-6.3900531713301234E-4</v>
      </c>
      <c r="L99" s="216"/>
      <c r="M99" s="6" t="str">
        <f>Eva!N80</f>
        <v>mA</v>
      </c>
      <c r="N99" s="216">
        <f>Eva!AI80</f>
        <v>3.9593017243805687E-3</v>
      </c>
      <c r="O99" s="216"/>
      <c r="P99" s="6" t="str">
        <f>Eva!AJ80</f>
        <v>mA</v>
      </c>
      <c r="W99" s="6"/>
    </row>
    <row r="100" spans="1:23" x14ac:dyDescent="0.35">
      <c r="A100" s="6"/>
      <c r="B100" s="6"/>
      <c r="C100" s="235">
        <f>Eva!D81</f>
        <v>60</v>
      </c>
      <c r="D100" s="235"/>
      <c r="E100" s="6" t="s">
        <v>15</v>
      </c>
      <c r="F100" s="8"/>
      <c r="G100" s="216">
        <f>Eva!G81</f>
        <v>60</v>
      </c>
      <c r="H100" s="216"/>
      <c r="I100" s="6" t="str">
        <f>Eva!H81</f>
        <v>mA</v>
      </c>
      <c r="K100" s="216">
        <f>Eva!M81</f>
        <v>-1.0713206769210615E-3</v>
      </c>
      <c r="L100" s="216"/>
      <c r="M100" s="6" t="str">
        <f>Eva!N81</f>
        <v>mA</v>
      </c>
      <c r="N100" s="216">
        <f>Eva!AI81</f>
        <v>6.1032321422346226E-3</v>
      </c>
      <c r="O100" s="216"/>
      <c r="P100" s="6" t="str">
        <f>Eva!AJ81</f>
        <v>mA</v>
      </c>
      <c r="W100" s="6"/>
    </row>
    <row r="101" spans="1:23" x14ac:dyDescent="0.35">
      <c r="A101" s="6"/>
      <c r="B101" s="6"/>
      <c r="C101" s="235">
        <f>Eva!D82</f>
        <v>80</v>
      </c>
      <c r="D101" s="235"/>
      <c r="E101" s="6" t="s">
        <v>15</v>
      </c>
      <c r="F101" s="8"/>
      <c r="G101" s="216">
        <f>Eva!G82</f>
        <v>80</v>
      </c>
      <c r="H101" s="216"/>
      <c r="I101" s="6" t="str">
        <f>Eva!H82</f>
        <v>mA</v>
      </c>
      <c r="K101" s="216">
        <f>Eva!M82</f>
        <v>-1.503636036716216E-3</v>
      </c>
      <c r="L101" s="216"/>
      <c r="M101" s="6" t="str">
        <f>Eva!N82</f>
        <v>mA</v>
      </c>
      <c r="N101" s="216">
        <f>Eva!AI82</f>
        <v>6.5821457429933762E-3</v>
      </c>
      <c r="O101" s="216"/>
      <c r="P101" s="6" t="str">
        <f>Eva!AJ82</f>
        <v>mA</v>
      </c>
      <c r="W101" s="6"/>
    </row>
    <row r="102" spans="1:23" x14ac:dyDescent="0.35">
      <c r="A102" s="6"/>
      <c r="B102" s="6"/>
      <c r="C102" s="235">
        <f>Eva!D83</f>
        <v>100</v>
      </c>
      <c r="D102" s="235"/>
      <c r="E102" s="6" t="s">
        <v>15</v>
      </c>
      <c r="F102" s="8"/>
      <c r="G102" s="216">
        <f>Eva!G83</f>
        <v>100</v>
      </c>
      <c r="H102" s="216"/>
      <c r="I102" s="6" t="str">
        <f>Eva!H83</f>
        <v>mA</v>
      </c>
      <c r="K102" s="216">
        <f>Eva!M83</f>
        <v>-1.9359513965042652E-3</v>
      </c>
      <c r="L102" s="216"/>
      <c r="M102" s="6" t="str">
        <f>Eva!N83</f>
        <v>mA</v>
      </c>
      <c r="N102" s="216">
        <f>Eva!AI83</f>
        <v>7.1214494719829217E-3</v>
      </c>
      <c r="O102" s="216"/>
      <c r="P102" s="6" t="str">
        <f>Eva!AJ83</f>
        <v>mA</v>
      </c>
      <c r="W102" s="6"/>
    </row>
    <row r="103" spans="1:23" x14ac:dyDescent="0.35">
      <c r="A103" s="6"/>
      <c r="B103" s="6"/>
      <c r="C103" s="235">
        <f>Eva!D84</f>
        <v>120</v>
      </c>
      <c r="D103" s="235"/>
      <c r="E103" s="6" t="s">
        <v>15</v>
      </c>
      <c r="F103" s="8"/>
      <c r="G103" s="220">
        <f>Eva!G84</f>
        <v>120</v>
      </c>
      <c r="H103" s="220"/>
      <c r="I103" s="6" t="str">
        <f>Eva!H84</f>
        <v>mA</v>
      </c>
      <c r="K103" s="220">
        <f>Eva!M84</f>
        <v>-2.3682667563065252E-3</v>
      </c>
      <c r="L103" s="220"/>
      <c r="M103" s="6" t="str">
        <f>Eva!N84</f>
        <v>mA</v>
      </c>
      <c r="N103" s="220">
        <f>Eva!AI84</f>
        <v>1.0382205681202425E-2</v>
      </c>
      <c r="O103" s="220"/>
      <c r="P103" s="6" t="str">
        <f>Eva!AJ84</f>
        <v>mA</v>
      </c>
      <c r="W103" s="6"/>
    </row>
    <row r="104" spans="1:23" x14ac:dyDescent="0.35">
      <c r="A104" s="6"/>
      <c r="B104" s="6"/>
      <c r="C104" s="235">
        <f>Eva!D85</f>
        <v>140</v>
      </c>
      <c r="D104" s="235"/>
      <c r="E104" s="6" t="s">
        <v>15</v>
      </c>
      <c r="F104" s="8"/>
      <c r="G104" s="220">
        <f>Eva!G85</f>
        <v>140</v>
      </c>
      <c r="H104" s="220"/>
      <c r="I104" s="6" t="str">
        <f>Eva!H85</f>
        <v>mA</v>
      </c>
      <c r="K104" s="220">
        <f>Eva!M85</f>
        <v>-2.8005821160945743E-3</v>
      </c>
      <c r="L104" s="220"/>
      <c r="M104" s="6" t="str">
        <f>Eva!N85</f>
        <v>mA</v>
      </c>
      <c r="N104" s="220">
        <f>Eva!AI85</f>
        <v>1.0854077335581865E-2</v>
      </c>
      <c r="O104" s="220"/>
      <c r="P104" s="6" t="str">
        <f>Eva!AJ85</f>
        <v>mA</v>
      </c>
      <c r="W104" s="6"/>
    </row>
    <row r="105" spans="1:23" x14ac:dyDescent="0.35">
      <c r="A105" s="6"/>
      <c r="B105" s="6"/>
      <c r="C105" s="235">
        <f>Eva!D86</f>
        <v>160</v>
      </c>
      <c r="D105" s="235"/>
      <c r="E105" s="6" t="s">
        <v>15</v>
      </c>
      <c r="F105" s="8"/>
      <c r="G105" s="220">
        <f>Eva!G86</f>
        <v>160</v>
      </c>
      <c r="H105" s="220"/>
      <c r="I105" s="6" t="str">
        <f>Eva!H86</f>
        <v>mA</v>
      </c>
      <c r="K105" s="220">
        <f>Eva!M86</f>
        <v>-3.2328974758968343E-3</v>
      </c>
      <c r="L105" s="220"/>
      <c r="M105" s="6" t="str">
        <f>Eva!N86</f>
        <v>mA</v>
      </c>
      <c r="N105" s="220">
        <f>Eva!AI86</f>
        <v>1.136428593475155E-2</v>
      </c>
      <c r="O105" s="220"/>
      <c r="P105" s="6" t="str">
        <f>Eva!AJ86</f>
        <v>mA</v>
      </c>
      <c r="W105" s="6"/>
    </row>
    <row r="106" spans="1:23" x14ac:dyDescent="0.35">
      <c r="A106" s="6"/>
      <c r="B106" s="6"/>
      <c r="C106" s="235">
        <f>Eva!D87</f>
        <v>180</v>
      </c>
      <c r="D106" s="235"/>
      <c r="E106" s="6" t="s">
        <v>15</v>
      </c>
      <c r="F106" s="8"/>
      <c r="G106" s="220">
        <f>Eva!G87</f>
        <v>180</v>
      </c>
      <c r="H106" s="220"/>
      <c r="I106" s="6" t="str">
        <f>Eva!H87</f>
        <v>mA</v>
      </c>
      <c r="K106" s="220">
        <f>Eva!M87</f>
        <v>-3.6652128356706726E-3</v>
      </c>
      <c r="L106" s="220"/>
      <c r="M106" s="6" t="str">
        <f>Eva!N87</f>
        <v>mA</v>
      </c>
      <c r="N106" s="220">
        <f>Eva!AI87</f>
        <v>1.1907904719420286E-2</v>
      </c>
      <c r="O106" s="220"/>
      <c r="P106" s="6" t="str">
        <f>Eva!AJ87</f>
        <v>mA</v>
      </c>
      <c r="W106" s="6"/>
    </row>
    <row r="107" spans="1:23" x14ac:dyDescent="0.35">
      <c r="A107" s="6"/>
      <c r="B107" s="6"/>
      <c r="C107" s="235">
        <f>Eva!D88</f>
        <v>190</v>
      </c>
      <c r="D107" s="235"/>
      <c r="E107" s="6" t="s">
        <v>15</v>
      </c>
      <c r="F107" s="8"/>
      <c r="G107" s="220">
        <f>Eva!G88</f>
        <v>190</v>
      </c>
      <c r="H107" s="220"/>
      <c r="I107" s="6" t="str">
        <f>Eva!H88</f>
        <v>mA</v>
      </c>
      <c r="K107" s="220">
        <f>Eva!M88</f>
        <v>-3.8813705155860134E-3</v>
      </c>
      <c r="L107" s="220"/>
      <c r="M107" s="6" t="str">
        <f>Eva!N88</f>
        <v>mA</v>
      </c>
      <c r="N107" s="220">
        <f>Eva!AI88</f>
        <v>5.9402634940269088E-2</v>
      </c>
      <c r="O107" s="220"/>
      <c r="P107" s="6" t="str">
        <f>Eva!AJ88</f>
        <v>mA</v>
      </c>
      <c r="W107" s="6"/>
    </row>
    <row r="108" spans="1:23" x14ac:dyDescent="0.35">
      <c r="A108" s="6"/>
      <c r="B108" s="6"/>
      <c r="C108" s="235">
        <f>Eva!D99*1000</f>
        <v>200</v>
      </c>
      <c r="D108" s="235"/>
      <c r="E108" s="6" t="s">
        <v>15</v>
      </c>
      <c r="F108" s="8"/>
      <c r="G108" s="220">
        <f>Eva!G99*1000</f>
        <v>200</v>
      </c>
      <c r="H108" s="220"/>
      <c r="I108" s="6" t="s">
        <v>15</v>
      </c>
      <c r="K108" s="220">
        <f>Eva!M99*1000</f>
        <v>-1.2528527038396797E-2</v>
      </c>
      <c r="L108" s="220"/>
      <c r="M108" s="6" t="s">
        <v>15</v>
      </c>
      <c r="N108" s="220">
        <f>Eva!AI99*1000</f>
        <v>8.2530785798473671E-2</v>
      </c>
      <c r="O108" s="220"/>
      <c r="P108" s="6" t="s">
        <v>15</v>
      </c>
      <c r="W108" s="6"/>
    </row>
    <row r="109" spans="1:23" x14ac:dyDescent="0.35">
      <c r="A109" s="6"/>
      <c r="B109" s="6"/>
      <c r="C109" s="235">
        <f>Eva!D90</f>
        <v>-40</v>
      </c>
      <c r="D109" s="235"/>
      <c r="E109" s="6" t="s">
        <v>15</v>
      </c>
      <c r="F109" s="8"/>
      <c r="G109" s="216">
        <f>Eva!G90</f>
        <v>-40</v>
      </c>
      <c r="H109" s="216"/>
      <c r="I109" s="6" t="str">
        <f>Eva!H90</f>
        <v>mA</v>
      </c>
      <c r="K109" s="216">
        <f>Eva!M90</f>
        <v>1.5209385680066134E-3</v>
      </c>
      <c r="L109" s="216"/>
      <c r="M109" s="6" t="str">
        <f>Eva!N90</f>
        <v>mA</v>
      </c>
      <c r="N109" s="216">
        <f>Eva!AI90</f>
        <v>3.9593507841897456E-3</v>
      </c>
      <c r="O109" s="216"/>
      <c r="P109" s="6" t="str">
        <f>Eva!AJ90</f>
        <v>mA</v>
      </c>
      <c r="W109" s="6"/>
    </row>
    <row r="110" spans="1:23" x14ac:dyDescent="0.35">
      <c r="A110" s="6"/>
      <c r="B110" s="6"/>
      <c r="C110" s="235">
        <f>Eva!D91</f>
        <v>-60</v>
      </c>
      <c r="D110" s="235"/>
      <c r="E110" s="6" t="s">
        <v>15</v>
      </c>
      <c r="F110" s="8"/>
      <c r="G110" s="216">
        <f>Eva!G91</f>
        <v>-60</v>
      </c>
      <c r="H110" s="216"/>
      <c r="I110" s="6" t="str">
        <f>Eva!H91</f>
        <v>mA</v>
      </c>
      <c r="K110" s="216">
        <f>Eva!M91</f>
        <v>2.2015063425939729E-3</v>
      </c>
      <c r="L110" s="216"/>
      <c r="M110" s="6" t="str">
        <f>Eva!N91</f>
        <v>mA</v>
      </c>
      <c r="N110" s="216">
        <f>Eva!AI91</f>
        <v>6.1033186467927651E-3</v>
      </c>
      <c r="O110" s="216"/>
      <c r="P110" s="6" t="str">
        <f>Eva!AJ91</f>
        <v>mA</v>
      </c>
      <c r="W110" s="6"/>
    </row>
    <row r="111" spans="1:23" x14ac:dyDescent="0.35">
      <c r="A111" s="6"/>
      <c r="B111" s="6"/>
      <c r="C111" s="235">
        <f>Eva!D92</f>
        <v>-80</v>
      </c>
      <c r="D111" s="235"/>
      <c r="E111" s="6" t="s">
        <v>15</v>
      </c>
      <c r="F111" s="8"/>
      <c r="G111" s="216">
        <f>Eva!G92</f>
        <v>-80</v>
      </c>
      <c r="H111" s="216"/>
      <c r="I111" s="6" t="str">
        <f>Eva!H92</f>
        <v>mA</v>
      </c>
      <c r="K111" s="216">
        <f>Eva!M92</f>
        <v>2.8820741171813324E-3</v>
      </c>
      <c r="L111" s="216"/>
      <c r="M111" s="6" t="str">
        <f>Eva!N92</f>
        <v>mA</v>
      </c>
      <c r="N111" s="216">
        <f>Eva!AI92</f>
        <v>6.5822259536032542E-3</v>
      </c>
      <c r="O111" s="216"/>
      <c r="P111" s="6" t="str">
        <f>Eva!AJ92</f>
        <v>mA</v>
      </c>
      <c r="W111" s="6"/>
    </row>
    <row r="112" spans="1:23" x14ac:dyDescent="0.35">
      <c r="A112" s="6"/>
      <c r="B112" s="6"/>
      <c r="C112" s="235">
        <f>Eva!D93</f>
        <v>-100</v>
      </c>
      <c r="D112" s="235"/>
      <c r="E112" s="6" t="s">
        <v>15</v>
      </c>
      <c r="F112" s="33"/>
      <c r="G112" s="216">
        <f>Eva!G93</f>
        <v>-100</v>
      </c>
      <c r="H112" s="216"/>
      <c r="I112" s="6" t="str">
        <f>Eva!H93</f>
        <v>mA</v>
      </c>
      <c r="K112" s="216">
        <f>Eva!M93</f>
        <v>3.5626418917757974E-3</v>
      </c>
      <c r="L112" s="216"/>
      <c r="M112" s="6" t="str">
        <f>Eva!N93</f>
        <v>mA</v>
      </c>
      <c r="N112" s="216">
        <f>Eva!AI93</f>
        <v>7.1215236083501318E-3</v>
      </c>
      <c r="O112" s="216"/>
      <c r="P112" s="6" t="str">
        <f>Eva!AJ93</f>
        <v>mA</v>
      </c>
      <c r="W112" s="6"/>
    </row>
    <row r="113" spans="1:23" x14ac:dyDescent="0.35">
      <c r="A113" s="6"/>
      <c r="B113" s="6"/>
      <c r="C113" s="235">
        <f>Eva!D94</f>
        <v>-120</v>
      </c>
      <c r="D113" s="235"/>
      <c r="E113" s="6" t="s">
        <v>15</v>
      </c>
      <c r="G113" s="220">
        <f>Eva!G94</f>
        <v>-120</v>
      </c>
      <c r="H113" s="220"/>
      <c r="I113" s="6" t="str">
        <f>Eva!H94</f>
        <v>mA</v>
      </c>
      <c r="K113" s="220">
        <f>Eva!M94</f>
        <v>4.2432096663560515E-3</v>
      </c>
      <c r="L113" s="220"/>
      <c r="M113" s="6" t="str">
        <f>Eva!N94</f>
        <v>mA</v>
      </c>
      <c r="N113" s="220">
        <f>Eva!AI94</f>
        <v>1.0382266332886596E-2</v>
      </c>
      <c r="O113" s="220"/>
      <c r="P113" s="6" t="str">
        <f>Eva!AJ94</f>
        <v>mA</v>
      </c>
      <c r="W113" s="6"/>
    </row>
    <row r="114" spans="1:23" x14ac:dyDescent="0.35">
      <c r="A114" s="6"/>
      <c r="B114" s="6"/>
      <c r="C114" s="235">
        <f>Eva!D95</f>
        <v>-140</v>
      </c>
      <c r="D114" s="235"/>
      <c r="E114" s="6" t="s">
        <v>15</v>
      </c>
      <c r="F114" s="78"/>
      <c r="G114" s="220">
        <f>Eva!G95</f>
        <v>-140</v>
      </c>
      <c r="H114" s="220"/>
      <c r="I114" s="6" t="str">
        <f>Eva!H95</f>
        <v>mA</v>
      </c>
      <c r="J114" s="78"/>
      <c r="K114" s="220">
        <f>Eva!M95</f>
        <v>4.9237774409505164E-3</v>
      </c>
      <c r="L114" s="220"/>
      <c r="M114" s="6" t="str">
        <f>Eva!N95</f>
        <v>mA</v>
      </c>
      <c r="N114" s="220">
        <f>Eva!AI95</f>
        <v>1.085413535050077E-2</v>
      </c>
      <c r="O114" s="220"/>
      <c r="P114" s="6" t="str">
        <f>Eva!AJ95</f>
        <v>mA</v>
      </c>
      <c r="W114" s="6"/>
    </row>
    <row r="115" spans="1:23" x14ac:dyDescent="0.35">
      <c r="A115" s="6"/>
      <c r="B115" s="6"/>
      <c r="C115" s="235">
        <f>Eva!D96</f>
        <v>-160</v>
      </c>
      <c r="D115" s="235"/>
      <c r="E115" s="6" t="s">
        <v>15</v>
      </c>
      <c r="F115" s="79"/>
      <c r="G115" s="220">
        <f>Eva!G96</f>
        <v>-160</v>
      </c>
      <c r="H115" s="220"/>
      <c r="I115" s="6" t="str">
        <f>Eva!H96</f>
        <v>mA</v>
      </c>
      <c r="J115" s="79"/>
      <c r="K115" s="220">
        <f>Eva!M96</f>
        <v>5.6043452155449813E-3</v>
      </c>
      <c r="L115" s="220"/>
      <c r="M115" s="6" t="str">
        <f>Eva!N96</f>
        <v>mA</v>
      </c>
      <c r="N115" s="220">
        <f>Eva!AI96</f>
        <v>1.1364341345057816E-2</v>
      </c>
      <c r="O115" s="220"/>
      <c r="P115" s="6" t="str">
        <f>Eva!AJ96</f>
        <v>mA</v>
      </c>
      <c r="W115" s="6"/>
    </row>
    <row r="116" spans="1:23" x14ac:dyDescent="0.35">
      <c r="A116" s="6"/>
      <c r="B116" s="6"/>
      <c r="C116" s="235">
        <f>Eva!D97</f>
        <v>-180</v>
      </c>
      <c r="D116" s="235"/>
      <c r="E116" s="6" t="s">
        <v>15</v>
      </c>
      <c r="F116" s="8"/>
      <c r="G116" s="220">
        <f>Eva!G97</f>
        <v>-180</v>
      </c>
      <c r="H116" s="220"/>
      <c r="I116" s="6" t="str">
        <f>Eva!H97</f>
        <v>mA</v>
      </c>
      <c r="K116" s="220">
        <f>Eva!M97</f>
        <v>6.2849129901394463E-3</v>
      </c>
      <c r="L116" s="220"/>
      <c r="M116" s="6" t="str">
        <f>Eva!N97</f>
        <v>mA</v>
      </c>
      <c r="N116" s="220">
        <f>Eva!AI97</f>
        <v>1.1907957600150855E-2</v>
      </c>
      <c r="O116" s="220"/>
      <c r="P116" s="6" t="str">
        <f>Eva!AJ97</f>
        <v>mA</v>
      </c>
      <c r="W116" s="6"/>
    </row>
    <row r="117" spans="1:23" x14ac:dyDescent="0.35">
      <c r="A117" s="6"/>
      <c r="B117" s="6"/>
      <c r="C117" s="235">
        <f>Eva!D98</f>
        <v>-190</v>
      </c>
      <c r="D117" s="235"/>
      <c r="E117" s="6" t="s">
        <v>15</v>
      </c>
      <c r="F117" s="8"/>
      <c r="G117" s="220">
        <f>Eva!G98</f>
        <v>-190</v>
      </c>
      <c r="H117" s="220"/>
      <c r="I117" s="6" t="str">
        <f>Eva!H98</f>
        <v>mA</v>
      </c>
      <c r="K117" s="220">
        <f>Eva!M98</f>
        <v>6.6251968774224679E-3</v>
      </c>
      <c r="L117" s="220"/>
      <c r="M117" s="6" t="str">
        <f>Eva!N98</f>
        <v>mA</v>
      </c>
      <c r="N117" s="220">
        <f>Eva!AI98</f>
        <v>5.9404034251208694E-2</v>
      </c>
      <c r="O117" s="220"/>
      <c r="P117" s="6" t="str">
        <f>Eva!AJ98</f>
        <v>mA</v>
      </c>
      <c r="W117" s="6"/>
    </row>
    <row r="118" spans="1:23" x14ac:dyDescent="0.35">
      <c r="C118" s="235">
        <f>Eva!D102*1000</f>
        <v>-200</v>
      </c>
      <c r="D118" s="235"/>
      <c r="E118" s="6" t="s">
        <v>15</v>
      </c>
      <c r="F118" s="8"/>
      <c r="G118" s="220">
        <f>Eva!G102*1000</f>
        <v>-200</v>
      </c>
      <c r="H118" s="220"/>
      <c r="I118" s="6" t="s">
        <v>15</v>
      </c>
      <c r="K118" s="220">
        <f>Eva!M102*1000</f>
        <v>-1.0300885752323463E-2</v>
      </c>
      <c r="L118" s="220"/>
      <c r="M118" s="6" t="str">
        <f>Eva!N102</f>
        <v>A</v>
      </c>
      <c r="N118" s="220">
        <f>Eva!AI102*1000</f>
        <v>8.2531792976921564E-2</v>
      </c>
      <c r="O118" s="220"/>
      <c r="P118" s="6" t="s">
        <v>15</v>
      </c>
      <c r="W118" s="6"/>
    </row>
    <row r="119" spans="1:23" x14ac:dyDescent="0.35">
      <c r="A119" s="6">
        <v>2</v>
      </c>
      <c r="B119" s="6" t="s">
        <v>16</v>
      </c>
      <c r="C119" s="276">
        <f>Eva!D100</f>
        <v>1</v>
      </c>
      <c r="D119" s="276"/>
      <c r="E119" s="94" t="s">
        <v>16</v>
      </c>
      <c r="F119" s="8"/>
      <c r="G119" s="215">
        <f>Eva!G100</f>
        <v>1</v>
      </c>
      <c r="H119" s="215"/>
      <c r="I119" s="6" t="str">
        <f>Eva!H100</f>
        <v>A</v>
      </c>
      <c r="K119" s="215">
        <f>Eva!M100</f>
        <v>5.7393466668775872E-5</v>
      </c>
      <c r="L119" s="215"/>
      <c r="M119" s="6" t="str">
        <f>Eva!N100</f>
        <v>A</v>
      </c>
      <c r="N119" s="215">
        <f>Eva!AI100</f>
        <v>4.7536326348316109E-4</v>
      </c>
      <c r="O119" s="215"/>
      <c r="P119" s="6" t="str">
        <f>Eva!AJ100</f>
        <v>A</v>
      </c>
      <c r="W119" s="6"/>
    </row>
    <row r="120" spans="1:23" x14ac:dyDescent="0.35">
      <c r="A120" s="6"/>
      <c r="B120" s="6"/>
      <c r="C120" s="272">
        <f>Eva!D101</f>
        <v>1.9</v>
      </c>
      <c r="D120" s="272"/>
      <c r="E120" s="94" t="s">
        <v>16</v>
      </c>
      <c r="F120" s="8"/>
      <c r="G120" s="216">
        <f>Eva!G101</f>
        <v>1.9</v>
      </c>
      <c r="H120" s="216"/>
      <c r="I120" s="6" t="str">
        <f>Eva!H101</f>
        <v>A</v>
      </c>
      <c r="K120" s="216">
        <f>Eva!M101</f>
        <v>1.3605570958930002E-4</v>
      </c>
      <c r="L120" s="216"/>
      <c r="M120" s="6" t="str">
        <f>Eva!N101</f>
        <v>A</v>
      </c>
      <c r="N120" s="216">
        <f>Eva!AI101</f>
        <v>1.4898096712020123E-3</v>
      </c>
      <c r="O120" s="216"/>
      <c r="P120" s="6" t="str">
        <f>Eva!AJ101</f>
        <v>A</v>
      </c>
      <c r="W120" s="6"/>
    </row>
    <row r="121" spans="1:23" x14ac:dyDescent="0.35">
      <c r="A121" s="6"/>
      <c r="B121" s="6"/>
      <c r="C121" s="159"/>
      <c r="D121" s="159"/>
      <c r="E121" s="94"/>
      <c r="F121" s="8"/>
      <c r="G121" s="23"/>
      <c r="H121" s="23"/>
      <c r="I121" s="6"/>
      <c r="K121" s="23"/>
      <c r="L121" s="23"/>
      <c r="M121" s="6"/>
      <c r="N121" s="23"/>
      <c r="O121" s="23"/>
      <c r="P121" s="6"/>
      <c r="W121" s="6"/>
    </row>
    <row r="122" spans="1:23" ht="16" thickBot="1" x14ac:dyDescent="0.4">
      <c r="A122" s="20" t="s">
        <v>90</v>
      </c>
      <c r="B122" s="21"/>
      <c r="C122" s="21"/>
      <c r="D122" s="21"/>
      <c r="E122" s="21"/>
      <c r="F122" s="21"/>
      <c r="G122" s="21"/>
      <c r="H122" s="21"/>
      <c r="I122" s="21"/>
      <c r="J122" s="21"/>
      <c r="K122" s="21"/>
      <c r="L122" s="21"/>
      <c r="M122" s="21"/>
      <c r="N122" s="21"/>
      <c r="O122" s="21"/>
      <c r="P122" s="21"/>
      <c r="W122" s="6"/>
    </row>
    <row r="123" spans="1:23" x14ac:dyDescent="0.35">
      <c r="A123" s="224" t="s">
        <v>47</v>
      </c>
      <c r="B123" s="224"/>
      <c r="C123" s="224" t="s">
        <v>54</v>
      </c>
      <c r="D123" s="224"/>
      <c r="E123" s="224"/>
      <c r="F123" s="224"/>
      <c r="G123" s="224" t="s">
        <v>9</v>
      </c>
      <c r="H123" s="224"/>
      <c r="I123" s="224"/>
      <c r="J123" s="224"/>
      <c r="K123" s="225" t="s">
        <v>48</v>
      </c>
      <c r="L123" s="225"/>
      <c r="M123" s="225"/>
      <c r="N123" s="225" t="s">
        <v>49</v>
      </c>
      <c r="O123" s="225"/>
      <c r="P123" s="225"/>
      <c r="W123" s="6"/>
    </row>
    <row r="124" spans="1:23" ht="16" thickBot="1" x14ac:dyDescent="0.4">
      <c r="A124" s="218" t="s">
        <v>50</v>
      </c>
      <c r="B124" s="218"/>
      <c r="C124" s="218" t="s">
        <v>55</v>
      </c>
      <c r="D124" s="218"/>
      <c r="E124" s="218"/>
      <c r="F124" s="218"/>
      <c r="G124" s="218" t="s">
        <v>53</v>
      </c>
      <c r="H124" s="218"/>
      <c r="I124" s="218"/>
      <c r="J124" s="218"/>
      <c r="K124" s="219" t="s">
        <v>51</v>
      </c>
      <c r="L124" s="219"/>
      <c r="M124" s="219"/>
      <c r="N124" s="219" t="s">
        <v>24</v>
      </c>
      <c r="O124" s="219"/>
      <c r="P124" s="219"/>
      <c r="W124" s="6"/>
    </row>
    <row r="125" spans="1:23" x14ac:dyDescent="0.35">
      <c r="A125" s="6">
        <f>A119</f>
        <v>2</v>
      </c>
      <c r="B125" s="6" t="str">
        <f>B119</f>
        <v>A</v>
      </c>
      <c r="C125" s="235">
        <f>Eva!D105</f>
        <v>2</v>
      </c>
      <c r="D125" s="235"/>
      <c r="E125" s="6" t="s">
        <v>16</v>
      </c>
      <c r="F125" s="8"/>
      <c r="G125" s="216">
        <f>Eva!G105</f>
        <v>2</v>
      </c>
      <c r="H125" s="216"/>
      <c r="I125" s="6" t="str">
        <f>Eva!H105</f>
        <v>A</v>
      </c>
      <c r="K125" s="216">
        <f>Eva!M105</f>
        <v>-2.737818624147792E-4</v>
      </c>
      <c r="L125" s="216"/>
      <c r="M125" s="6" t="str">
        <f>Eva!N105</f>
        <v>A</v>
      </c>
      <c r="N125" s="216">
        <f>Eva!AI105</f>
        <v>1.9666360211641558E-3</v>
      </c>
      <c r="O125" s="216"/>
      <c r="P125" s="6" t="str">
        <f>Eva!AJ105</f>
        <v>A</v>
      </c>
      <c r="W125" s="6"/>
    </row>
    <row r="126" spans="1:23" x14ac:dyDescent="0.35">
      <c r="C126" s="235">
        <f>Eva!D103</f>
        <v>-1</v>
      </c>
      <c r="D126" s="235"/>
      <c r="E126" s="6" t="s">
        <v>16</v>
      </c>
      <c r="F126" s="8"/>
      <c r="G126" s="215">
        <f>Eva!G103</f>
        <v>-1</v>
      </c>
      <c r="H126" s="215"/>
      <c r="I126" s="6" t="str">
        <f>Eva!H103</f>
        <v>A</v>
      </c>
      <c r="K126" s="215">
        <f>Eva!M103</f>
        <v>-8.5533302967899516E-5</v>
      </c>
      <c r="L126" s="215"/>
      <c r="M126" s="6" t="str">
        <f>Eva!N103</f>
        <v>A</v>
      </c>
      <c r="N126" s="215">
        <f>Eva!AI103</f>
        <v>3.0574948350643353E-4</v>
      </c>
      <c r="O126" s="215"/>
      <c r="P126" s="6" t="str">
        <f>Eva!AJ103</f>
        <v>A</v>
      </c>
      <c r="W126" s="6"/>
    </row>
    <row r="127" spans="1:23" x14ac:dyDescent="0.35">
      <c r="A127" s="6"/>
      <c r="B127" s="6"/>
      <c r="C127" s="275">
        <f>Eva!D104</f>
        <v>-1.9</v>
      </c>
      <c r="D127" s="275"/>
      <c r="E127" s="6" t="s">
        <v>16</v>
      </c>
      <c r="F127" s="8"/>
      <c r="G127" s="216">
        <f>Eva!G104</f>
        <v>-1.9</v>
      </c>
      <c r="H127" s="216"/>
      <c r="I127" s="6" t="str">
        <f>Eva!H104</f>
        <v>A</v>
      </c>
      <c r="K127" s="216">
        <f>Eva!M104</f>
        <v>-1.7016977233530461E-4</v>
      </c>
      <c r="L127" s="216"/>
      <c r="M127" s="6" t="str">
        <f>Eva!N104</f>
        <v>A</v>
      </c>
      <c r="N127" s="216">
        <f>Eva!AI104</f>
        <v>1.4908260946045852E-3</v>
      </c>
      <c r="O127" s="216"/>
      <c r="P127" s="6" t="str">
        <f>Eva!AJ104</f>
        <v>A</v>
      </c>
      <c r="W127" s="6"/>
    </row>
    <row r="128" spans="1:23" x14ac:dyDescent="0.35">
      <c r="C128" s="235">
        <f>Eva!D108</f>
        <v>-2</v>
      </c>
      <c r="D128" s="235"/>
      <c r="E128" s="6" t="s">
        <v>16</v>
      </c>
      <c r="F128" s="8"/>
      <c r="G128" s="216">
        <f>Eva!G108</f>
        <v>-2</v>
      </c>
      <c r="H128" s="216"/>
      <c r="I128" s="6" t="str">
        <f>Eva!H108</f>
        <v>A</v>
      </c>
      <c r="K128" s="216">
        <f>Eva!M108</f>
        <v>-6.464331227138409E-4</v>
      </c>
      <c r="L128" s="216"/>
      <c r="M128" s="6" t="str">
        <f>Eva!N108</f>
        <v>A</v>
      </c>
      <c r="N128" s="216">
        <f>Eva!AI108</f>
        <v>1.9674061166132665E-3</v>
      </c>
      <c r="O128" s="216"/>
      <c r="P128" s="6" t="str">
        <f>Eva!AJ108</f>
        <v>A</v>
      </c>
      <c r="W128" s="6"/>
    </row>
    <row r="129" spans="1:23" x14ac:dyDescent="0.35">
      <c r="A129" s="6">
        <v>20</v>
      </c>
      <c r="B129" s="6" t="s">
        <v>16</v>
      </c>
      <c r="C129" s="235">
        <f>Eva!D106</f>
        <v>10</v>
      </c>
      <c r="D129" s="235"/>
      <c r="E129" s="6" t="s">
        <v>16</v>
      </c>
      <c r="F129" s="8"/>
      <c r="G129" s="216">
        <f>Eva!G106</f>
        <v>10</v>
      </c>
      <c r="H129" s="216"/>
      <c r="I129" s="6" t="str">
        <f>Eva!H106</f>
        <v>A</v>
      </c>
      <c r="K129" s="216">
        <f>Eva!M106</f>
        <v>5.8573901501226544E-3</v>
      </c>
      <c r="L129" s="216"/>
      <c r="M129" s="6" t="str">
        <f>Eva!N106</f>
        <v>A</v>
      </c>
      <c r="N129" s="216">
        <f>Eva!AI106</f>
        <v>6.9109809652597772E-3</v>
      </c>
      <c r="O129" s="216"/>
      <c r="P129" s="6" t="str">
        <f>Eva!AJ106</f>
        <v>A</v>
      </c>
      <c r="W129" s="6"/>
    </row>
    <row r="130" spans="1:23" x14ac:dyDescent="0.35">
      <c r="A130" s="6"/>
      <c r="B130" s="6"/>
      <c r="C130" s="235">
        <f>Eva!D107</f>
        <v>19</v>
      </c>
      <c r="D130" s="235"/>
      <c r="E130" s="6" t="s">
        <v>16</v>
      </c>
      <c r="F130" s="8"/>
      <c r="G130" s="220">
        <f>Eva!G107</f>
        <v>19</v>
      </c>
      <c r="H130" s="220"/>
      <c r="I130" s="6" t="str">
        <f>Eva!H107</f>
        <v>A</v>
      </c>
      <c r="K130" s="220">
        <f>Eva!M107</f>
        <v>1.2754958664228155E-2</v>
      </c>
      <c r="L130" s="220"/>
      <c r="M130" s="6" t="str">
        <f>Eva!N107</f>
        <v>A</v>
      </c>
      <c r="N130" s="220">
        <f>Eva!AI107</f>
        <v>1.2783001621271307E-2</v>
      </c>
      <c r="O130" s="220"/>
      <c r="P130" s="6" t="str">
        <f>Eva!AJ107</f>
        <v>A</v>
      </c>
      <c r="W130" s="6"/>
    </row>
    <row r="131" spans="1:23" x14ac:dyDescent="0.35">
      <c r="A131" s="6"/>
      <c r="B131" s="6"/>
      <c r="C131" s="235">
        <f>Eva!D109</f>
        <v>-10</v>
      </c>
      <c r="D131" s="235"/>
      <c r="E131" s="6" t="s">
        <v>16</v>
      </c>
      <c r="F131" s="8"/>
      <c r="G131" s="216">
        <f>Eva!G109</f>
        <v>-10</v>
      </c>
      <c r="H131" s="216"/>
      <c r="I131" s="6" t="str">
        <f>Eva!H109</f>
        <v>A</v>
      </c>
      <c r="K131" s="216">
        <f>Eva!M109</f>
        <v>-1.0961687907204976E-3</v>
      </c>
      <c r="L131" s="216"/>
      <c r="M131" s="6" t="str">
        <f>Eva!N109</f>
        <v>A</v>
      </c>
      <c r="N131" s="216">
        <f>Eva!AI109</f>
        <v>6.9115174214490283E-3</v>
      </c>
      <c r="O131" s="216"/>
      <c r="P131" s="6" t="str">
        <f>Eva!AJ109</f>
        <v>A</v>
      </c>
      <c r="W131" s="6"/>
    </row>
    <row r="132" spans="1:23" x14ac:dyDescent="0.35">
      <c r="A132" s="6"/>
      <c r="B132" s="6"/>
      <c r="C132" s="235">
        <f>Eva!D110</f>
        <v>-19</v>
      </c>
      <c r="D132" s="235"/>
      <c r="E132" s="6" t="s">
        <v>16</v>
      </c>
      <c r="F132" s="8"/>
      <c r="G132" s="220">
        <f>Eva!G110</f>
        <v>-19</v>
      </c>
      <c r="H132" s="220"/>
      <c r="I132" s="6" t="str">
        <f>Eva!H110</f>
        <v>A</v>
      </c>
      <c r="K132" s="220">
        <f>Eva!M110</f>
        <v>-1.6021214172283749E-3</v>
      </c>
      <c r="L132" s="220"/>
      <c r="M132" s="6" t="str">
        <f>Eva!N110</f>
        <v>A</v>
      </c>
      <c r="N132" s="220">
        <f>Eva!AI110</f>
        <v>1.2777510334955267E-2</v>
      </c>
      <c r="O132" s="220"/>
      <c r="P132" s="6" t="str">
        <f>Eva!AJ110</f>
        <v>A</v>
      </c>
      <c r="W132" s="6"/>
    </row>
    <row r="133" spans="1:23" x14ac:dyDescent="0.35">
      <c r="A133" s="6"/>
      <c r="B133" s="6"/>
      <c r="C133" s="76"/>
      <c r="D133" s="76"/>
      <c r="E133" s="8"/>
      <c r="F133" s="8"/>
      <c r="G133" s="19"/>
      <c r="H133" s="19"/>
      <c r="I133" s="8"/>
      <c r="K133" s="80"/>
      <c r="L133" s="80"/>
      <c r="M133" s="8"/>
      <c r="N133" s="80"/>
      <c r="O133" s="80"/>
      <c r="P133" s="6"/>
    </row>
    <row r="134" spans="1:23" ht="16" thickBot="1" x14ac:dyDescent="0.4">
      <c r="A134" s="20" t="s">
        <v>91</v>
      </c>
      <c r="B134" s="21"/>
      <c r="C134" s="21"/>
      <c r="D134" s="21"/>
      <c r="E134" s="21"/>
      <c r="F134" s="21"/>
      <c r="G134" s="21"/>
      <c r="H134" s="21"/>
      <c r="I134" s="21"/>
      <c r="J134" s="21"/>
      <c r="K134" s="21"/>
      <c r="L134" s="21"/>
      <c r="M134" s="21"/>
      <c r="N134" s="21"/>
      <c r="O134" s="21"/>
      <c r="P134" s="21"/>
    </row>
    <row r="135" spans="1:23" x14ac:dyDescent="0.35">
      <c r="A135" s="224" t="s">
        <v>47</v>
      </c>
      <c r="B135" s="224"/>
      <c r="C135" s="224" t="s">
        <v>54</v>
      </c>
      <c r="D135" s="224"/>
      <c r="E135" s="224"/>
      <c r="F135" s="224"/>
      <c r="G135" s="224" t="s">
        <v>9</v>
      </c>
      <c r="H135" s="224"/>
      <c r="I135" s="224"/>
      <c r="J135" s="224"/>
      <c r="K135" s="225" t="s">
        <v>48</v>
      </c>
      <c r="L135" s="225"/>
      <c r="M135" s="225"/>
      <c r="N135" s="225" t="s">
        <v>49</v>
      </c>
      <c r="O135" s="225"/>
      <c r="P135" s="225"/>
    </row>
    <row r="136" spans="1:23" ht="16" thickBot="1" x14ac:dyDescent="0.4">
      <c r="A136" s="218" t="s">
        <v>50</v>
      </c>
      <c r="B136" s="218"/>
      <c r="C136" s="218" t="s">
        <v>55</v>
      </c>
      <c r="D136" s="218"/>
      <c r="E136" s="218"/>
      <c r="F136" s="218"/>
      <c r="G136" s="218" t="s">
        <v>53</v>
      </c>
      <c r="H136" s="218"/>
      <c r="I136" s="218"/>
      <c r="J136" s="218"/>
      <c r="K136" s="219" t="s">
        <v>51</v>
      </c>
      <c r="L136" s="219"/>
      <c r="M136" s="219"/>
      <c r="N136" s="219" t="s">
        <v>24</v>
      </c>
      <c r="O136" s="219"/>
      <c r="P136" s="219"/>
    </row>
    <row r="137" spans="1:23" x14ac:dyDescent="0.35">
      <c r="A137" s="6">
        <v>20</v>
      </c>
      <c r="B137" s="6" t="s">
        <v>11</v>
      </c>
      <c r="C137" s="81">
        <f>Eva!C116</f>
        <v>10</v>
      </c>
      <c r="D137" s="81" t="s">
        <v>11</v>
      </c>
      <c r="E137" s="6">
        <f>Eva!E116</f>
        <v>45</v>
      </c>
      <c r="F137" s="6" t="s">
        <v>18</v>
      </c>
      <c r="G137" s="264">
        <f>Eva!G116</f>
        <v>10</v>
      </c>
      <c r="H137" s="264"/>
      <c r="I137" s="6" t="str">
        <f>Eva!H116</f>
        <v>mV</v>
      </c>
      <c r="J137" s="7"/>
      <c r="K137" s="264">
        <f>Eva!M116</f>
        <v>-1.136441671080668E-2</v>
      </c>
      <c r="L137" s="264"/>
      <c r="M137" s="6" t="str">
        <f>Eva!N116</f>
        <v>mV</v>
      </c>
      <c r="N137" s="264">
        <f>Eva!AI116</f>
        <v>9.9992507255959092E-3</v>
      </c>
      <c r="O137" s="264"/>
      <c r="P137" s="6" t="str">
        <f>Eva!AJ116</f>
        <v>mV</v>
      </c>
    </row>
    <row r="138" spans="1:23" x14ac:dyDescent="0.35">
      <c r="A138" s="6"/>
      <c r="B138" s="6"/>
      <c r="C138" s="81">
        <f>Eva!C117</f>
        <v>10</v>
      </c>
      <c r="D138" s="81" t="s">
        <v>11</v>
      </c>
      <c r="E138" s="6">
        <f>Eva!E117</f>
        <v>400</v>
      </c>
      <c r="F138" s="6" t="s">
        <v>18</v>
      </c>
      <c r="G138" s="267">
        <f>Eva!G117</f>
        <v>10</v>
      </c>
      <c r="H138" s="267"/>
      <c r="I138" s="6" t="str">
        <f>Eva!H117</f>
        <v>mV</v>
      </c>
      <c r="J138" s="7"/>
      <c r="K138" s="267">
        <f>Eva!M117</f>
        <v>-1.173559161379778E-2</v>
      </c>
      <c r="L138" s="267"/>
      <c r="M138" s="6" t="str">
        <f>Eva!N117</f>
        <v>mV</v>
      </c>
      <c r="N138" s="267">
        <f>Eva!AI117</f>
        <v>6.7280622244569382E-3</v>
      </c>
      <c r="O138" s="267"/>
      <c r="P138" s="6" t="str">
        <f>Eva!AJ117</f>
        <v>mV</v>
      </c>
    </row>
    <row r="139" spans="1:23" x14ac:dyDescent="0.35">
      <c r="A139" s="6"/>
      <c r="B139" s="6"/>
      <c r="C139" s="81">
        <f>Eva!C118</f>
        <v>10</v>
      </c>
      <c r="D139" s="81" t="s">
        <v>11</v>
      </c>
      <c r="E139" s="6">
        <f>Eva!E118</f>
        <v>1</v>
      </c>
      <c r="F139" s="6" t="s">
        <v>19</v>
      </c>
      <c r="G139" s="267">
        <f>Eva!G118</f>
        <v>10</v>
      </c>
      <c r="H139" s="267"/>
      <c r="I139" s="6" t="str">
        <f>Eva!H118</f>
        <v>mV</v>
      </c>
      <c r="J139" s="7"/>
      <c r="K139" s="267">
        <f>Eva!M118</f>
        <v>-1.173559161379778E-2</v>
      </c>
      <c r="L139" s="267"/>
      <c r="M139" s="6" t="str">
        <f>Eva!N118</f>
        <v>mV</v>
      </c>
      <c r="N139" s="267">
        <f>Eva!AI118</f>
        <v>6.7280622244569382E-3</v>
      </c>
      <c r="O139" s="267"/>
      <c r="P139" s="6" t="str">
        <f>Eva!AJ118</f>
        <v>mV</v>
      </c>
    </row>
    <row r="140" spans="1:23" x14ac:dyDescent="0.35">
      <c r="A140" s="6"/>
      <c r="B140" s="6"/>
      <c r="C140" s="81">
        <f>Eva!C119</f>
        <v>10</v>
      </c>
      <c r="D140" s="81" t="s">
        <v>11</v>
      </c>
      <c r="E140" s="6">
        <f>Eva!E119</f>
        <v>10</v>
      </c>
      <c r="F140" s="6" t="s">
        <v>19</v>
      </c>
      <c r="G140" s="267">
        <f>Eva!G119</f>
        <v>10</v>
      </c>
      <c r="H140" s="267"/>
      <c r="I140" s="6" t="str">
        <f>Eva!H119</f>
        <v>mV</v>
      </c>
      <c r="J140" s="7"/>
      <c r="K140" s="267">
        <f>Eva!M119</f>
        <v>-1.299139767453994E-2</v>
      </c>
      <c r="L140" s="267"/>
      <c r="M140" s="6" t="str">
        <f>Eva!N119</f>
        <v>mV</v>
      </c>
      <c r="N140" s="267">
        <f>Eva!AI119</f>
        <v>9.6618033172870335E-3</v>
      </c>
      <c r="O140" s="267"/>
      <c r="P140" s="6" t="str">
        <f>Eva!AJ119</f>
        <v>mV</v>
      </c>
    </row>
    <row r="141" spans="1:23" x14ac:dyDescent="0.35">
      <c r="A141" s="6"/>
      <c r="B141" s="6"/>
      <c r="C141" s="81">
        <f>Eva!C120</f>
        <v>10</v>
      </c>
      <c r="D141" s="81" t="s">
        <v>11</v>
      </c>
      <c r="E141" s="6">
        <f>Eva!E120</f>
        <v>50</v>
      </c>
      <c r="F141" s="6" t="s">
        <v>19</v>
      </c>
      <c r="G141" s="264">
        <f>Eva!G120</f>
        <v>10</v>
      </c>
      <c r="H141" s="264"/>
      <c r="I141" s="6" t="str">
        <f>Eva!H120</f>
        <v>mV</v>
      </c>
      <c r="J141" s="7"/>
      <c r="K141" s="264">
        <f>Eva!M120</f>
        <v>-3.2114520268912372E-2</v>
      </c>
      <c r="L141" s="264"/>
      <c r="M141" s="6" t="str">
        <f>Eva!N120</f>
        <v>mV</v>
      </c>
      <c r="N141" s="264">
        <f>Eva!AI120</f>
        <v>5.098213379010437E-2</v>
      </c>
      <c r="O141" s="264"/>
      <c r="P141" s="6" t="str">
        <f>Eva!AJ120</f>
        <v>mV</v>
      </c>
    </row>
    <row r="142" spans="1:23" x14ac:dyDescent="0.35">
      <c r="A142" s="6"/>
      <c r="B142" s="6"/>
      <c r="C142" s="81">
        <f>Eva!C121</f>
        <v>10</v>
      </c>
      <c r="D142" s="81" t="s">
        <v>11</v>
      </c>
      <c r="E142" s="6">
        <f>Eva!E121</f>
        <v>100</v>
      </c>
      <c r="F142" s="6" t="s">
        <v>19</v>
      </c>
      <c r="G142" s="264">
        <f>Eva!G121</f>
        <v>10</v>
      </c>
      <c r="H142" s="264"/>
      <c r="I142" s="6" t="str">
        <f>Eva!H121</f>
        <v>mV</v>
      </c>
      <c r="J142" s="7"/>
      <c r="K142" s="264">
        <f>Eva!M121</f>
        <v>-3.2114520268912372E-2</v>
      </c>
      <c r="L142" s="264"/>
      <c r="M142" s="6" t="str">
        <f>Eva!N121</f>
        <v>mV</v>
      </c>
      <c r="N142" s="264">
        <f>Eva!AI121</f>
        <v>5.098213379010437E-2</v>
      </c>
      <c r="O142" s="264"/>
      <c r="P142" s="6" t="str">
        <f>Eva!AJ121</f>
        <v>mV</v>
      </c>
    </row>
    <row r="143" spans="1:23" x14ac:dyDescent="0.35">
      <c r="A143" s="6"/>
      <c r="B143" s="6"/>
      <c r="C143" s="81">
        <f>Eva!C122</f>
        <v>19</v>
      </c>
      <c r="D143" s="81" t="s">
        <v>11</v>
      </c>
      <c r="E143" s="6">
        <f>Eva!E122</f>
        <v>45</v>
      </c>
      <c r="F143" s="6" t="s">
        <v>18</v>
      </c>
      <c r="G143" s="264">
        <f>Eva!G122</f>
        <v>19</v>
      </c>
      <c r="H143" s="264"/>
      <c r="I143" s="6" t="str">
        <f>Eva!H122</f>
        <v>mV</v>
      </c>
      <c r="J143" s="7"/>
      <c r="K143" s="264">
        <f>Eva!M122</f>
        <v>-1.5699031754870418E-2</v>
      </c>
      <c r="L143" s="264"/>
      <c r="M143" s="6" t="str">
        <f>Eva!N122</f>
        <v>mV</v>
      </c>
      <c r="N143" s="264">
        <f>Eva!AI122</f>
        <v>1.0634839682540134E-2</v>
      </c>
      <c r="O143" s="264"/>
      <c r="P143" s="6" t="str">
        <f>Eva!AJ122</f>
        <v>mV</v>
      </c>
    </row>
    <row r="144" spans="1:23" x14ac:dyDescent="0.35">
      <c r="A144" s="6"/>
      <c r="B144" s="6"/>
      <c r="C144" s="81">
        <f>Eva!C123</f>
        <v>19</v>
      </c>
      <c r="D144" s="81" t="s">
        <v>11</v>
      </c>
      <c r="E144" s="6">
        <f>Eva!E123</f>
        <v>400</v>
      </c>
      <c r="F144" s="6" t="s">
        <v>18</v>
      </c>
      <c r="G144" s="267">
        <f>Eva!G123</f>
        <v>19</v>
      </c>
      <c r="H144" s="267"/>
      <c r="I144" s="6" t="str">
        <f>Eva!H123</f>
        <v>mV</v>
      </c>
      <c r="J144" s="7"/>
      <c r="K144" s="267">
        <f>Eva!M123</f>
        <v>-1.6279795272524211E-2</v>
      </c>
      <c r="L144" s="267"/>
      <c r="M144" s="6" t="str">
        <f>Eva!N123</f>
        <v>mV</v>
      </c>
      <c r="N144" s="267">
        <f>Eva!AI123</f>
        <v>7.3199468096540451E-3</v>
      </c>
      <c r="O144" s="267"/>
      <c r="P144" s="6" t="str">
        <f>Eva!AJ123</f>
        <v>mV</v>
      </c>
    </row>
    <row r="145" spans="1:16" x14ac:dyDescent="0.35">
      <c r="A145" s="6"/>
      <c r="B145" s="6"/>
      <c r="C145" s="81">
        <f>Eva!C124</f>
        <v>19</v>
      </c>
      <c r="D145" s="81" t="s">
        <v>11</v>
      </c>
      <c r="E145" s="6">
        <f>Eva!E124</f>
        <v>1</v>
      </c>
      <c r="F145" s="6" t="s">
        <v>19</v>
      </c>
      <c r="G145" s="267">
        <f>Eva!G124</f>
        <v>19</v>
      </c>
      <c r="H145" s="267"/>
      <c r="I145" s="6" t="str">
        <f>Eva!H124</f>
        <v>mV</v>
      </c>
      <c r="J145" s="7"/>
      <c r="K145" s="267">
        <f>Eva!M124</f>
        <v>-1.6279795272524211E-2</v>
      </c>
      <c r="L145" s="267"/>
      <c r="M145" s="6" t="str">
        <f>Eva!N124</f>
        <v>mV</v>
      </c>
      <c r="N145" s="267">
        <f>Eva!AI124</f>
        <v>7.3199468096540451E-3</v>
      </c>
      <c r="O145" s="267"/>
      <c r="P145" s="6" t="str">
        <f>Eva!AJ124</f>
        <v>mV</v>
      </c>
    </row>
    <row r="146" spans="1:16" x14ac:dyDescent="0.35">
      <c r="A146" s="6"/>
      <c r="B146" s="6"/>
      <c r="C146" s="81">
        <f>Eva!C125</f>
        <v>19</v>
      </c>
      <c r="D146" s="81" t="s">
        <v>11</v>
      </c>
      <c r="E146" s="6">
        <f>Eva!E125</f>
        <v>10</v>
      </c>
      <c r="F146" s="6" t="s">
        <v>19</v>
      </c>
      <c r="G146" s="267">
        <f>Eva!G125</f>
        <v>19</v>
      </c>
      <c r="H146" s="267"/>
      <c r="I146" s="6" t="str">
        <f>Eva!H125</f>
        <v>mV</v>
      </c>
      <c r="J146" s="7"/>
      <c r="K146" s="267">
        <f>Eva!M125</f>
        <v>-1.8193458691936115E-2</v>
      </c>
      <c r="L146" s="267"/>
      <c r="M146" s="6" t="str">
        <f>Eva!N125</f>
        <v>mV</v>
      </c>
      <c r="N146" s="267">
        <f>Eva!AI125</f>
        <v>1.0342189871682821E-2</v>
      </c>
      <c r="O146" s="267"/>
      <c r="P146" s="6" t="str">
        <f>Eva!AJ125</f>
        <v>mV</v>
      </c>
    </row>
    <row r="147" spans="1:16" x14ac:dyDescent="0.35">
      <c r="A147" s="6"/>
      <c r="B147" s="6"/>
      <c r="C147" s="81">
        <f>Eva!C126</f>
        <v>19</v>
      </c>
      <c r="D147" s="81" t="s">
        <v>11</v>
      </c>
      <c r="E147" s="6">
        <f>Eva!E126</f>
        <v>50</v>
      </c>
      <c r="F147" s="6" t="s">
        <v>19</v>
      </c>
      <c r="G147" s="264">
        <f>Eva!G126</f>
        <v>19</v>
      </c>
      <c r="H147" s="264"/>
      <c r="I147" s="6" t="str">
        <f>Eva!H126</f>
        <v>mV</v>
      </c>
      <c r="J147" s="7"/>
      <c r="K147" s="264">
        <f>Eva!M126</f>
        <v>-3.9422834978470433E-2</v>
      </c>
      <c r="L147" s="264"/>
      <c r="M147" s="6" t="str">
        <f>Eva!N126</f>
        <v>mV</v>
      </c>
      <c r="N147" s="264">
        <f>Eva!AI126</f>
        <v>5.5748768289461799E-2</v>
      </c>
      <c r="O147" s="264"/>
      <c r="P147" s="6" t="str">
        <f>Eva!AJ126</f>
        <v>mV</v>
      </c>
    </row>
    <row r="148" spans="1:16" x14ac:dyDescent="0.35">
      <c r="A148" s="6"/>
      <c r="B148" s="6"/>
      <c r="C148" s="81">
        <f>Eva!C127</f>
        <v>19</v>
      </c>
      <c r="D148" s="81" t="s">
        <v>11</v>
      </c>
      <c r="E148" s="6">
        <f>Eva!E127</f>
        <v>100</v>
      </c>
      <c r="F148" s="6" t="s">
        <v>19</v>
      </c>
      <c r="G148" s="264">
        <f>Eva!G127</f>
        <v>19</v>
      </c>
      <c r="H148" s="264"/>
      <c r="I148" s="6" t="str">
        <f>Eva!H127</f>
        <v>mV</v>
      </c>
      <c r="J148" s="7"/>
      <c r="K148" s="264">
        <f>Eva!M127</f>
        <v>-3.9422834978470433E-2</v>
      </c>
      <c r="L148" s="264"/>
      <c r="M148" s="6" t="str">
        <f>Eva!N127</f>
        <v>mV</v>
      </c>
      <c r="N148" s="264">
        <f>Eva!AI127</f>
        <v>5.5748768289461799E-2</v>
      </c>
      <c r="O148" s="264"/>
      <c r="P148" s="6" t="str">
        <f>Eva!AJ127</f>
        <v>mV</v>
      </c>
    </row>
    <row r="149" spans="1:16" x14ac:dyDescent="0.35">
      <c r="C149" s="81">
        <f>Eva!C128</f>
        <v>20</v>
      </c>
      <c r="D149" s="81" t="s">
        <v>11</v>
      </c>
      <c r="E149" s="6">
        <f>Eva!E128</f>
        <v>45</v>
      </c>
      <c r="F149" s="6" t="s">
        <v>18</v>
      </c>
      <c r="G149" s="264">
        <f>Eva!G128</f>
        <v>20</v>
      </c>
      <c r="H149" s="264"/>
      <c r="I149" s="6" t="str">
        <f>Eva!H128</f>
        <v>mV</v>
      </c>
      <c r="J149" s="7"/>
      <c r="K149" s="264">
        <f>Eva!M128</f>
        <v>-1.6180655648657449E-2</v>
      </c>
      <c r="L149" s="264"/>
      <c r="M149" s="6" t="str">
        <f>Eva!N128</f>
        <v>mV</v>
      </c>
      <c r="N149" s="264">
        <f>Eva!AI128</f>
        <v>1.070942023360728E-2</v>
      </c>
      <c r="O149" s="264"/>
      <c r="P149" s="6" t="str">
        <f>Eva!AJ128</f>
        <v>mV</v>
      </c>
    </row>
    <row r="150" spans="1:16" x14ac:dyDescent="0.35">
      <c r="A150" s="6">
        <v>200</v>
      </c>
      <c r="B150" s="6" t="s">
        <v>11</v>
      </c>
      <c r="C150" s="81">
        <f>Eva!C129</f>
        <v>100</v>
      </c>
      <c r="D150" s="81" t="s">
        <v>11</v>
      </c>
      <c r="E150" s="6">
        <f>Eva!E129</f>
        <v>45</v>
      </c>
      <c r="F150" s="6" t="s">
        <v>18</v>
      </c>
      <c r="G150" s="264">
        <f>Eva!G129</f>
        <v>100</v>
      </c>
      <c r="H150" s="264"/>
      <c r="I150" s="6" t="str">
        <f>Eva!H129</f>
        <v>mV</v>
      </c>
      <c r="J150" s="7"/>
      <c r="K150" s="264">
        <f>Eva!M129</f>
        <v>-5.4710567151460054E-2</v>
      </c>
      <c r="L150" s="264"/>
      <c r="M150" s="6" t="str">
        <f>Eva!N129</f>
        <v>mV</v>
      </c>
      <c r="N150" s="264">
        <f>Eva!AI129</f>
        <v>2.5085210857086739E-2</v>
      </c>
      <c r="O150" s="264"/>
      <c r="P150" s="6" t="str">
        <f>Eva!AJ129</f>
        <v>mV</v>
      </c>
    </row>
    <row r="151" spans="1:16" x14ac:dyDescent="0.35">
      <c r="A151" s="6"/>
      <c r="B151" s="6"/>
      <c r="C151" s="81">
        <f>Eva!C130</f>
        <v>100</v>
      </c>
      <c r="D151" s="81" t="s">
        <v>11</v>
      </c>
      <c r="E151" s="6">
        <f>Eva!E130</f>
        <v>400</v>
      </c>
      <c r="F151" s="6" t="s">
        <v>18</v>
      </c>
      <c r="G151" s="264">
        <f>Eva!G130</f>
        <v>100</v>
      </c>
      <c r="H151" s="264"/>
      <c r="I151" s="6" t="str">
        <f>Eva!H130</f>
        <v>mV</v>
      </c>
      <c r="J151" s="7"/>
      <c r="K151" s="264">
        <f>Eva!M130</f>
        <v>-5.7177628201074526E-2</v>
      </c>
      <c r="L151" s="264"/>
      <c r="M151" s="6" t="str">
        <f>Eva!N130</f>
        <v>mV</v>
      </c>
      <c r="N151" s="264">
        <f>Eva!AI130</f>
        <v>2.0258972363058333E-2</v>
      </c>
      <c r="O151" s="264"/>
      <c r="P151" s="6" t="str">
        <f>Eva!AJ130</f>
        <v>mV</v>
      </c>
    </row>
    <row r="152" spans="1:16" x14ac:dyDescent="0.35">
      <c r="A152" s="6"/>
      <c r="B152" s="6"/>
      <c r="C152" s="81">
        <f>Eva!C131</f>
        <v>100</v>
      </c>
      <c r="D152" s="81" t="s">
        <v>11</v>
      </c>
      <c r="E152" s="6">
        <f>Eva!E131</f>
        <v>1</v>
      </c>
      <c r="F152" s="6" t="s">
        <v>19</v>
      </c>
      <c r="G152" s="264">
        <f>Eva!G131</f>
        <v>100</v>
      </c>
      <c r="H152" s="264"/>
      <c r="I152" s="6" t="str">
        <f>Eva!H131</f>
        <v>mV</v>
      </c>
      <c r="J152" s="7"/>
      <c r="K152" s="264">
        <f>Eva!M131</f>
        <v>-5.7177628201074526E-2</v>
      </c>
      <c r="L152" s="264"/>
      <c r="M152" s="6" t="str">
        <f>Eva!N131</f>
        <v>mV</v>
      </c>
      <c r="N152" s="264">
        <f>Eva!AI131</f>
        <v>2.0258972363058333E-2</v>
      </c>
      <c r="O152" s="264"/>
      <c r="P152" s="6" t="str">
        <f>Eva!AJ131</f>
        <v>mV</v>
      </c>
    </row>
    <row r="153" spans="1:16" x14ac:dyDescent="0.35">
      <c r="A153" s="6"/>
      <c r="B153" s="6"/>
      <c r="C153" s="81">
        <f>Eva!C132</f>
        <v>100</v>
      </c>
      <c r="D153" s="81" t="s">
        <v>11</v>
      </c>
      <c r="E153" s="6">
        <f>Eva!E132</f>
        <v>10</v>
      </c>
      <c r="F153" s="6" t="s">
        <v>19</v>
      </c>
      <c r="G153" s="264">
        <f>Eva!G132</f>
        <v>100</v>
      </c>
      <c r="H153" s="264"/>
      <c r="I153" s="6" t="str">
        <f>Eva!H132</f>
        <v>mV</v>
      </c>
      <c r="J153" s="7"/>
      <c r="K153" s="264">
        <f>Eva!M132</f>
        <v>-6.5012007848494591E-2</v>
      </c>
      <c r="L153" s="264"/>
      <c r="M153" s="6" t="str">
        <f>Eva!N132</f>
        <v>mV</v>
      </c>
      <c r="N153" s="264">
        <f>Eva!AI132</f>
        <v>2.3900507405202671E-2</v>
      </c>
      <c r="O153" s="264"/>
      <c r="P153" s="6" t="str">
        <f>Eva!AJ132</f>
        <v>mV</v>
      </c>
    </row>
    <row r="154" spans="1:16" x14ac:dyDescent="0.35">
      <c r="A154" s="6"/>
      <c r="B154" s="6"/>
      <c r="C154" s="81">
        <f>Eva!C133</f>
        <v>100</v>
      </c>
      <c r="D154" s="81" t="s">
        <v>11</v>
      </c>
      <c r="E154" s="6">
        <f>Eva!E133</f>
        <v>50</v>
      </c>
      <c r="F154" s="6" t="s">
        <v>19</v>
      </c>
      <c r="G154" s="265">
        <f>Eva!G133</f>
        <v>100</v>
      </c>
      <c r="H154" s="265"/>
      <c r="I154" s="6" t="str">
        <f>Eva!H133</f>
        <v>mV</v>
      </c>
      <c r="J154" s="7"/>
      <c r="K154" s="265">
        <f>Eva!M133</f>
        <v>-0.10519766736447878</v>
      </c>
      <c r="L154" s="265"/>
      <c r="M154" s="6" t="str">
        <f>Eva!N133</f>
        <v>mV</v>
      </c>
      <c r="N154" s="265">
        <f>Eva!AI133</f>
        <v>0.14809493658304027</v>
      </c>
      <c r="O154" s="265"/>
      <c r="P154" s="6" t="str">
        <f>Eva!AJ133</f>
        <v>mV</v>
      </c>
    </row>
    <row r="155" spans="1:16" x14ac:dyDescent="0.35">
      <c r="A155" s="6"/>
      <c r="B155" s="6"/>
      <c r="C155" s="81">
        <f>Eva!C134</f>
        <v>100</v>
      </c>
      <c r="D155" s="81" t="s">
        <v>11</v>
      </c>
      <c r="E155" s="6">
        <f>Eva!E134</f>
        <v>100</v>
      </c>
      <c r="F155" s="6" t="s">
        <v>19</v>
      </c>
      <c r="G155" s="265">
        <f>Eva!G134</f>
        <v>100</v>
      </c>
      <c r="H155" s="265"/>
      <c r="I155" s="6" t="str">
        <f>Eva!H134</f>
        <v>mV</v>
      </c>
      <c r="J155" s="7"/>
      <c r="K155" s="265">
        <f>Eva!M134</f>
        <v>-0.10519766736447878</v>
      </c>
      <c r="L155" s="265"/>
      <c r="M155" s="6" t="str">
        <f>Eva!N134</f>
        <v>mV</v>
      </c>
      <c r="N155" s="265">
        <f>Eva!AI134</f>
        <v>0.14809493658304027</v>
      </c>
      <c r="O155" s="265"/>
      <c r="P155" s="6" t="str">
        <f>Eva!AJ134</f>
        <v>mV</v>
      </c>
    </row>
    <row r="156" spans="1:16" x14ac:dyDescent="0.35">
      <c r="A156" s="6"/>
      <c r="B156" s="6"/>
      <c r="C156" s="81">
        <f>Eva!C135</f>
        <v>190</v>
      </c>
      <c r="D156" s="81" t="s">
        <v>11</v>
      </c>
      <c r="E156" s="6">
        <f>Eva!E135</f>
        <v>45</v>
      </c>
      <c r="F156" s="6" t="s">
        <v>18</v>
      </c>
      <c r="G156" s="264">
        <f>Eva!G135</f>
        <v>190</v>
      </c>
      <c r="H156" s="264"/>
      <c r="I156" s="6" t="str">
        <f>Eva!H135</f>
        <v>mV</v>
      </c>
      <c r="J156" s="7"/>
      <c r="K156" s="264">
        <f>Eva!M135</f>
        <v>-9.8056717592129417E-2</v>
      </c>
      <c r="L156" s="264"/>
      <c r="M156" s="6" t="str">
        <f>Eva!N135</f>
        <v>mV</v>
      </c>
      <c r="N156" s="264">
        <f>Eva!AI135</f>
        <v>5.3991677229369289E-2</v>
      </c>
      <c r="O156" s="264"/>
      <c r="P156" s="6" t="str">
        <f>Eva!AJ135</f>
        <v>mV</v>
      </c>
    </row>
    <row r="157" spans="1:16" x14ac:dyDescent="0.35">
      <c r="A157" s="6"/>
      <c r="B157" s="6"/>
      <c r="C157" s="81">
        <f>Eva!C136</f>
        <v>190</v>
      </c>
      <c r="D157" s="81" t="s">
        <v>11</v>
      </c>
      <c r="E157" s="6">
        <f>Eva!E136</f>
        <v>400</v>
      </c>
      <c r="F157" s="6" t="s">
        <v>18</v>
      </c>
      <c r="G157" s="264">
        <f>Eva!G136</f>
        <v>190</v>
      </c>
      <c r="H157" s="264"/>
      <c r="I157" s="6" t="str">
        <f>Eva!H136</f>
        <v>mV</v>
      </c>
      <c r="J157" s="7"/>
      <c r="K157" s="264">
        <f>Eva!M136</f>
        <v>-0.10261966478836371</v>
      </c>
      <c r="L157" s="264"/>
      <c r="M157" s="6" t="str">
        <f>Eva!N136</f>
        <v>mV</v>
      </c>
      <c r="N157" s="264">
        <f>Eva!AI136</f>
        <v>4.5048772618858812E-2</v>
      </c>
      <c r="O157" s="264"/>
      <c r="P157" s="6" t="str">
        <f>Eva!AJ136</f>
        <v>mV</v>
      </c>
    </row>
    <row r="158" spans="1:16" x14ac:dyDescent="0.35">
      <c r="A158" s="6"/>
      <c r="B158" s="6"/>
      <c r="C158" s="81">
        <f>Eva!C137</f>
        <v>190</v>
      </c>
      <c r="D158" s="81" t="s">
        <v>11</v>
      </c>
      <c r="E158" s="6">
        <f>Eva!E137</f>
        <v>1</v>
      </c>
      <c r="F158" s="6" t="s">
        <v>19</v>
      </c>
      <c r="G158" s="264">
        <f>Eva!G137</f>
        <v>190</v>
      </c>
      <c r="H158" s="264"/>
      <c r="I158" s="6" t="str">
        <f>Eva!H137</f>
        <v>mV</v>
      </c>
      <c r="J158" s="7"/>
      <c r="K158" s="264">
        <f>Eva!M137</f>
        <v>-0.10261966478836371</v>
      </c>
      <c r="L158" s="264"/>
      <c r="M158" s="6" t="str">
        <f>Eva!N137</f>
        <v>mV</v>
      </c>
      <c r="N158" s="264">
        <f>Eva!AI137</f>
        <v>4.5048772618858812E-2</v>
      </c>
      <c r="O158" s="264"/>
      <c r="P158" s="6" t="str">
        <f>Eva!AJ137</f>
        <v>mV</v>
      </c>
    </row>
    <row r="159" spans="1:16" x14ac:dyDescent="0.35">
      <c r="A159" s="6"/>
      <c r="B159" s="6"/>
      <c r="C159" s="81">
        <f>Eva!C138</f>
        <v>190</v>
      </c>
      <c r="D159" s="81" t="s">
        <v>11</v>
      </c>
      <c r="E159" s="6">
        <f>Eva!E138</f>
        <v>10</v>
      </c>
      <c r="F159" s="6" t="s">
        <v>19</v>
      </c>
      <c r="G159" s="265">
        <f>Eva!G138</f>
        <v>190</v>
      </c>
      <c r="H159" s="265"/>
      <c r="I159" s="6" t="str">
        <f>Eva!H138</f>
        <v>mV</v>
      </c>
      <c r="J159" s="7"/>
      <c r="K159" s="265">
        <f>Eva!M138</f>
        <v>-0.11703261802244924</v>
      </c>
      <c r="L159" s="265"/>
      <c r="M159" s="6" t="str">
        <f>Eva!N138</f>
        <v>mV</v>
      </c>
      <c r="N159" s="265">
        <f>Eva!AI138</f>
        <v>5.0796399020518038E-2</v>
      </c>
      <c r="O159" s="265"/>
      <c r="P159" s="6" t="str">
        <f>Eva!AJ138</f>
        <v>mV</v>
      </c>
    </row>
    <row r="160" spans="1:16" x14ac:dyDescent="0.35">
      <c r="A160" s="6"/>
      <c r="B160" s="6"/>
      <c r="C160" s="81">
        <f>Eva!C139</f>
        <v>190</v>
      </c>
      <c r="D160" s="81" t="s">
        <v>11</v>
      </c>
      <c r="E160" s="6">
        <f>Eva!E139</f>
        <v>50</v>
      </c>
      <c r="F160" s="6" t="s">
        <v>19</v>
      </c>
      <c r="G160" s="265">
        <f>Eva!G139</f>
        <v>190</v>
      </c>
      <c r="H160" s="265"/>
      <c r="I160" s="6" t="str">
        <f>Eva!H139</f>
        <v>mV</v>
      </c>
      <c r="J160" s="7"/>
      <c r="K160" s="265">
        <f>Eva!M139</f>
        <v>-0.17828081446003807</v>
      </c>
      <c r="L160" s="265"/>
      <c r="M160" s="6" t="str">
        <f>Eva!N139</f>
        <v>mV</v>
      </c>
      <c r="N160" s="265">
        <f>Eva!AI139</f>
        <v>0.39028437228264257</v>
      </c>
      <c r="O160" s="265"/>
      <c r="P160" s="6" t="str">
        <f>Eva!AJ139</f>
        <v>mV</v>
      </c>
    </row>
    <row r="161" spans="1:16" x14ac:dyDescent="0.35">
      <c r="A161" s="6"/>
      <c r="B161" s="6"/>
      <c r="C161" s="81">
        <f>Eva!C140</f>
        <v>190</v>
      </c>
      <c r="D161" s="81" t="s">
        <v>11</v>
      </c>
      <c r="E161" s="6">
        <f>Eva!E140</f>
        <v>100</v>
      </c>
      <c r="F161" s="6" t="s">
        <v>19</v>
      </c>
      <c r="G161" s="265">
        <f>Eva!G140</f>
        <v>190</v>
      </c>
      <c r="H161" s="265"/>
      <c r="I161" s="6" t="str">
        <f>Eva!H140</f>
        <v>mV</v>
      </c>
      <c r="J161" s="7"/>
      <c r="K161" s="265">
        <f>Eva!M140</f>
        <v>-0.17828081446003807</v>
      </c>
      <c r="L161" s="265"/>
      <c r="M161" s="6" t="str">
        <f>Eva!N140</f>
        <v>mV</v>
      </c>
      <c r="N161" s="265">
        <f>Eva!AI140</f>
        <v>0.39028437228264257</v>
      </c>
      <c r="O161" s="265"/>
      <c r="P161" s="6" t="str">
        <f>Eva!AJ140</f>
        <v>mV</v>
      </c>
    </row>
    <row r="162" spans="1:16" ht="16" thickBot="1" x14ac:dyDescent="0.4">
      <c r="A162" s="20" t="s">
        <v>91</v>
      </c>
      <c r="B162" s="21"/>
      <c r="C162" s="21"/>
      <c r="D162" s="21"/>
      <c r="E162" s="21"/>
      <c r="F162" s="21"/>
      <c r="G162" s="21"/>
      <c r="H162" s="21"/>
      <c r="I162" s="21"/>
      <c r="J162" s="21"/>
      <c r="K162" s="21"/>
      <c r="L162" s="21"/>
      <c r="M162" s="21"/>
      <c r="N162" s="21"/>
      <c r="O162" s="21"/>
      <c r="P162" s="21"/>
    </row>
    <row r="163" spans="1:16" x14ac:dyDescent="0.35">
      <c r="A163" s="224" t="s">
        <v>47</v>
      </c>
      <c r="B163" s="224"/>
      <c r="C163" s="224" t="s">
        <v>54</v>
      </c>
      <c r="D163" s="224"/>
      <c r="E163" s="224"/>
      <c r="F163" s="224"/>
      <c r="G163" s="224" t="s">
        <v>9</v>
      </c>
      <c r="H163" s="224"/>
      <c r="I163" s="224"/>
      <c r="J163" s="224"/>
      <c r="K163" s="225" t="s">
        <v>48</v>
      </c>
      <c r="L163" s="225"/>
      <c r="M163" s="225"/>
      <c r="N163" s="225" t="s">
        <v>49</v>
      </c>
      <c r="O163" s="225"/>
      <c r="P163" s="225"/>
    </row>
    <row r="164" spans="1:16" ht="16" thickBot="1" x14ac:dyDescent="0.4">
      <c r="A164" s="218" t="s">
        <v>50</v>
      </c>
      <c r="B164" s="218"/>
      <c r="C164" s="218" t="s">
        <v>55</v>
      </c>
      <c r="D164" s="218"/>
      <c r="E164" s="218"/>
      <c r="F164" s="218"/>
      <c r="G164" s="218" t="s">
        <v>53</v>
      </c>
      <c r="H164" s="218"/>
      <c r="I164" s="218"/>
      <c r="J164" s="218"/>
      <c r="K164" s="219" t="s">
        <v>51</v>
      </c>
      <c r="L164" s="219"/>
      <c r="M164" s="219"/>
      <c r="N164" s="219" t="s">
        <v>24</v>
      </c>
      <c r="O164" s="219"/>
      <c r="P164" s="219"/>
    </row>
    <row r="165" spans="1:16" x14ac:dyDescent="0.35">
      <c r="A165" s="6">
        <f>A150</f>
        <v>200</v>
      </c>
      <c r="B165" s="6" t="str">
        <f>B150</f>
        <v>mV</v>
      </c>
      <c r="C165" s="81">
        <f>Eva!C141*1000</f>
        <v>200</v>
      </c>
      <c r="D165" s="168" t="s">
        <v>11</v>
      </c>
      <c r="E165" s="6">
        <f>Eva!E141</f>
        <v>45</v>
      </c>
      <c r="F165" s="6" t="s">
        <v>18</v>
      </c>
      <c r="G165" s="267">
        <f>Eva!G141*1000</f>
        <v>200</v>
      </c>
      <c r="H165" s="267"/>
      <c r="I165" s="168" t="s">
        <v>11</v>
      </c>
      <c r="J165" s="7"/>
      <c r="K165" s="267">
        <f>Eva!M141*1000</f>
        <v>-9.6034677506406929E-2</v>
      </c>
      <c r="L165" s="267"/>
      <c r="M165" s="168" t="s">
        <v>11</v>
      </c>
      <c r="N165" s="267">
        <f>Eva!AI141*1000</f>
        <v>6.275840881274046E-2</v>
      </c>
      <c r="O165" s="267"/>
      <c r="P165" s="168" t="s">
        <v>11</v>
      </c>
    </row>
    <row r="166" spans="1:16" x14ac:dyDescent="0.35">
      <c r="A166" s="6">
        <v>2</v>
      </c>
      <c r="B166" s="6" t="s">
        <v>12</v>
      </c>
      <c r="C166" s="81">
        <f>Eva!C142</f>
        <v>1</v>
      </c>
      <c r="D166" s="81" t="s">
        <v>12</v>
      </c>
      <c r="E166" s="6">
        <f>Eva!E142</f>
        <v>45</v>
      </c>
      <c r="F166" s="6" t="s">
        <v>18</v>
      </c>
      <c r="G166" s="267">
        <f>Eva!G142</f>
        <v>1</v>
      </c>
      <c r="H166" s="267"/>
      <c r="I166" s="6" t="str">
        <f>Eva!H142</f>
        <v>V</v>
      </c>
      <c r="J166" s="7"/>
      <c r="K166" s="267">
        <f>Eva!M142</f>
        <v>-5.0409931431349975E-4</v>
      </c>
      <c r="L166" s="267"/>
      <c r="M166" s="6" t="str">
        <f>Eva!N142</f>
        <v>V</v>
      </c>
      <c r="N166" s="267">
        <f>Eva!AI142</f>
        <v>1.8367081879630472E-4</v>
      </c>
      <c r="O166" s="267"/>
      <c r="P166" s="6" t="str">
        <f>Eva!AJ142</f>
        <v>V</v>
      </c>
    </row>
    <row r="167" spans="1:16" x14ac:dyDescent="0.35">
      <c r="A167" s="6"/>
      <c r="B167" s="6"/>
      <c r="C167" s="81">
        <f>Eva!C143</f>
        <v>1</v>
      </c>
      <c r="D167" s="81" t="s">
        <v>12</v>
      </c>
      <c r="E167" s="6">
        <f>Eva!E143</f>
        <v>400</v>
      </c>
      <c r="F167" s="6" t="s">
        <v>18</v>
      </c>
      <c r="G167" s="267">
        <f>Eva!G143</f>
        <v>1</v>
      </c>
      <c r="H167" s="267"/>
      <c r="I167" s="6" t="str">
        <f>Eva!H143</f>
        <v>V</v>
      </c>
      <c r="J167" s="7"/>
      <c r="K167" s="267">
        <f>Eva!M143</f>
        <v>-5.3215299337927569E-4</v>
      </c>
      <c r="L167" s="267"/>
      <c r="M167" s="6" t="str">
        <f>Eva!N143</f>
        <v>V</v>
      </c>
      <c r="N167" s="267">
        <f>Eva!AI143</f>
        <v>1.3380388971573391E-4</v>
      </c>
      <c r="O167" s="267"/>
      <c r="P167" s="6" t="str">
        <f>Eva!AJ143</f>
        <v>V</v>
      </c>
    </row>
    <row r="168" spans="1:16" x14ac:dyDescent="0.35">
      <c r="A168" s="6"/>
      <c r="B168" s="6"/>
      <c r="C168" s="81">
        <f>Eva!C144</f>
        <v>1</v>
      </c>
      <c r="D168" s="81" t="s">
        <v>12</v>
      </c>
      <c r="E168" s="6">
        <f>Eva!E144</f>
        <v>1</v>
      </c>
      <c r="F168" s="6" t="s">
        <v>19</v>
      </c>
      <c r="G168" s="267">
        <f>Eva!G144</f>
        <v>1</v>
      </c>
      <c r="H168" s="267"/>
      <c r="I168" s="6" t="str">
        <f>Eva!H144</f>
        <v>V</v>
      </c>
      <c r="J168" s="7"/>
      <c r="K168" s="267">
        <f>Eva!M144</f>
        <v>-5.3215299337927569E-4</v>
      </c>
      <c r="L168" s="267"/>
      <c r="M168" s="6" t="str">
        <f>Eva!N144</f>
        <v>V</v>
      </c>
      <c r="N168" s="267">
        <f>Eva!AI144</f>
        <v>1.3380388971573391E-4</v>
      </c>
      <c r="O168" s="267"/>
      <c r="P168" s="6" t="str">
        <f>Eva!AJ144</f>
        <v>V</v>
      </c>
    </row>
    <row r="169" spans="1:16" x14ac:dyDescent="0.35">
      <c r="A169" s="6"/>
      <c r="B169" s="6"/>
      <c r="C169" s="81">
        <f>Eva!C145</f>
        <v>1</v>
      </c>
      <c r="D169" s="81" t="s">
        <v>12</v>
      </c>
      <c r="E169" s="6">
        <f>Eva!E145</f>
        <v>10</v>
      </c>
      <c r="F169" s="6" t="s">
        <v>19</v>
      </c>
      <c r="G169" s="267">
        <f>Eva!G145</f>
        <v>1</v>
      </c>
      <c r="H169" s="267"/>
      <c r="I169" s="6" t="str">
        <f>Eva!H145</f>
        <v>V</v>
      </c>
      <c r="J169" s="7"/>
      <c r="K169" s="267">
        <f>Eva!M145</f>
        <v>-6.152007643109858E-4</v>
      </c>
      <c r="L169" s="267"/>
      <c r="M169" s="6" t="str">
        <f>Eva!N145</f>
        <v>V</v>
      </c>
      <c r="N169" s="267">
        <f>Eva!AI145</f>
        <v>1.6827936911223198E-4</v>
      </c>
      <c r="O169" s="267"/>
      <c r="P169" s="6" t="str">
        <f>Eva!AJ145</f>
        <v>V</v>
      </c>
    </row>
    <row r="170" spans="1:16" x14ac:dyDescent="0.35">
      <c r="A170" s="6"/>
      <c r="B170" s="6"/>
      <c r="C170" s="81">
        <f>Eva!C146</f>
        <v>1</v>
      </c>
      <c r="D170" s="81" t="s">
        <v>12</v>
      </c>
      <c r="E170" s="6">
        <f>Eva!E146</f>
        <v>50</v>
      </c>
      <c r="F170" s="6" t="s">
        <v>19</v>
      </c>
      <c r="G170" s="267">
        <f>Eva!G146</f>
        <v>1</v>
      </c>
      <c r="H170" s="267"/>
      <c r="I170" s="6" t="str">
        <f>Eva!H146</f>
        <v>V</v>
      </c>
      <c r="J170" s="7"/>
      <c r="K170" s="267">
        <f>Eva!M146</f>
        <v>-6.1587645019589576E-4</v>
      </c>
      <c r="L170" s="267"/>
      <c r="M170" s="6" t="str">
        <f>Eva!N146</f>
        <v>V</v>
      </c>
      <c r="N170" s="267">
        <f>Eva!AI146</f>
        <v>1.1523599825185654E-3</v>
      </c>
      <c r="O170" s="267"/>
      <c r="P170" s="6" t="str">
        <f>Eva!AJ146</f>
        <v>V</v>
      </c>
    </row>
    <row r="171" spans="1:16" x14ac:dyDescent="0.35">
      <c r="A171" s="6"/>
      <c r="B171" s="6"/>
      <c r="C171" s="81">
        <f>Eva!C147</f>
        <v>1</v>
      </c>
      <c r="D171" s="81" t="s">
        <v>12</v>
      </c>
      <c r="E171" s="6">
        <f>Eva!E147</f>
        <v>100</v>
      </c>
      <c r="F171" s="6" t="s">
        <v>19</v>
      </c>
      <c r="G171" s="267">
        <f>Eva!G147</f>
        <v>1</v>
      </c>
      <c r="H171" s="267"/>
      <c r="I171" s="6" t="str">
        <f>Eva!H147</f>
        <v>V</v>
      </c>
      <c r="J171" s="7"/>
      <c r="K171" s="267">
        <f>Eva!M147</f>
        <v>-6.1587645019589576E-4</v>
      </c>
      <c r="L171" s="267"/>
      <c r="M171" s="6" t="str">
        <f>Eva!N147</f>
        <v>V</v>
      </c>
      <c r="N171" s="267">
        <f>Eva!AI147</f>
        <v>1.1523599825185654E-3</v>
      </c>
      <c r="O171" s="267"/>
      <c r="P171" s="6" t="str">
        <f>Eva!AJ147</f>
        <v>V</v>
      </c>
    </row>
    <row r="172" spans="1:16" x14ac:dyDescent="0.35">
      <c r="C172" s="81">
        <f>Eva!C148</f>
        <v>2</v>
      </c>
      <c r="D172" s="81" t="s">
        <v>12</v>
      </c>
      <c r="E172" s="6">
        <f>Eva!E148</f>
        <v>45</v>
      </c>
      <c r="F172" s="6" t="s">
        <v>18</v>
      </c>
      <c r="G172" s="267">
        <f>Eva!G148</f>
        <v>2</v>
      </c>
      <c r="H172" s="267"/>
      <c r="I172" s="6" t="str">
        <f>Eva!H148</f>
        <v>V</v>
      </c>
      <c r="J172" s="7"/>
      <c r="K172" s="267">
        <f>Eva!M148</f>
        <v>-2.8122841010591593E-4</v>
      </c>
      <c r="L172" s="267"/>
      <c r="M172" s="6" t="str">
        <f>Eva!N148</f>
        <v>V</v>
      </c>
      <c r="N172" s="267">
        <f>Eva!AI148</f>
        <v>6.2391284868446083E-4</v>
      </c>
      <c r="O172" s="267"/>
      <c r="P172" s="6" t="str">
        <f>Eva!AJ148</f>
        <v>V</v>
      </c>
    </row>
    <row r="173" spans="1:16" x14ac:dyDescent="0.35">
      <c r="A173" s="6"/>
      <c r="B173" s="6"/>
      <c r="C173" s="81">
        <f>Eva!C149</f>
        <v>2</v>
      </c>
      <c r="D173" s="81" t="s">
        <v>12</v>
      </c>
      <c r="E173" s="6">
        <f>Eva!E149</f>
        <v>400</v>
      </c>
      <c r="F173" s="6" t="s">
        <v>18</v>
      </c>
      <c r="G173" s="267">
        <f>Eva!G149</f>
        <v>2</v>
      </c>
      <c r="H173" s="267"/>
      <c r="I173" s="6" t="str">
        <f>Eva!H149</f>
        <v>V</v>
      </c>
      <c r="J173" s="7"/>
      <c r="K173" s="267">
        <f>Eva!M149</f>
        <v>-3.4252889457775382E-4</v>
      </c>
      <c r="L173" s="267"/>
      <c r="M173" s="6" t="str">
        <f>Eva!N149</f>
        <v>V</v>
      </c>
      <c r="N173" s="267">
        <f>Eva!AI149</f>
        <v>5.2544323989437423E-4</v>
      </c>
      <c r="O173" s="267"/>
      <c r="P173" s="6" t="str">
        <f>Eva!AJ149</f>
        <v>V</v>
      </c>
    </row>
    <row r="174" spans="1:16" x14ac:dyDescent="0.35">
      <c r="A174" s="6"/>
      <c r="B174" s="6"/>
      <c r="C174" s="81">
        <f>Eva!C150</f>
        <v>2</v>
      </c>
      <c r="D174" s="81" t="s">
        <v>12</v>
      </c>
      <c r="E174" s="6">
        <f>Eva!E150</f>
        <v>1</v>
      </c>
      <c r="F174" s="6" t="s">
        <v>19</v>
      </c>
      <c r="G174" s="267">
        <f>Eva!G150</f>
        <v>2</v>
      </c>
      <c r="H174" s="267"/>
      <c r="I174" s="6" t="str">
        <f>Eva!H150</f>
        <v>V</v>
      </c>
      <c r="J174" s="7"/>
      <c r="K174" s="267">
        <f>Eva!M150</f>
        <v>-3.4252889457775382E-4</v>
      </c>
      <c r="L174" s="267"/>
      <c r="M174" s="6" t="str">
        <f>Eva!N150</f>
        <v>V</v>
      </c>
      <c r="N174" s="267">
        <f>Eva!AI150</f>
        <v>5.2544323989437423E-4</v>
      </c>
      <c r="O174" s="267"/>
      <c r="P174" s="6" t="str">
        <f>Eva!AJ150</f>
        <v>V</v>
      </c>
    </row>
    <row r="175" spans="1:16" x14ac:dyDescent="0.35">
      <c r="A175" s="6"/>
      <c r="B175" s="6"/>
      <c r="C175" s="81">
        <f>Eva!C151</f>
        <v>2</v>
      </c>
      <c r="D175" s="81" t="s">
        <v>12</v>
      </c>
      <c r="E175" s="6">
        <f>Eva!E151</f>
        <v>10</v>
      </c>
      <c r="F175" s="6" t="s">
        <v>19</v>
      </c>
      <c r="G175" s="267">
        <f>Eva!G151</f>
        <v>2</v>
      </c>
      <c r="H175" s="267"/>
      <c r="I175" s="6" t="str">
        <f>Eva!H151</f>
        <v>V</v>
      </c>
      <c r="J175" s="7"/>
      <c r="K175" s="267">
        <f>Eva!M151</f>
        <v>-4.1273449000356344E-4</v>
      </c>
      <c r="L175" s="267"/>
      <c r="M175" s="6" t="str">
        <f>Eva!N151</f>
        <v>V</v>
      </c>
      <c r="N175" s="267">
        <f>Eva!AI151</f>
        <v>5.9320511483948717E-4</v>
      </c>
      <c r="O175" s="267"/>
      <c r="P175" s="6" t="str">
        <f>Eva!AJ151</f>
        <v>V</v>
      </c>
    </row>
    <row r="176" spans="1:16" x14ac:dyDescent="0.35">
      <c r="A176" s="6"/>
      <c r="B176" s="6"/>
      <c r="C176" s="81">
        <f>Eva!C152</f>
        <v>2</v>
      </c>
      <c r="D176" s="81" t="s">
        <v>12</v>
      </c>
      <c r="E176" s="6">
        <f>Eva!E152</f>
        <v>50</v>
      </c>
      <c r="F176" s="6" t="s">
        <v>19</v>
      </c>
      <c r="G176" s="267">
        <f>Eva!G152</f>
        <v>2</v>
      </c>
      <c r="H176" s="267"/>
      <c r="I176" s="6" t="str">
        <f>Eva!H152</f>
        <v>V</v>
      </c>
      <c r="J176" s="7"/>
      <c r="K176" s="267">
        <f>Eva!M152</f>
        <v>-2.4161688674841919E-3</v>
      </c>
      <c r="L176" s="267"/>
      <c r="M176" s="6" t="str">
        <f>Eva!N152</f>
        <v>V</v>
      </c>
      <c r="N176" s="267">
        <f>Eva!AI152</f>
        <v>4.9070306206017503E-3</v>
      </c>
      <c r="O176" s="267"/>
      <c r="P176" s="6" t="str">
        <f>Eva!AJ152</f>
        <v>V</v>
      </c>
    </row>
    <row r="177" spans="1:16" x14ac:dyDescent="0.35">
      <c r="A177" s="6"/>
      <c r="B177" s="6"/>
      <c r="C177" s="81">
        <f>Eva!C153</f>
        <v>2</v>
      </c>
      <c r="D177" s="81" t="s">
        <v>12</v>
      </c>
      <c r="E177" s="6">
        <f>Eva!E153</f>
        <v>100</v>
      </c>
      <c r="F177" s="6" t="s">
        <v>19</v>
      </c>
      <c r="G177" s="267">
        <f>Eva!G153</f>
        <v>2</v>
      </c>
      <c r="H177" s="267"/>
      <c r="I177" s="6" t="str">
        <f>Eva!H153</f>
        <v>V</v>
      </c>
      <c r="J177" s="7"/>
      <c r="K177" s="267">
        <f>Eva!M153</f>
        <v>-2.4161688674841919E-3</v>
      </c>
      <c r="L177" s="267"/>
      <c r="M177" s="6" t="str">
        <f>Eva!N153</f>
        <v>V</v>
      </c>
      <c r="N177" s="267">
        <f>Eva!AI153</f>
        <v>4.9070306206017503E-3</v>
      </c>
      <c r="O177" s="267"/>
      <c r="P177" s="6" t="str">
        <f>Eva!AJ153</f>
        <v>V</v>
      </c>
    </row>
    <row r="178" spans="1:16" x14ac:dyDescent="0.35">
      <c r="A178" s="6">
        <v>20</v>
      </c>
      <c r="B178" s="6" t="s">
        <v>12</v>
      </c>
      <c r="C178" s="81">
        <f>Eva!C154</f>
        <v>5</v>
      </c>
      <c r="D178" s="81" t="s">
        <v>12</v>
      </c>
      <c r="E178" s="6">
        <f>Eva!E154</f>
        <v>45</v>
      </c>
      <c r="F178" s="6" t="s">
        <v>18</v>
      </c>
      <c r="G178" s="267">
        <f>Eva!G154</f>
        <v>5</v>
      </c>
      <c r="H178" s="267"/>
      <c r="I178" s="6" t="str">
        <f>Eva!H154</f>
        <v>V</v>
      </c>
      <c r="J178" s="7"/>
      <c r="K178" s="267">
        <f>Eva!M154</f>
        <v>-1.004139511181279E-3</v>
      </c>
      <c r="L178" s="267"/>
      <c r="M178" s="6" t="str">
        <f>Eva!N154</f>
        <v>V</v>
      </c>
      <c r="N178" s="267">
        <f>Eva!AI154</f>
        <v>1.0754783754883643E-3</v>
      </c>
      <c r="O178" s="267"/>
      <c r="P178" s="6" t="str">
        <f>Eva!AJ154</f>
        <v>V</v>
      </c>
    </row>
    <row r="179" spans="1:16" x14ac:dyDescent="0.35">
      <c r="A179" s="6"/>
      <c r="B179" s="6"/>
      <c r="C179" s="81">
        <f>Eva!C155</f>
        <v>5</v>
      </c>
      <c r="D179" s="81" t="s">
        <v>12</v>
      </c>
      <c r="E179" s="6">
        <f>Eva!E155</f>
        <v>400</v>
      </c>
      <c r="F179" s="6" t="s">
        <v>18</v>
      </c>
      <c r="G179" s="267">
        <f>Eva!G155</f>
        <v>5</v>
      </c>
      <c r="H179" s="267"/>
      <c r="I179" s="6" t="str">
        <f>Eva!H155</f>
        <v>V</v>
      </c>
      <c r="J179" s="7"/>
      <c r="K179" s="267">
        <f>Eva!M155</f>
        <v>-1.141963431970261E-3</v>
      </c>
      <c r="L179" s="267"/>
      <c r="M179" s="6" t="str">
        <f>Eva!N155</f>
        <v>V</v>
      </c>
      <c r="N179" s="267">
        <f>Eva!AI155</f>
        <v>8.3188716930439777E-4</v>
      </c>
      <c r="O179" s="267"/>
      <c r="P179" s="6" t="str">
        <f>Eva!AJ155</f>
        <v>V</v>
      </c>
    </row>
    <row r="180" spans="1:16" x14ac:dyDescent="0.35">
      <c r="A180" s="6"/>
      <c r="B180" s="6"/>
      <c r="C180" s="81">
        <f>Eva!C156</f>
        <v>5</v>
      </c>
      <c r="D180" s="81" t="s">
        <v>12</v>
      </c>
      <c r="E180" s="6">
        <f>Eva!E156</f>
        <v>1</v>
      </c>
      <c r="F180" s="6" t="s">
        <v>19</v>
      </c>
      <c r="G180" s="267">
        <f>Eva!G156</f>
        <v>5</v>
      </c>
      <c r="H180" s="267"/>
      <c r="I180" s="6" t="str">
        <f>Eva!H156</f>
        <v>V</v>
      </c>
      <c r="J180" s="7"/>
      <c r="K180" s="267">
        <f>Eva!M156</f>
        <v>-1.141963431970261E-3</v>
      </c>
      <c r="L180" s="267"/>
      <c r="M180" s="6" t="str">
        <f>Eva!N156</f>
        <v>V</v>
      </c>
      <c r="N180" s="267">
        <f>Eva!AI156</f>
        <v>8.3188716930439777E-4</v>
      </c>
      <c r="O180" s="267"/>
      <c r="P180" s="6" t="str">
        <f>Eva!AJ156</f>
        <v>V</v>
      </c>
    </row>
    <row r="181" spans="1:16" x14ac:dyDescent="0.35">
      <c r="A181" s="6"/>
      <c r="B181" s="6"/>
      <c r="C181" s="81">
        <f>Eva!C157</f>
        <v>5</v>
      </c>
      <c r="D181" s="81" t="s">
        <v>12</v>
      </c>
      <c r="E181" s="6">
        <f>Eva!E157</f>
        <v>10</v>
      </c>
      <c r="F181" s="6" t="s">
        <v>19</v>
      </c>
      <c r="G181" s="267">
        <f>Eva!G157</f>
        <v>5</v>
      </c>
      <c r="H181" s="267"/>
      <c r="I181" s="6" t="str">
        <f>Eva!H157</f>
        <v>V</v>
      </c>
      <c r="J181" s="7"/>
      <c r="K181" s="267">
        <f>Eva!M157</f>
        <v>-1.484160639663834E-3</v>
      </c>
      <c r="L181" s="267"/>
      <c r="M181" s="6" t="str">
        <f>Eva!N157</f>
        <v>V</v>
      </c>
      <c r="N181" s="267">
        <f>Eva!AI157</f>
        <v>1.00265721429937E-3</v>
      </c>
      <c r="O181" s="267"/>
      <c r="P181" s="6" t="str">
        <f>Eva!AJ157</f>
        <v>V</v>
      </c>
    </row>
    <row r="182" spans="1:16" x14ac:dyDescent="0.35">
      <c r="A182" s="6"/>
      <c r="B182" s="6"/>
      <c r="C182" s="81">
        <f>Eva!C158</f>
        <v>5</v>
      </c>
      <c r="D182" s="81" t="s">
        <v>12</v>
      </c>
      <c r="E182" s="6">
        <f>Eva!E158</f>
        <v>50</v>
      </c>
      <c r="F182" s="6" t="s">
        <v>19</v>
      </c>
      <c r="G182" s="267">
        <f>Eva!G158</f>
        <v>5</v>
      </c>
      <c r="H182" s="267"/>
      <c r="I182" s="6" t="str">
        <f>Eva!H158</f>
        <v>V</v>
      </c>
      <c r="J182" s="7"/>
      <c r="K182" s="267">
        <f>Eva!M158</f>
        <v>-3.6807193540964178E-3</v>
      </c>
      <c r="L182" s="267"/>
      <c r="M182" s="6" t="str">
        <f>Eva!N158</f>
        <v>V</v>
      </c>
      <c r="N182" s="267">
        <f>Eva!AI158</f>
        <v>7.3781993111843181E-3</v>
      </c>
      <c r="O182" s="267"/>
      <c r="P182" s="6" t="str">
        <f>Eva!AJ158</f>
        <v>V</v>
      </c>
    </row>
    <row r="183" spans="1:16" x14ac:dyDescent="0.35">
      <c r="A183" s="6"/>
      <c r="B183" s="6"/>
      <c r="C183" s="81">
        <f>Eva!C159</f>
        <v>5</v>
      </c>
      <c r="D183" s="81" t="s">
        <v>12</v>
      </c>
      <c r="E183" s="6">
        <f>Eva!E159</f>
        <v>100</v>
      </c>
      <c r="F183" s="6" t="s">
        <v>19</v>
      </c>
      <c r="G183" s="267">
        <f>Eva!G159</f>
        <v>5</v>
      </c>
      <c r="H183" s="267"/>
      <c r="I183" s="6" t="str">
        <f>Eva!H159</f>
        <v>V</v>
      </c>
      <c r="J183" s="7"/>
      <c r="K183" s="267">
        <f>Eva!M159</f>
        <v>-3.6807193540964178E-3</v>
      </c>
      <c r="L183" s="267"/>
      <c r="M183" s="6" t="str">
        <f>Eva!N159</f>
        <v>V</v>
      </c>
      <c r="N183" s="267">
        <f>Eva!AI159</f>
        <v>7.3781993111843181E-3</v>
      </c>
      <c r="O183" s="267"/>
      <c r="P183" s="6" t="str">
        <f>Eva!AJ159</f>
        <v>V</v>
      </c>
    </row>
    <row r="184" spans="1:16" x14ac:dyDescent="0.35">
      <c r="A184" s="6"/>
      <c r="B184" s="6"/>
      <c r="C184" s="81">
        <f>Eva!C160</f>
        <v>10</v>
      </c>
      <c r="D184" s="81" t="s">
        <v>12</v>
      </c>
      <c r="E184" s="6">
        <f>Eva!E160</f>
        <v>45</v>
      </c>
      <c r="F184" s="6" t="s">
        <v>18</v>
      </c>
      <c r="G184" s="267">
        <f>Eva!G160</f>
        <v>10</v>
      </c>
      <c r="H184" s="267"/>
      <c r="I184" s="6" t="str">
        <f>Eva!H160</f>
        <v>V</v>
      </c>
      <c r="J184" s="7"/>
      <c r="K184" s="267">
        <f>Eva!M160</f>
        <v>-2.2089913463076982E-3</v>
      </c>
      <c r="L184" s="267"/>
      <c r="M184" s="6" t="str">
        <f>Eva!N160</f>
        <v>V</v>
      </c>
      <c r="N184" s="267">
        <f>Eva!AI160</f>
        <v>1.8275680389171773E-3</v>
      </c>
      <c r="O184" s="267"/>
      <c r="P184" s="6" t="str">
        <f>Eva!AJ160</f>
        <v>V</v>
      </c>
    </row>
    <row r="185" spans="1:16" x14ac:dyDescent="0.35">
      <c r="A185" s="6"/>
      <c r="B185" s="6"/>
      <c r="C185" s="81">
        <f>Eva!C161</f>
        <v>10</v>
      </c>
      <c r="D185" s="81" t="s">
        <v>12</v>
      </c>
      <c r="E185" s="6">
        <f>Eva!E161</f>
        <v>400</v>
      </c>
      <c r="F185" s="6" t="s">
        <v>18</v>
      </c>
      <c r="G185" s="267">
        <f>Eva!G161</f>
        <v>10</v>
      </c>
      <c r="H185" s="267"/>
      <c r="I185" s="6" t="str">
        <f>Eva!H161</f>
        <v>V</v>
      </c>
      <c r="J185" s="7"/>
      <c r="K185" s="267">
        <f>Eva!M161</f>
        <v>-2.4743543276262159E-3</v>
      </c>
      <c r="L185" s="267"/>
      <c r="M185" s="6" t="str">
        <f>Eva!N161</f>
        <v>V</v>
      </c>
      <c r="N185" s="267">
        <f>Eva!AI161</f>
        <v>1.3426778036008224E-3</v>
      </c>
      <c r="O185" s="267"/>
      <c r="P185" s="6" t="str">
        <f>Eva!AJ161</f>
        <v>V</v>
      </c>
    </row>
    <row r="186" spans="1:16" x14ac:dyDescent="0.35">
      <c r="A186" s="6"/>
      <c r="B186" s="6"/>
      <c r="C186" s="81">
        <f>Eva!C162</f>
        <v>10</v>
      </c>
      <c r="D186" s="81" t="s">
        <v>12</v>
      </c>
      <c r="E186" s="6">
        <f>Eva!E162</f>
        <v>1</v>
      </c>
      <c r="F186" s="6" t="s">
        <v>19</v>
      </c>
      <c r="G186" s="267">
        <f>Eva!G162</f>
        <v>10</v>
      </c>
      <c r="H186" s="267"/>
      <c r="I186" s="6" t="str">
        <f>Eva!H162</f>
        <v>V</v>
      </c>
      <c r="J186" s="7"/>
      <c r="K186" s="267">
        <f>Eva!M162</f>
        <v>-2.4743543276262159E-3</v>
      </c>
      <c r="L186" s="267"/>
      <c r="M186" s="6" t="str">
        <f>Eva!N162</f>
        <v>V</v>
      </c>
      <c r="N186" s="267">
        <f>Eva!AI162</f>
        <v>1.3426778036008224E-3</v>
      </c>
      <c r="O186" s="267"/>
      <c r="P186" s="6" t="str">
        <f>Eva!AJ162</f>
        <v>V</v>
      </c>
    </row>
    <row r="187" spans="1:16" x14ac:dyDescent="0.35">
      <c r="A187" s="6"/>
      <c r="B187" s="6"/>
      <c r="C187" s="81">
        <f>Eva!C163</f>
        <v>10</v>
      </c>
      <c r="D187" s="81" t="s">
        <v>12</v>
      </c>
      <c r="E187" s="6">
        <f>Eva!E163</f>
        <v>10</v>
      </c>
      <c r="F187" s="6" t="s">
        <v>19</v>
      </c>
      <c r="G187" s="267">
        <f>Eva!G163</f>
        <v>10</v>
      </c>
      <c r="H187" s="267"/>
      <c r="I187" s="6" t="str">
        <f>Eva!H163</f>
        <v>V</v>
      </c>
      <c r="J187" s="7"/>
      <c r="K187" s="267">
        <f>Eva!M163</f>
        <v>-3.2698708890972483E-3</v>
      </c>
      <c r="L187" s="267"/>
      <c r="M187" s="6" t="str">
        <f>Eva!N163</f>
        <v>V</v>
      </c>
      <c r="N187" s="267">
        <f>Eva!AI163</f>
        <v>1.6873236064228647E-3</v>
      </c>
      <c r="O187" s="267"/>
      <c r="P187" s="6" t="str">
        <f>Eva!AJ163</f>
        <v>V</v>
      </c>
    </row>
    <row r="188" spans="1:16" x14ac:dyDescent="0.35">
      <c r="A188" s="6"/>
      <c r="B188" s="6"/>
      <c r="C188" s="81">
        <f>Eva!C164</f>
        <v>10</v>
      </c>
      <c r="D188" s="81" t="s">
        <v>12</v>
      </c>
      <c r="E188" s="6">
        <f>Eva!E164</f>
        <v>50</v>
      </c>
      <c r="F188" s="6" t="s">
        <v>19</v>
      </c>
      <c r="G188" s="264">
        <f>Eva!G164</f>
        <v>10</v>
      </c>
      <c r="H188" s="264"/>
      <c r="I188" s="6" t="str">
        <f>Eva!H164</f>
        <v>V</v>
      </c>
      <c r="J188" s="7"/>
      <c r="K188" s="264">
        <f>Eva!M164</f>
        <v>-5.7883034984520521E-3</v>
      </c>
      <c r="L188" s="264"/>
      <c r="M188" s="6" t="str">
        <f>Eva!N164</f>
        <v>V</v>
      </c>
      <c r="N188" s="264">
        <f>Eva!AI164</f>
        <v>1.1523820821132954E-2</v>
      </c>
      <c r="O188" s="264"/>
      <c r="P188" s="6" t="str">
        <f>Eva!AJ164</f>
        <v>V</v>
      </c>
    </row>
    <row r="189" spans="1:16" x14ac:dyDescent="0.35">
      <c r="A189" s="6"/>
      <c r="B189" s="6"/>
      <c r="C189" s="81">
        <f>Eva!C165</f>
        <v>10</v>
      </c>
      <c r="D189" s="81" t="s">
        <v>12</v>
      </c>
      <c r="E189" s="6">
        <f>Eva!E165</f>
        <v>100</v>
      </c>
      <c r="F189" s="6" t="s">
        <v>19</v>
      </c>
      <c r="G189" s="264">
        <f>Eva!G165</f>
        <v>10</v>
      </c>
      <c r="H189" s="264"/>
      <c r="I189" s="6" t="str">
        <f>Eva!H165</f>
        <v>V</v>
      </c>
      <c r="J189" s="7"/>
      <c r="K189" s="264">
        <f>Eva!M165</f>
        <v>-5.7883034984520521E-3</v>
      </c>
      <c r="L189" s="264"/>
      <c r="M189" s="6" t="str">
        <f>Eva!N165</f>
        <v>V</v>
      </c>
      <c r="N189" s="264">
        <f>Eva!AI165</f>
        <v>1.1523820821132954E-2</v>
      </c>
      <c r="O189" s="264"/>
      <c r="P189" s="6" t="str">
        <f>Eva!AJ165</f>
        <v>V</v>
      </c>
    </row>
    <row r="190" spans="1:16" x14ac:dyDescent="0.35">
      <c r="A190" s="6"/>
      <c r="B190" s="6"/>
      <c r="C190" s="81">
        <f>Eva!C166</f>
        <v>15</v>
      </c>
      <c r="D190" s="81" t="s">
        <v>12</v>
      </c>
      <c r="E190" s="6">
        <f>Eva!E166</f>
        <v>45</v>
      </c>
      <c r="F190" s="6" t="s">
        <v>18</v>
      </c>
      <c r="G190" s="267">
        <f>Eva!G166</f>
        <v>15</v>
      </c>
      <c r="H190" s="267"/>
      <c r="I190" s="6" t="str">
        <f>Eva!H166</f>
        <v>V</v>
      </c>
      <c r="J190" s="7"/>
      <c r="K190" s="267">
        <f>Eva!M166</f>
        <v>-3.4138431814323411E-3</v>
      </c>
      <c r="L190" s="267"/>
      <c r="M190" s="6" t="str">
        <f>Eva!N166</f>
        <v>V</v>
      </c>
      <c r="N190" s="267">
        <f>Eva!AI166</f>
        <v>2.8622172860664663E-3</v>
      </c>
      <c r="O190" s="267"/>
      <c r="P190" s="6" t="str">
        <f>Eva!AJ166</f>
        <v>V</v>
      </c>
    </row>
    <row r="191" spans="1:16" x14ac:dyDescent="0.35">
      <c r="A191" s="6"/>
      <c r="B191" s="6"/>
      <c r="C191" s="81">
        <f>Eva!C167</f>
        <v>15</v>
      </c>
      <c r="D191" s="81" t="s">
        <v>12</v>
      </c>
      <c r="E191" s="6">
        <f>Eva!E167</f>
        <v>400</v>
      </c>
      <c r="F191" s="6" t="s">
        <v>18</v>
      </c>
      <c r="G191" s="267">
        <f>Eva!G167</f>
        <v>15</v>
      </c>
      <c r="H191" s="267"/>
      <c r="I191" s="6" t="str">
        <f>Eva!H167</f>
        <v>V</v>
      </c>
      <c r="J191" s="7"/>
      <c r="K191" s="267">
        <f>Eva!M167</f>
        <v>-3.8067452232795063E-3</v>
      </c>
      <c r="L191" s="267"/>
      <c r="M191" s="6" t="str">
        <f>Eva!N167</f>
        <v>V</v>
      </c>
      <c r="N191" s="267">
        <f>Eva!AI167</f>
        <v>2.0189861062917154E-3</v>
      </c>
      <c r="O191" s="267"/>
      <c r="P191" s="6" t="str">
        <f>Eva!AJ167</f>
        <v>V</v>
      </c>
    </row>
    <row r="192" spans="1:16" x14ac:dyDescent="0.35">
      <c r="A192" s="6"/>
      <c r="B192" s="6"/>
      <c r="C192" s="81">
        <f>Eva!C168</f>
        <v>15</v>
      </c>
      <c r="D192" s="81" t="s">
        <v>12</v>
      </c>
      <c r="E192" s="6">
        <f>Eva!E168</f>
        <v>1</v>
      </c>
      <c r="F192" s="6" t="s">
        <v>19</v>
      </c>
      <c r="G192" s="267">
        <f>Eva!G168</f>
        <v>15</v>
      </c>
      <c r="H192" s="267"/>
      <c r="I192" s="6" t="str">
        <f>Eva!H168</f>
        <v>V</v>
      </c>
      <c r="J192" s="7"/>
      <c r="K192" s="267">
        <f>Eva!M168</f>
        <v>-3.8067452232795063E-3</v>
      </c>
      <c r="L192" s="267"/>
      <c r="M192" s="6" t="str">
        <f>Eva!N168</f>
        <v>V</v>
      </c>
      <c r="N192" s="267">
        <f>Eva!AI168</f>
        <v>2.0189861062917154E-3</v>
      </c>
      <c r="O192" s="267"/>
      <c r="P192" s="6" t="str">
        <f>Eva!AJ168</f>
        <v>V</v>
      </c>
    </row>
    <row r="193" spans="1:16" x14ac:dyDescent="0.35">
      <c r="A193" s="6"/>
      <c r="B193" s="6"/>
      <c r="C193" s="81">
        <f>Eva!C169</f>
        <v>15</v>
      </c>
      <c r="D193" s="81" t="s">
        <v>12</v>
      </c>
      <c r="E193" s="6">
        <f>Eva!E169</f>
        <v>10</v>
      </c>
      <c r="F193" s="6" t="s">
        <v>19</v>
      </c>
      <c r="G193" s="267">
        <f>Eva!G169</f>
        <v>15</v>
      </c>
      <c r="H193" s="267"/>
      <c r="I193" s="6" t="str">
        <f>Eva!H169</f>
        <v>V</v>
      </c>
      <c r="J193" s="7"/>
      <c r="K193" s="267">
        <f>Eva!M169</f>
        <v>-5.0555811385297744E-3</v>
      </c>
      <c r="L193" s="267"/>
      <c r="M193" s="6" t="str">
        <f>Eva!N169</f>
        <v>V</v>
      </c>
      <c r="N193" s="267">
        <f>Eva!AI169</f>
        <v>2.5907423472631363E-3</v>
      </c>
      <c r="O193" s="267"/>
      <c r="P193" s="6" t="str">
        <f>Eva!AJ169</f>
        <v>V</v>
      </c>
    </row>
    <row r="194" spans="1:16" x14ac:dyDescent="0.35">
      <c r="A194" s="6"/>
      <c r="B194" s="6"/>
      <c r="C194" s="81">
        <f>Eva!C170</f>
        <v>15</v>
      </c>
      <c r="D194" s="81" t="s">
        <v>12</v>
      </c>
      <c r="E194" s="6">
        <f>Eva!E170</f>
        <v>50</v>
      </c>
      <c r="F194" s="6" t="s">
        <v>19</v>
      </c>
      <c r="G194" s="264">
        <f>Eva!G170</f>
        <v>15</v>
      </c>
      <c r="H194" s="264"/>
      <c r="I194" s="6" t="str">
        <f>Eva!H170</f>
        <v>V</v>
      </c>
      <c r="J194" s="7"/>
      <c r="K194" s="264">
        <f>Eva!M170</f>
        <v>-7.8958876428050218E-3</v>
      </c>
      <c r="L194" s="264"/>
      <c r="M194" s="6" t="str">
        <f>Eva!N170</f>
        <v>V</v>
      </c>
      <c r="N194" s="264">
        <f>Eva!AI170</f>
        <v>1.6950003992651362E-2</v>
      </c>
      <c r="O194" s="264"/>
      <c r="P194" s="6" t="str">
        <f>Eva!AJ170</f>
        <v>V</v>
      </c>
    </row>
    <row r="195" spans="1:16" x14ac:dyDescent="0.35">
      <c r="A195" s="6"/>
      <c r="B195" s="6"/>
      <c r="C195" s="81">
        <f>Eva!C171</f>
        <v>15</v>
      </c>
      <c r="D195" s="81" t="s">
        <v>12</v>
      </c>
      <c r="E195" s="6">
        <f>Eva!E171</f>
        <v>100</v>
      </c>
      <c r="F195" s="6" t="s">
        <v>19</v>
      </c>
      <c r="G195" s="264">
        <f>Eva!G171</f>
        <v>15</v>
      </c>
      <c r="H195" s="264"/>
      <c r="I195" s="6" t="str">
        <f>Eva!H171</f>
        <v>V</v>
      </c>
      <c r="J195" s="7"/>
      <c r="K195" s="264">
        <f>Eva!M171</f>
        <v>-7.8958876428050218E-3</v>
      </c>
      <c r="L195" s="264"/>
      <c r="M195" s="6" t="str">
        <f>Eva!N171</f>
        <v>V</v>
      </c>
      <c r="N195" s="264">
        <f>Eva!AI171</f>
        <v>1.6950003992651362E-2</v>
      </c>
      <c r="O195" s="264"/>
      <c r="P195" s="6" t="str">
        <f>Eva!AJ171</f>
        <v>V</v>
      </c>
    </row>
    <row r="196" spans="1:16" x14ac:dyDescent="0.35">
      <c r="A196" s="6"/>
      <c r="B196" s="6"/>
      <c r="C196" s="81">
        <f>Eva!C172</f>
        <v>19</v>
      </c>
      <c r="D196" s="81" t="s">
        <v>12</v>
      </c>
      <c r="E196" s="6">
        <f>Eva!E172</f>
        <v>45</v>
      </c>
      <c r="F196" s="6" t="s">
        <v>18</v>
      </c>
      <c r="G196" s="267">
        <f>Eva!G172</f>
        <v>19</v>
      </c>
      <c r="H196" s="267"/>
      <c r="I196" s="6" t="str">
        <f>Eva!H172</f>
        <v>V</v>
      </c>
      <c r="J196" s="7"/>
      <c r="K196" s="267">
        <f>Eva!M172</f>
        <v>-4.3777246495331212E-3</v>
      </c>
      <c r="L196" s="267"/>
      <c r="M196" s="6" t="str">
        <f>Eva!N172</f>
        <v>V</v>
      </c>
      <c r="N196" s="267">
        <f>Eva!AI172</f>
        <v>5.0629843078738189E-3</v>
      </c>
      <c r="O196" s="267"/>
      <c r="P196" s="6" t="str">
        <f>Eva!AJ172</f>
        <v>V</v>
      </c>
    </row>
    <row r="197" spans="1:16" x14ac:dyDescent="0.35">
      <c r="A197" s="6"/>
      <c r="B197" s="6"/>
      <c r="C197" s="81">
        <f>Eva!C173</f>
        <v>19</v>
      </c>
      <c r="D197" s="81" t="s">
        <v>12</v>
      </c>
      <c r="E197" s="6">
        <f>Eva!E173</f>
        <v>400</v>
      </c>
      <c r="F197" s="6" t="s">
        <v>18</v>
      </c>
      <c r="G197" s="267">
        <f>Eva!G173</f>
        <v>19</v>
      </c>
      <c r="H197" s="267"/>
      <c r="I197" s="6" t="str">
        <f>Eva!H173</f>
        <v>V</v>
      </c>
      <c r="J197" s="7"/>
      <c r="K197" s="267">
        <f>Eva!M173</f>
        <v>-4.8726579398028491E-3</v>
      </c>
      <c r="L197" s="267"/>
      <c r="M197" s="6" t="str">
        <f>Eva!N173</f>
        <v>V</v>
      </c>
      <c r="N197" s="267">
        <f>Eva!AI173</f>
        <v>4.0439810998323979E-3</v>
      </c>
      <c r="O197" s="267"/>
      <c r="P197" s="6" t="str">
        <f>Eva!AJ173</f>
        <v>V</v>
      </c>
    </row>
    <row r="198" spans="1:16" x14ac:dyDescent="0.35">
      <c r="A198" s="6"/>
      <c r="B198" s="6"/>
      <c r="C198" s="81">
        <f>Eva!C174</f>
        <v>19</v>
      </c>
      <c r="D198" s="81" t="s">
        <v>12</v>
      </c>
      <c r="E198" s="6">
        <f>Eva!E174</f>
        <v>1</v>
      </c>
      <c r="F198" s="6" t="s">
        <v>19</v>
      </c>
      <c r="G198" s="267">
        <f>Eva!G174</f>
        <v>19</v>
      </c>
      <c r="H198" s="267"/>
      <c r="I198" s="6" t="str">
        <f>Eva!H174</f>
        <v>V</v>
      </c>
      <c r="J198" s="7"/>
      <c r="K198" s="267">
        <f>Eva!M174</f>
        <v>-4.8726579398028491E-3</v>
      </c>
      <c r="L198" s="267"/>
      <c r="M198" s="6" t="str">
        <f>Eva!N174</f>
        <v>V</v>
      </c>
      <c r="N198" s="267">
        <f>Eva!AI174</f>
        <v>4.0439810998323979E-3</v>
      </c>
      <c r="O198" s="267"/>
      <c r="P198" s="6" t="str">
        <f>Eva!AJ174</f>
        <v>V</v>
      </c>
    </row>
    <row r="199" spans="1:16" x14ac:dyDescent="0.35">
      <c r="A199" s="6"/>
      <c r="B199" s="6"/>
      <c r="C199" s="81">
        <f>Eva!C175</f>
        <v>19</v>
      </c>
      <c r="D199" s="81" t="s">
        <v>12</v>
      </c>
      <c r="E199" s="6">
        <f>Eva!E175</f>
        <v>10</v>
      </c>
      <c r="F199" s="6" t="s">
        <v>19</v>
      </c>
      <c r="G199" s="267">
        <f>Eva!G175</f>
        <v>19</v>
      </c>
      <c r="H199" s="267"/>
      <c r="I199" s="6" t="str">
        <f>Eva!H175</f>
        <v>V</v>
      </c>
      <c r="J199" s="7"/>
      <c r="K199" s="267">
        <f>Eva!M175</f>
        <v>-6.4841493380782822E-3</v>
      </c>
      <c r="L199" s="267"/>
      <c r="M199" s="6" t="str">
        <f>Eva!N175</f>
        <v>V</v>
      </c>
      <c r="N199" s="267">
        <f>Eva!AI175</f>
        <v>4.677823818561337E-3</v>
      </c>
      <c r="O199" s="267"/>
      <c r="P199" s="6" t="str">
        <f>Eva!AJ175</f>
        <v>V</v>
      </c>
    </row>
    <row r="200" spans="1:16" x14ac:dyDescent="0.35">
      <c r="A200" s="6"/>
      <c r="B200" s="6"/>
      <c r="C200" s="81">
        <f>Eva!C176</f>
        <v>19</v>
      </c>
      <c r="D200" s="81" t="s">
        <v>12</v>
      </c>
      <c r="E200" s="6">
        <f>Eva!E176</f>
        <v>50</v>
      </c>
      <c r="F200" s="6" t="s">
        <v>19</v>
      </c>
      <c r="G200" s="264">
        <f>Eva!G176</f>
        <v>19</v>
      </c>
      <c r="H200" s="264"/>
      <c r="I200" s="6" t="str">
        <f>Eva!H176</f>
        <v>V</v>
      </c>
      <c r="J200" s="7"/>
      <c r="K200" s="264">
        <f>Eva!M176</f>
        <v>-9.5819549582891739E-3</v>
      </c>
      <c r="L200" s="264"/>
      <c r="M200" s="6" t="str">
        <f>Eva!N176</f>
        <v>V</v>
      </c>
      <c r="N200" s="264">
        <f>Eva!AI176</f>
        <v>3.7337176990050812E-2</v>
      </c>
      <c r="O200" s="264"/>
      <c r="P200" s="6" t="str">
        <f>Eva!AJ176</f>
        <v>V</v>
      </c>
    </row>
    <row r="201" spans="1:16" x14ac:dyDescent="0.35">
      <c r="A201" s="6"/>
      <c r="B201" s="6"/>
      <c r="C201" s="81">
        <f>Eva!C177</f>
        <v>19</v>
      </c>
      <c r="D201" s="81" t="s">
        <v>12</v>
      </c>
      <c r="E201" s="6">
        <f>Eva!E177</f>
        <v>100</v>
      </c>
      <c r="F201" s="6" t="s">
        <v>19</v>
      </c>
      <c r="G201" s="264">
        <f>Eva!G177</f>
        <v>19</v>
      </c>
      <c r="H201" s="264"/>
      <c r="I201" s="6" t="str">
        <f>Eva!H177</f>
        <v>V</v>
      </c>
      <c r="J201" s="7"/>
      <c r="K201" s="264">
        <f>Eva!M177</f>
        <v>-9.5819549582891739E-3</v>
      </c>
      <c r="L201" s="264"/>
      <c r="M201" s="6" t="str">
        <f>Eva!N177</f>
        <v>V</v>
      </c>
      <c r="N201" s="264">
        <f>Eva!AI177</f>
        <v>3.7337176990050812E-2</v>
      </c>
      <c r="O201" s="264"/>
      <c r="P201" s="6" t="str">
        <f>Eva!AJ177</f>
        <v>V</v>
      </c>
    </row>
    <row r="202" spans="1:16" ht="16" thickBot="1" x14ac:dyDescent="0.4">
      <c r="A202" s="20" t="s">
        <v>91</v>
      </c>
      <c r="B202" s="21"/>
      <c r="C202" s="21"/>
      <c r="D202" s="21"/>
      <c r="E202" s="21"/>
      <c r="F202" s="21"/>
      <c r="G202" s="21"/>
      <c r="H202" s="21"/>
      <c r="I202" s="21"/>
      <c r="J202" s="21"/>
      <c r="K202" s="21"/>
      <c r="L202" s="21"/>
      <c r="M202" s="21"/>
      <c r="N202" s="21"/>
      <c r="O202" s="21"/>
      <c r="P202" s="21"/>
    </row>
    <row r="203" spans="1:16" x14ac:dyDescent="0.35">
      <c r="A203" s="224" t="s">
        <v>47</v>
      </c>
      <c r="B203" s="224"/>
      <c r="C203" s="224" t="s">
        <v>54</v>
      </c>
      <c r="D203" s="224"/>
      <c r="E203" s="224"/>
      <c r="F203" s="224"/>
      <c r="G203" s="224" t="s">
        <v>9</v>
      </c>
      <c r="H203" s="224"/>
      <c r="I203" s="224"/>
      <c r="J203" s="224"/>
      <c r="K203" s="225" t="s">
        <v>48</v>
      </c>
      <c r="L203" s="225"/>
      <c r="M203" s="225"/>
      <c r="N203" s="225" t="s">
        <v>49</v>
      </c>
      <c r="O203" s="225"/>
      <c r="P203" s="225"/>
    </row>
    <row r="204" spans="1:16" ht="16" thickBot="1" x14ac:dyDescent="0.4">
      <c r="A204" s="218" t="s">
        <v>50</v>
      </c>
      <c r="B204" s="218"/>
      <c r="C204" s="218" t="s">
        <v>55</v>
      </c>
      <c r="D204" s="218"/>
      <c r="E204" s="218"/>
      <c r="F204" s="218"/>
      <c r="G204" s="218" t="s">
        <v>53</v>
      </c>
      <c r="H204" s="218"/>
      <c r="I204" s="218"/>
      <c r="J204" s="218"/>
      <c r="K204" s="219" t="s">
        <v>51</v>
      </c>
      <c r="L204" s="219"/>
      <c r="M204" s="219"/>
      <c r="N204" s="219" t="s">
        <v>24</v>
      </c>
      <c r="O204" s="219"/>
      <c r="P204" s="219"/>
    </row>
    <row r="205" spans="1:16" x14ac:dyDescent="0.35">
      <c r="A205" s="6">
        <f>A178</f>
        <v>20</v>
      </c>
      <c r="B205" s="6" t="str">
        <f>B178</f>
        <v>V</v>
      </c>
      <c r="C205" s="81">
        <f>Eva!C178</f>
        <v>20</v>
      </c>
      <c r="D205" s="81" t="str">
        <f>Eva!D178</f>
        <v>V</v>
      </c>
      <c r="E205" s="6">
        <f>Eva!E178</f>
        <v>45</v>
      </c>
      <c r="F205" s="6" t="str">
        <f>Eva!F178</f>
        <v>Hz</v>
      </c>
      <c r="G205" s="267">
        <f>Eva!G178</f>
        <v>20</v>
      </c>
      <c r="H205" s="267"/>
      <c r="I205" s="6" t="str">
        <f>Eva!H178</f>
        <v>V</v>
      </c>
      <c r="J205" s="7"/>
      <c r="K205" s="267">
        <f>Eva!M178</f>
        <v>6.8554677679344422E-4</v>
      </c>
      <c r="L205" s="267"/>
      <c r="M205" s="6" t="str">
        <f>Eva!N178</f>
        <v>V</v>
      </c>
      <c r="N205" s="267">
        <f>Eva!AI178</f>
        <v>6.2432184623352083E-3</v>
      </c>
      <c r="O205" s="267"/>
      <c r="P205" s="6" t="str">
        <f>Eva!AJ178</f>
        <v>V</v>
      </c>
    </row>
    <row r="206" spans="1:16" x14ac:dyDescent="0.35">
      <c r="A206" s="6">
        <v>240</v>
      </c>
      <c r="B206" s="6" t="s">
        <v>12</v>
      </c>
      <c r="C206" s="81">
        <f>Eva!C179</f>
        <v>100</v>
      </c>
      <c r="D206" s="81" t="s">
        <v>12</v>
      </c>
      <c r="E206" s="6">
        <f>Eva!E179</f>
        <v>45</v>
      </c>
      <c r="F206" s="6" t="s">
        <v>18</v>
      </c>
      <c r="G206" s="264">
        <f>Eva!G179</f>
        <v>100</v>
      </c>
      <c r="H206" s="264"/>
      <c r="I206" s="6" t="str">
        <f>Eva!H179</f>
        <v>V</v>
      </c>
      <c r="J206" s="7"/>
      <c r="K206" s="264">
        <f>Eva!M179</f>
        <v>-5.286724337565829E-3</v>
      </c>
      <c r="L206" s="264"/>
      <c r="M206" s="6" t="str">
        <f>Eva!N179</f>
        <v>V</v>
      </c>
      <c r="N206" s="264">
        <f>Eva!AI179</f>
        <v>1.8279739242927126E-2</v>
      </c>
      <c r="O206" s="264"/>
      <c r="P206" s="6" t="str">
        <f>Eva!AJ179</f>
        <v>V</v>
      </c>
    </row>
    <row r="207" spans="1:16" x14ac:dyDescent="0.35">
      <c r="A207" s="6"/>
      <c r="B207" s="6"/>
      <c r="C207" s="81">
        <f>Eva!C180</f>
        <v>100</v>
      </c>
      <c r="D207" s="81" t="s">
        <v>12</v>
      </c>
      <c r="E207" s="6">
        <f>Eva!E180</f>
        <v>400</v>
      </c>
      <c r="F207" s="6" t="s">
        <v>18</v>
      </c>
      <c r="G207" s="264">
        <f>Eva!G180</f>
        <v>100</v>
      </c>
      <c r="H207" s="264"/>
      <c r="I207" s="6" t="str">
        <f>Eva!H180</f>
        <v>V</v>
      </c>
      <c r="J207" s="7"/>
      <c r="K207" s="264">
        <f>Eva!M180</f>
        <v>-8.3851496073350518E-3</v>
      </c>
      <c r="L207" s="264"/>
      <c r="M207" s="6" t="str">
        <f>Eva!N180</f>
        <v>V</v>
      </c>
      <c r="N207" s="264">
        <f>Eva!AI180</f>
        <v>1.3397328025959552E-2</v>
      </c>
      <c r="O207" s="264"/>
      <c r="P207" s="6" t="str">
        <f>Eva!AJ180</f>
        <v>V</v>
      </c>
    </row>
    <row r="208" spans="1:16" x14ac:dyDescent="0.35">
      <c r="A208" s="6"/>
      <c r="B208" s="6"/>
      <c r="C208" s="81">
        <f>Eva!C181</f>
        <v>100</v>
      </c>
      <c r="D208" s="81" t="s">
        <v>12</v>
      </c>
      <c r="E208" s="6">
        <f>Eva!E181</f>
        <v>1</v>
      </c>
      <c r="F208" s="6" t="s">
        <v>19</v>
      </c>
      <c r="G208" s="264">
        <f>Eva!G181</f>
        <v>100</v>
      </c>
      <c r="H208" s="264"/>
      <c r="I208" s="6" t="str">
        <f>Eva!H181</f>
        <v>V</v>
      </c>
      <c r="J208" s="7"/>
      <c r="K208" s="264">
        <f>Eva!M181</f>
        <v>-8.3851496073350518E-3</v>
      </c>
      <c r="L208" s="264"/>
      <c r="M208" s="6" t="str">
        <f>Eva!N181</f>
        <v>V</v>
      </c>
      <c r="N208" s="264">
        <f>Eva!AI181</f>
        <v>1.3397328025959552E-2</v>
      </c>
      <c r="O208" s="264"/>
      <c r="P208" s="6" t="str">
        <f>Eva!AJ181</f>
        <v>V</v>
      </c>
    </row>
    <row r="209" spans="1:16" x14ac:dyDescent="0.35">
      <c r="A209" s="6"/>
      <c r="B209" s="6"/>
      <c r="C209" s="81">
        <f>Eva!C182</f>
        <v>100</v>
      </c>
      <c r="D209" s="81" t="s">
        <v>12</v>
      </c>
      <c r="E209" s="6">
        <f>Eva!E182</f>
        <v>10</v>
      </c>
      <c r="F209" s="6" t="s">
        <v>19</v>
      </c>
      <c r="G209" s="264">
        <f>Eva!G182</f>
        <v>100</v>
      </c>
      <c r="H209" s="264"/>
      <c r="I209" s="6" t="str">
        <f>Eva!H182</f>
        <v>V</v>
      </c>
      <c r="J209" s="7"/>
      <c r="K209" s="264">
        <f>Eva!M182</f>
        <v>-2.1995641681186839E-2</v>
      </c>
      <c r="L209" s="264"/>
      <c r="M209" s="6" t="str">
        <f>Eva!N182</f>
        <v>V</v>
      </c>
      <c r="N209" s="264">
        <f>Eva!AI182</f>
        <v>1.684570931972923E-2</v>
      </c>
      <c r="O209" s="264"/>
      <c r="P209" s="6" t="str">
        <f>Eva!AJ182</f>
        <v>V</v>
      </c>
    </row>
    <row r="210" spans="1:16" x14ac:dyDescent="0.35">
      <c r="A210" s="6"/>
      <c r="B210" s="6"/>
      <c r="C210" s="81">
        <f>Eva!C183</f>
        <v>190</v>
      </c>
      <c r="D210" s="81" t="s">
        <v>12</v>
      </c>
      <c r="E210" s="6">
        <f>Eva!E183</f>
        <v>45</v>
      </c>
      <c r="F210" s="6" t="s">
        <v>18</v>
      </c>
      <c r="G210" s="264">
        <f>Eva!G183</f>
        <v>190</v>
      </c>
      <c r="H210" s="264"/>
      <c r="I210" s="6" t="str">
        <f>Eva!H183</f>
        <v>V</v>
      </c>
      <c r="J210" s="7"/>
      <c r="K210" s="264">
        <f>Eva!M183</f>
        <v>-1.2005529341223564E-2</v>
      </c>
      <c r="L210" s="264"/>
      <c r="M210" s="6" t="str">
        <f>Eva!N183</f>
        <v>V</v>
      </c>
      <c r="N210" s="264">
        <f>Eva!AI183</f>
        <v>4.7771220431276872E-2</v>
      </c>
      <c r="O210" s="264"/>
      <c r="P210" s="6" t="str">
        <f>Eva!AJ183</f>
        <v>V</v>
      </c>
    </row>
    <row r="211" spans="1:16" x14ac:dyDescent="0.35">
      <c r="A211" s="6"/>
      <c r="B211" s="6"/>
      <c r="C211" s="81">
        <f>Eva!C184</f>
        <v>190</v>
      </c>
      <c r="D211" s="81" t="s">
        <v>12</v>
      </c>
      <c r="E211" s="6">
        <f>Eva!E184</f>
        <v>400</v>
      </c>
      <c r="F211" s="6" t="s">
        <v>18</v>
      </c>
      <c r="G211" s="264">
        <f>Eva!G184</f>
        <v>190</v>
      </c>
      <c r="H211" s="264"/>
      <c r="I211" s="6" t="str">
        <f>Eva!H184</f>
        <v>V</v>
      </c>
      <c r="J211" s="7"/>
      <c r="K211" s="264">
        <f>Eva!M184</f>
        <v>-1.7748014521032474E-2</v>
      </c>
      <c r="L211" s="264"/>
      <c r="M211" s="6" t="str">
        <f>Eva!N184</f>
        <v>V</v>
      </c>
      <c r="N211" s="264">
        <f>Eva!AI184</f>
        <v>4.5654192681229257E-2</v>
      </c>
      <c r="O211" s="264"/>
      <c r="P211" s="6" t="str">
        <f>Eva!AJ184</f>
        <v>V</v>
      </c>
    </row>
    <row r="212" spans="1:16" x14ac:dyDescent="0.35">
      <c r="A212" s="6"/>
      <c r="B212" s="6"/>
      <c r="C212" s="81">
        <f>Eva!C185</f>
        <v>190</v>
      </c>
      <c r="D212" s="81" t="s">
        <v>12</v>
      </c>
      <c r="E212" s="6">
        <f>Eva!E185</f>
        <v>1</v>
      </c>
      <c r="F212" s="6" t="s">
        <v>19</v>
      </c>
      <c r="G212" s="264">
        <f>Eva!G185</f>
        <v>190</v>
      </c>
      <c r="H212" s="264"/>
      <c r="I212" s="6" t="str">
        <f>Eva!H185</f>
        <v>V</v>
      </c>
      <c r="J212" s="7"/>
      <c r="K212" s="264">
        <f>Eva!M185</f>
        <v>-1.7748014521032474E-2</v>
      </c>
      <c r="L212" s="264"/>
      <c r="M212" s="6" t="str">
        <f>Eva!N185</f>
        <v>V</v>
      </c>
      <c r="N212" s="264">
        <f>Eva!AI185</f>
        <v>4.5654192681229257E-2</v>
      </c>
      <c r="O212" s="264"/>
      <c r="P212" s="6" t="str">
        <f>Eva!AJ185</f>
        <v>V</v>
      </c>
    </row>
    <row r="213" spans="1:16" x14ac:dyDescent="0.35">
      <c r="A213" s="6"/>
      <c r="B213" s="6"/>
      <c r="C213" s="81">
        <f>Eva!C186</f>
        <v>190</v>
      </c>
      <c r="D213" s="81" t="s">
        <v>12</v>
      </c>
      <c r="E213" s="6">
        <f>Eva!E186</f>
        <v>10</v>
      </c>
      <c r="F213" s="6" t="s">
        <v>19</v>
      </c>
      <c r="G213" s="264">
        <f>Eva!G186</f>
        <v>190</v>
      </c>
      <c r="H213" s="264"/>
      <c r="I213" s="6" t="str">
        <f>Eva!H186</f>
        <v>V</v>
      </c>
      <c r="J213" s="7"/>
      <c r="K213" s="264">
        <f>Eva!M186</f>
        <v>-4.2863815945850092E-2</v>
      </c>
      <c r="L213" s="264"/>
      <c r="M213" s="6" t="str">
        <f>Eva!N186</f>
        <v>V</v>
      </c>
      <c r="N213" s="264">
        <f>Eva!AI186</f>
        <v>4.897406504735425E-2</v>
      </c>
      <c r="O213" s="264"/>
      <c r="P213" s="6" t="str">
        <f>Eva!AJ186</f>
        <v>V</v>
      </c>
    </row>
    <row r="214" spans="1:16" x14ac:dyDescent="0.35">
      <c r="A214" s="6"/>
      <c r="B214" s="6"/>
      <c r="C214" s="81">
        <f>Eva!C187</f>
        <v>240</v>
      </c>
      <c r="D214" s="81" t="s">
        <v>12</v>
      </c>
      <c r="E214" s="6">
        <f>Eva!E187</f>
        <v>45</v>
      </c>
      <c r="F214" s="6" t="s">
        <v>18</v>
      </c>
      <c r="G214" s="264">
        <f>Eva!G187</f>
        <v>240</v>
      </c>
      <c r="H214" s="264"/>
      <c r="I214" s="6" t="str">
        <f>Eva!H187</f>
        <v>V</v>
      </c>
      <c r="J214" s="7"/>
      <c r="K214" s="264">
        <f>Eva!M187</f>
        <v>3.2991609141390654E-3</v>
      </c>
      <c r="L214" s="264"/>
      <c r="M214" s="6" t="str">
        <f>Eva!N187</f>
        <v>V</v>
      </c>
      <c r="N214" s="264">
        <f>Eva!AI187</f>
        <v>8.5339556819906612E-2</v>
      </c>
      <c r="O214" s="264"/>
      <c r="P214" s="6" t="str">
        <f>Eva!AJ187</f>
        <v>V</v>
      </c>
    </row>
    <row r="215" spans="1:16" x14ac:dyDescent="0.35">
      <c r="A215" s="6"/>
      <c r="B215" s="6"/>
      <c r="C215" s="81">
        <f>Eva!C188</f>
        <v>240</v>
      </c>
      <c r="D215" s="81" t="s">
        <v>12</v>
      </c>
      <c r="E215" s="6">
        <f>Eva!E188</f>
        <v>400</v>
      </c>
      <c r="F215" s="6" t="s">
        <v>18</v>
      </c>
      <c r="G215" s="264">
        <f>Eva!G188</f>
        <v>240</v>
      </c>
      <c r="H215" s="264"/>
      <c r="I215" s="6" t="str">
        <f>Eva!H188</f>
        <v>V</v>
      </c>
      <c r="J215" s="7"/>
      <c r="K215" s="264">
        <f>Eva!M188</f>
        <v>-3.5469323444203837E-4</v>
      </c>
      <c r="L215" s="264"/>
      <c r="M215" s="6" t="str">
        <f>Eva!N188</f>
        <v>V</v>
      </c>
      <c r="N215" s="264">
        <f>Eva!AI188</f>
        <v>8.5111101810250472E-2</v>
      </c>
      <c r="O215" s="264"/>
      <c r="P215" s="6" t="str">
        <f>Eva!AJ188</f>
        <v>V</v>
      </c>
    </row>
    <row r="216" spans="1:16" x14ac:dyDescent="0.35">
      <c r="A216" s="6"/>
      <c r="B216" s="6"/>
      <c r="C216" s="81">
        <f>Eva!C189</f>
        <v>240</v>
      </c>
      <c r="D216" s="81" t="s">
        <v>12</v>
      </c>
      <c r="E216" s="6">
        <f>Eva!E189</f>
        <v>1</v>
      </c>
      <c r="F216" s="6" t="s">
        <v>19</v>
      </c>
      <c r="G216" s="264">
        <f>Eva!G189</f>
        <v>240</v>
      </c>
      <c r="H216" s="264"/>
      <c r="I216" s="6" t="str">
        <f>Eva!H189</f>
        <v>V</v>
      </c>
      <c r="J216" s="7"/>
      <c r="K216" s="264">
        <f>Eva!M189</f>
        <v>-3.5469323444203837E-4</v>
      </c>
      <c r="L216" s="264"/>
      <c r="M216" s="6" t="str">
        <f>Eva!N189</f>
        <v>V</v>
      </c>
      <c r="N216" s="264">
        <f>Eva!AI189</f>
        <v>8.5111101810250472E-2</v>
      </c>
      <c r="O216" s="264"/>
      <c r="P216" s="6" t="str">
        <f>Eva!AJ189</f>
        <v>V</v>
      </c>
    </row>
    <row r="217" spans="1:16" x14ac:dyDescent="0.35">
      <c r="A217" s="6">
        <v>1000</v>
      </c>
      <c r="B217" s="6" t="s">
        <v>12</v>
      </c>
      <c r="C217" s="81">
        <f>Eva!C190</f>
        <v>250</v>
      </c>
      <c r="D217" s="81" t="s">
        <v>12</v>
      </c>
      <c r="E217" s="6">
        <f>Eva!E190</f>
        <v>45</v>
      </c>
      <c r="F217" s="6" t="s">
        <v>18</v>
      </c>
      <c r="G217" s="264">
        <f>Eva!G190</f>
        <v>250</v>
      </c>
      <c r="H217" s="264"/>
      <c r="I217" s="6" t="str">
        <f>Eva!H190</f>
        <v>V</v>
      </c>
      <c r="J217" s="7"/>
      <c r="K217" s="264">
        <f>Eva!M190</f>
        <v>3.2654202131539023E-3</v>
      </c>
      <c r="L217" s="264"/>
      <c r="M217" s="6" t="str">
        <f>Eva!N190</f>
        <v>V</v>
      </c>
      <c r="N217" s="264">
        <f>Eva!AI190</f>
        <v>8.5848315601131056E-2</v>
      </c>
      <c r="O217" s="264"/>
      <c r="P217" s="6" t="str">
        <f>Eva!AJ190</f>
        <v>V</v>
      </c>
    </row>
    <row r="218" spans="1:16" x14ac:dyDescent="0.35">
      <c r="A218" s="6"/>
      <c r="B218" s="6"/>
      <c r="C218" s="81">
        <f>Eva!C191</f>
        <v>1000</v>
      </c>
      <c r="D218" s="81" t="s">
        <v>12</v>
      </c>
      <c r="E218" s="6">
        <f>Eva!E191</f>
        <v>45</v>
      </c>
      <c r="F218" s="6" t="s">
        <v>18</v>
      </c>
      <c r="G218" s="265">
        <f>Eva!G191</f>
        <v>1000</v>
      </c>
      <c r="H218" s="265"/>
      <c r="I218" s="6" t="str">
        <f>Eva!H191</f>
        <v>V</v>
      </c>
      <c r="J218" s="7"/>
      <c r="K218" s="265">
        <f>Eva!M191</f>
        <v>7.3486764074459643E-4</v>
      </c>
      <c r="L218" s="265"/>
      <c r="M218" s="6" t="str">
        <f>Eva!N191</f>
        <v>V</v>
      </c>
      <c r="N218" s="265">
        <f>Eva!AI191</f>
        <v>0.17032085833671273</v>
      </c>
      <c r="O218" s="265"/>
      <c r="P218" s="6" t="str">
        <f>Eva!AJ191</f>
        <v>V</v>
      </c>
    </row>
    <row r="219" spans="1:16" x14ac:dyDescent="0.35">
      <c r="A219" s="6"/>
      <c r="B219" s="6"/>
      <c r="C219" s="81">
        <f>Eva!C192</f>
        <v>1000</v>
      </c>
      <c r="D219" s="81" t="s">
        <v>12</v>
      </c>
      <c r="E219" s="6">
        <f>Eva!E192</f>
        <v>400</v>
      </c>
      <c r="F219" s="6" t="s">
        <v>18</v>
      </c>
      <c r="G219" s="265">
        <f>Eva!G192</f>
        <v>1000</v>
      </c>
      <c r="H219" s="265"/>
      <c r="I219" s="6" t="str">
        <f>Eva!H192</f>
        <v>V</v>
      </c>
      <c r="J219" s="7"/>
      <c r="K219" s="265">
        <f>Eva!M192</f>
        <v>-2.4536339107953609E-2</v>
      </c>
      <c r="L219" s="265"/>
      <c r="M219" s="6" t="str">
        <f>Eva!N192</f>
        <v>V</v>
      </c>
      <c r="N219" s="265">
        <f>Eva!AI192</f>
        <v>0.16964368313085587</v>
      </c>
      <c r="O219" s="265"/>
      <c r="P219" s="6" t="str">
        <f>Eva!AJ192</f>
        <v>V</v>
      </c>
    </row>
    <row r="220" spans="1:16" x14ac:dyDescent="0.35">
      <c r="A220" s="6"/>
      <c r="B220" s="6"/>
      <c r="C220" s="81">
        <f>Eva!C193</f>
        <v>1000</v>
      </c>
      <c r="D220" s="81" t="s">
        <v>12</v>
      </c>
      <c r="E220" s="6">
        <f>Eva!E193</f>
        <v>1</v>
      </c>
      <c r="F220" s="6" t="s">
        <v>19</v>
      </c>
      <c r="G220" s="265">
        <f>Eva!G193</f>
        <v>1000</v>
      </c>
      <c r="H220" s="265"/>
      <c r="I220" s="6" t="str">
        <f>Eva!H193</f>
        <v>V</v>
      </c>
      <c r="J220" s="7"/>
      <c r="K220" s="265">
        <f>Eva!M193</f>
        <v>-2.4536339107953609E-2</v>
      </c>
      <c r="L220" s="265"/>
      <c r="M220" s="6" t="str">
        <f>Eva!N193</f>
        <v>V</v>
      </c>
      <c r="N220" s="265">
        <f>Eva!AI193</f>
        <v>0.16964368313085587</v>
      </c>
      <c r="O220" s="265"/>
      <c r="P220" s="6" t="str">
        <f>Eva!AJ193</f>
        <v>V</v>
      </c>
    </row>
    <row r="221" spans="1:16" x14ac:dyDescent="0.35">
      <c r="A221" s="6"/>
      <c r="B221" s="6"/>
      <c r="C221" s="81"/>
      <c r="D221" s="81"/>
      <c r="E221" s="6"/>
      <c r="F221" s="6"/>
      <c r="G221" s="139"/>
      <c r="H221" s="139"/>
      <c r="I221" s="6"/>
      <c r="J221" s="7"/>
      <c r="K221" s="139"/>
      <c r="L221" s="139"/>
      <c r="M221" s="6"/>
      <c r="N221" s="139"/>
      <c r="O221" s="139"/>
      <c r="P221" s="6"/>
    </row>
    <row r="222" spans="1:16" ht="16" thickBot="1" x14ac:dyDescent="0.4">
      <c r="A222" s="20" t="s">
        <v>92</v>
      </c>
      <c r="B222" s="21"/>
      <c r="C222" s="21"/>
      <c r="D222" s="21"/>
      <c r="E222" s="21"/>
      <c r="F222" s="21"/>
      <c r="G222" s="21"/>
      <c r="H222" s="21"/>
      <c r="I222" s="21"/>
      <c r="J222" s="21"/>
      <c r="K222" s="21"/>
      <c r="L222" s="21"/>
      <c r="M222" s="21"/>
      <c r="N222" s="21"/>
      <c r="O222" s="21"/>
      <c r="P222" s="21"/>
    </row>
    <row r="223" spans="1:16" x14ac:dyDescent="0.35">
      <c r="A223" s="224" t="s">
        <v>47</v>
      </c>
      <c r="B223" s="224"/>
      <c r="C223" s="224" t="s">
        <v>54</v>
      </c>
      <c r="D223" s="224"/>
      <c r="E223" s="224"/>
      <c r="F223" s="224"/>
      <c r="G223" s="224" t="s">
        <v>9</v>
      </c>
      <c r="H223" s="224"/>
      <c r="I223" s="224"/>
      <c r="J223" s="224"/>
      <c r="K223" s="225" t="s">
        <v>48</v>
      </c>
      <c r="L223" s="225"/>
      <c r="M223" s="225"/>
      <c r="N223" s="225" t="s">
        <v>49</v>
      </c>
      <c r="O223" s="225"/>
      <c r="P223" s="225"/>
    </row>
    <row r="224" spans="1:16" ht="16" thickBot="1" x14ac:dyDescent="0.4">
      <c r="A224" s="218" t="s">
        <v>50</v>
      </c>
      <c r="B224" s="218"/>
      <c r="C224" s="218" t="s">
        <v>55</v>
      </c>
      <c r="D224" s="218"/>
      <c r="E224" s="218"/>
      <c r="F224" s="218"/>
      <c r="G224" s="218" t="s">
        <v>53</v>
      </c>
      <c r="H224" s="218"/>
      <c r="I224" s="218"/>
      <c r="J224" s="218"/>
      <c r="K224" s="219" t="s">
        <v>51</v>
      </c>
      <c r="L224" s="219"/>
      <c r="M224" s="219"/>
      <c r="N224" s="219" t="s">
        <v>24</v>
      </c>
      <c r="O224" s="219"/>
      <c r="P224" s="219"/>
    </row>
    <row r="225" spans="1:16" x14ac:dyDescent="0.35">
      <c r="A225" s="8">
        <v>200</v>
      </c>
      <c r="B225" s="8" t="s">
        <v>14</v>
      </c>
      <c r="C225" s="145">
        <f>Eva!C199</f>
        <v>100</v>
      </c>
      <c r="D225" s="8" t="s">
        <v>14</v>
      </c>
      <c r="E225" s="8">
        <f>Eva!E199</f>
        <v>45</v>
      </c>
      <c r="F225" s="8" t="s">
        <v>18</v>
      </c>
      <c r="G225" s="262">
        <f>Eva!G199</f>
        <v>100</v>
      </c>
      <c r="H225" s="262"/>
      <c r="I225" s="8" t="str">
        <f>Eva!H199</f>
        <v>µA</v>
      </c>
      <c r="J225" s="34"/>
      <c r="K225" s="262">
        <f>Eva!M199</f>
        <v>4.2909262316143781E-2</v>
      </c>
      <c r="L225" s="262"/>
      <c r="M225" s="8" t="str">
        <f>Eva!N199</f>
        <v>µA</v>
      </c>
      <c r="N225" s="262">
        <f>Eva!AI199</f>
        <v>0.26552569417169852</v>
      </c>
      <c r="O225" s="262"/>
      <c r="P225" s="8" t="str">
        <f>Eva!AJ199</f>
        <v>µA</v>
      </c>
    </row>
    <row r="226" spans="1:16" x14ac:dyDescent="0.35">
      <c r="A226" s="8"/>
      <c r="B226" s="8"/>
      <c r="C226" s="145">
        <f>Eva!C200</f>
        <v>100</v>
      </c>
      <c r="D226" s="8" t="s">
        <v>14</v>
      </c>
      <c r="E226" s="8">
        <f>Eva!E200</f>
        <v>400</v>
      </c>
      <c r="F226" s="8" t="s">
        <v>18</v>
      </c>
      <c r="G226" s="262">
        <f>Eva!G200</f>
        <v>100</v>
      </c>
      <c r="H226" s="262"/>
      <c r="I226" s="8" t="str">
        <f>Eva!H200</f>
        <v>µA</v>
      </c>
      <c r="J226" s="34"/>
      <c r="K226" s="262">
        <f>Eva!M200</f>
        <v>0.10478565445620802</v>
      </c>
      <c r="L226" s="262"/>
      <c r="M226" s="8" t="str">
        <f>Eva!N200</f>
        <v>µA</v>
      </c>
      <c r="N226" s="262">
        <f>Eva!AI200</f>
        <v>0.26554587104025434</v>
      </c>
      <c r="O226" s="262"/>
      <c r="P226" s="8" t="str">
        <f>Eva!AJ200</f>
        <v>µA</v>
      </c>
    </row>
    <row r="227" spans="1:16" x14ac:dyDescent="0.35">
      <c r="A227" s="8"/>
      <c r="B227" s="8"/>
      <c r="C227" s="145">
        <f>Eva!C201</f>
        <v>100</v>
      </c>
      <c r="D227" s="8" t="s">
        <v>14</v>
      </c>
      <c r="E227" s="8">
        <f>Eva!E201</f>
        <v>1</v>
      </c>
      <c r="F227" s="8" t="s">
        <v>19</v>
      </c>
      <c r="G227" s="262">
        <f>Eva!G201</f>
        <v>100</v>
      </c>
      <c r="H227" s="262"/>
      <c r="I227" s="8" t="str">
        <f>Eva!H201</f>
        <v>µA</v>
      </c>
      <c r="J227" s="34"/>
      <c r="K227" s="262">
        <f>Eva!M201</f>
        <v>0.10478565445620802</v>
      </c>
      <c r="L227" s="262"/>
      <c r="M227" s="8" t="str">
        <f>Eva!N201</f>
        <v>µA</v>
      </c>
      <c r="N227" s="262">
        <f>Eva!AI201</f>
        <v>0.26554587104025434</v>
      </c>
      <c r="O227" s="262"/>
      <c r="P227" s="8" t="str">
        <f>Eva!AJ201</f>
        <v>µA</v>
      </c>
    </row>
    <row r="228" spans="1:16" x14ac:dyDescent="0.35">
      <c r="A228" s="8"/>
      <c r="B228" s="8"/>
      <c r="C228" s="145">
        <f>Eva!C202</f>
        <v>100</v>
      </c>
      <c r="D228" s="8" t="s">
        <v>14</v>
      </c>
      <c r="E228" s="8">
        <f>Eva!E202</f>
        <v>5</v>
      </c>
      <c r="F228" s="8" t="s">
        <v>19</v>
      </c>
      <c r="G228" s="262">
        <f>Eva!G202</f>
        <v>100</v>
      </c>
      <c r="H228" s="262"/>
      <c r="I228" s="8" t="str">
        <f>Eva!H202</f>
        <v>µA</v>
      </c>
      <c r="J228" s="34"/>
      <c r="K228" s="262">
        <f>Eva!M202</f>
        <v>0.10608966444617351</v>
      </c>
      <c r="L228" s="262"/>
      <c r="M228" s="8" t="str">
        <f>Eva!N202</f>
        <v>µA</v>
      </c>
      <c r="N228" s="262">
        <f>Eva!AI202</f>
        <v>0.26701748533915476</v>
      </c>
      <c r="O228" s="262"/>
      <c r="P228" s="8" t="str">
        <f>Eva!AJ202</f>
        <v>µA</v>
      </c>
    </row>
    <row r="229" spans="1:16" x14ac:dyDescent="0.35">
      <c r="A229" s="8"/>
      <c r="B229" s="8"/>
      <c r="C229" s="145">
        <f>Eva!C203</f>
        <v>190</v>
      </c>
      <c r="D229" s="8" t="s">
        <v>14</v>
      </c>
      <c r="E229" s="8">
        <f>Eva!E203</f>
        <v>45</v>
      </c>
      <c r="F229" s="8" t="s">
        <v>18</v>
      </c>
      <c r="G229" s="262">
        <f>Eva!G203</f>
        <v>190</v>
      </c>
      <c r="H229" s="262"/>
      <c r="I229" s="8" t="str">
        <f>Eva!H203</f>
        <v>µA</v>
      </c>
      <c r="J229" s="34"/>
      <c r="K229" s="262">
        <f>Eva!M203</f>
        <v>-0.20361946905075001</v>
      </c>
      <c r="L229" s="262"/>
      <c r="M229" s="8" t="str">
        <f>Eva!N203</f>
        <v>µA</v>
      </c>
      <c r="N229" s="262">
        <f>Eva!AI203</f>
        <v>0.32261790876931801</v>
      </c>
      <c r="O229" s="262"/>
      <c r="P229" s="8" t="str">
        <f>Eva!AJ203</f>
        <v>µA</v>
      </c>
    </row>
    <row r="230" spans="1:16" x14ac:dyDescent="0.35">
      <c r="A230" s="8"/>
      <c r="B230" s="8"/>
      <c r="C230" s="145">
        <f>Eva!C204</f>
        <v>190</v>
      </c>
      <c r="D230" s="8" t="s">
        <v>14</v>
      </c>
      <c r="E230" s="8">
        <f>Eva!E204</f>
        <v>400</v>
      </c>
      <c r="F230" s="8" t="s">
        <v>18</v>
      </c>
      <c r="G230" s="262">
        <f>Eva!G204</f>
        <v>190</v>
      </c>
      <c r="H230" s="262"/>
      <c r="I230" s="8" t="str">
        <f>Eva!H204</f>
        <v>µA</v>
      </c>
      <c r="J230" s="34"/>
      <c r="K230" s="262">
        <f>Eva!M204</f>
        <v>-0.19570477378002238</v>
      </c>
      <c r="L230" s="262"/>
      <c r="M230" s="8" t="str">
        <f>Eva!N204</f>
        <v>µA</v>
      </c>
      <c r="N230" s="262">
        <f>Eva!AI204</f>
        <v>0.32262770762425386</v>
      </c>
      <c r="O230" s="262"/>
      <c r="P230" s="8" t="str">
        <f>Eva!AJ204</f>
        <v>µA</v>
      </c>
    </row>
    <row r="231" spans="1:16" x14ac:dyDescent="0.35">
      <c r="A231" s="8"/>
      <c r="B231" s="8"/>
      <c r="C231" s="145">
        <f>Eva!C205</f>
        <v>190</v>
      </c>
      <c r="D231" s="8" t="s">
        <v>14</v>
      </c>
      <c r="E231" s="8">
        <f>Eva!E205</f>
        <v>1</v>
      </c>
      <c r="F231" s="8" t="s">
        <v>19</v>
      </c>
      <c r="G231" s="262">
        <f>Eva!G205</f>
        <v>190</v>
      </c>
      <c r="H231" s="262"/>
      <c r="I231" s="8" t="str">
        <f>Eva!H205</f>
        <v>µA</v>
      </c>
      <c r="J231" s="34"/>
      <c r="K231" s="262">
        <f>Eva!M205</f>
        <v>-0.19570477378002238</v>
      </c>
      <c r="L231" s="262"/>
      <c r="M231" s="8" t="str">
        <f>Eva!N205</f>
        <v>µA</v>
      </c>
      <c r="N231" s="262">
        <f>Eva!AI205</f>
        <v>0.32262770762425386</v>
      </c>
      <c r="O231" s="262"/>
      <c r="P231" s="8" t="str">
        <f>Eva!AJ205</f>
        <v>µA</v>
      </c>
    </row>
    <row r="232" spans="1:16" x14ac:dyDescent="0.35">
      <c r="A232" s="8"/>
      <c r="B232" s="8"/>
      <c r="C232" s="145">
        <f>Eva!C206</f>
        <v>190</v>
      </c>
      <c r="D232" s="8" t="s">
        <v>14</v>
      </c>
      <c r="E232" s="8">
        <f>Eva!E206</f>
        <v>5</v>
      </c>
      <c r="F232" s="8" t="s">
        <v>19</v>
      </c>
      <c r="G232" s="262">
        <f>Eva!G206</f>
        <v>190</v>
      </c>
      <c r="H232" s="262"/>
      <c r="I232" s="8" t="str">
        <f>Eva!H206</f>
        <v>µA</v>
      </c>
      <c r="J232" s="34"/>
      <c r="K232" s="262">
        <f>Eva!M206</f>
        <v>-0.18952881437968472</v>
      </c>
      <c r="L232" s="262"/>
      <c r="M232" s="8" t="str">
        <f>Eva!N206</f>
        <v>µA</v>
      </c>
      <c r="N232" s="262">
        <f>Eva!AI206</f>
        <v>0.32431044028722822</v>
      </c>
      <c r="O232" s="262"/>
      <c r="P232" s="8" t="str">
        <f>Eva!AJ206</f>
        <v>µA</v>
      </c>
    </row>
    <row r="233" spans="1:16" x14ac:dyDescent="0.35">
      <c r="A233" s="8">
        <v>2</v>
      </c>
      <c r="B233" s="8" t="s">
        <v>15</v>
      </c>
      <c r="C233" s="145">
        <f>Eva!C207</f>
        <v>1</v>
      </c>
      <c r="D233" s="8" t="s">
        <v>15</v>
      </c>
      <c r="E233" s="8">
        <f>Eva!E207</f>
        <v>45</v>
      </c>
      <c r="F233" s="8" t="s">
        <v>18</v>
      </c>
      <c r="G233" s="266">
        <f>Eva!G207</f>
        <v>1</v>
      </c>
      <c r="H233" s="266"/>
      <c r="I233" s="8" t="str">
        <f>Eva!H207</f>
        <v>mA</v>
      </c>
      <c r="J233" s="34"/>
      <c r="K233" s="266">
        <f>Eva!M207</f>
        <v>-4.4610268073430603E-4</v>
      </c>
      <c r="L233" s="266"/>
      <c r="M233" s="8" t="str">
        <f>Eva!N207</f>
        <v>mA</v>
      </c>
      <c r="N233" s="266">
        <f>Eva!AI207</f>
        <v>7.4675486539440921E-4</v>
      </c>
      <c r="O233" s="266"/>
      <c r="P233" s="8" t="str">
        <f>Eva!AJ207</f>
        <v>mA</v>
      </c>
    </row>
    <row r="234" spans="1:16" x14ac:dyDescent="0.35">
      <c r="A234" s="8"/>
      <c r="B234" s="8"/>
      <c r="C234" s="145">
        <f>Eva!C208</f>
        <v>1</v>
      </c>
      <c r="D234" s="8" t="s">
        <v>15</v>
      </c>
      <c r="E234" s="8">
        <f>Eva!E208</f>
        <v>400</v>
      </c>
      <c r="F234" s="8" t="s">
        <v>18</v>
      </c>
      <c r="G234" s="266">
        <f>Eva!G208</f>
        <v>1</v>
      </c>
      <c r="H234" s="266"/>
      <c r="I234" s="8" t="str">
        <f>Eva!H208</f>
        <v>mA</v>
      </c>
      <c r="J234" s="34"/>
      <c r="K234" s="266">
        <f>Eva!M208</f>
        <v>-4.7673716576601688E-4</v>
      </c>
      <c r="L234" s="266"/>
      <c r="M234" s="8" t="str">
        <f>Eva!N208</f>
        <v>mA</v>
      </c>
      <c r="N234" s="266">
        <f>Eva!AI208</f>
        <v>7.4657552812108818E-4</v>
      </c>
      <c r="O234" s="266"/>
      <c r="P234" s="8" t="str">
        <f>Eva!AJ208</f>
        <v>mA</v>
      </c>
    </row>
    <row r="235" spans="1:16" x14ac:dyDescent="0.35">
      <c r="A235" s="8"/>
      <c r="B235" s="8"/>
      <c r="C235" s="145">
        <f>Eva!C209</f>
        <v>1</v>
      </c>
      <c r="D235" s="8" t="s">
        <v>15</v>
      </c>
      <c r="E235" s="8">
        <f>Eva!E209</f>
        <v>1</v>
      </c>
      <c r="F235" s="8" t="s">
        <v>19</v>
      </c>
      <c r="G235" s="266">
        <f>Eva!G209</f>
        <v>1</v>
      </c>
      <c r="H235" s="266"/>
      <c r="I235" s="8" t="str">
        <f>Eva!H209</f>
        <v>mA</v>
      </c>
      <c r="J235" s="34"/>
      <c r="K235" s="266">
        <f>Eva!M209</f>
        <v>-4.7673716576601688E-4</v>
      </c>
      <c r="L235" s="266"/>
      <c r="M235" s="8" t="str">
        <f>Eva!N209</f>
        <v>mA</v>
      </c>
      <c r="N235" s="266">
        <f>Eva!AI209</f>
        <v>7.4657552812108818E-4</v>
      </c>
      <c r="O235" s="266"/>
      <c r="P235" s="8" t="str">
        <f>Eva!AJ209</f>
        <v>mA</v>
      </c>
    </row>
    <row r="236" spans="1:16" x14ac:dyDescent="0.35">
      <c r="A236" s="8"/>
      <c r="B236" s="8"/>
      <c r="C236" s="145">
        <f>Eva!C210</f>
        <v>1</v>
      </c>
      <c r="D236" s="8" t="s">
        <v>15</v>
      </c>
      <c r="E236" s="8">
        <f>Eva!E210</f>
        <v>5</v>
      </c>
      <c r="F236" s="8" t="s">
        <v>19</v>
      </c>
      <c r="G236" s="266">
        <f>Eva!G210</f>
        <v>1</v>
      </c>
      <c r="H236" s="266"/>
      <c r="I236" s="8" t="str">
        <f>Eva!H210</f>
        <v>mA</v>
      </c>
      <c r="J236" s="34"/>
      <c r="K236" s="266">
        <f>Eva!M210</f>
        <v>-4.8290679069129538E-4</v>
      </c>
      <c r="L236" s="266"/>
      <c r="M236" s="8" t="str">
        <f>Eva!N210</f>
        <v>mA</v>
      </c>
      <c r="N236" s="266">
        <f>Eva!AI210</f>
        <v>7.4998455510856446E-4</v>
      </c>
      <c r="O236" s="266"/>
      <c r="P236" s="8" t="str">
        <f>Eva!AJ210</f>
        <v>mA</v>
      </c>
    </row>
    <row r="237" spans="1:16" x14ac:dyDescent="0.35">
      <c r="A237" s="8"/>
      <c r="B237" s="8"/>
      <c r="C237" s="8">
        <f>Eva!C211</f>
        <v>1.9</v>
      </c>
      <c r="D237" s="8" t="s">
        <v>15</v>
      </c>
      <c r="E237" s="8">
        <f>Eva!E211</f>
        <v>45</v>
      </c>
      <c r="F237" s="8" t="s">
        <v>18</v>
      </c>
      <c r="G237" s="263">
        <f>Eva!G211</f>
        <v>1.9</v>
      </c>
      <c r="H237" s="263"/>
      <c r="I237" s="8" t="str">
        <f>Eva!H211</f>
        <v>mA</v>
      </c>
      <c r="J237" s="34"/>
      <c r="K237" s="263">
        <f>Eva!M211</f>
        <v>-8.6312084211681572E-4</v>
      </c>
      <c r="L237" s="263"/>
      <c r="M237" s="8" t="str">
        <f>Eva!N211</f>
        <v>mA</v>
      </c>
      <c r="N237" s="263">
        <f>Eva!AI211</f>
        <v>3.2250578796610479E-3</v>
      </c>
      <c r="O237" s="263"/>
      <c r="P237" s="8" t="str">
        <f>Eva!AJ211</f>
        <v>mA</v>
      </c>
    </row>
    <row r="238" spans="1:16" x14ac:dyDescent="0.35">
      <c r="A238" s="8"/>
      <c r="B238" s="8"/>
      <c r="C238" s="8">
        <f>Eva!C212</f>
        <v>1.9</v>
      </c>
      <c r="D238" s="8" t="s">
        <v>15</v>
      </c>
      <c r="E238" s="8">
        <f>Eva!E212</f>
        <v>400</v>
      </c>
      <c r="F238" s="8" t="s">
        <v>18</v>
      </c>
      <c r="G238" s="263">
        <f>Eva!G212</f>
        <v>1.9</v>
      </c>
      <c r="H238" s="263"/>
      <c r="I238" s="8" t="str">
        <f>Eva!H212</f>
        <v>mA</v>
      </c>
      <c r="J238" s="34"/>
      <c r="K238" s="263">
        <f>Eva!M212</f>
        <v>-9.2933249157178821E-4</v>
      </c>
      <c r="L238" s="263"/>
      <c r="M238" s="8" t="str">
        <f>Eva!N212</f>
        <v>mA</v>
      </c>
      <c r="N238" s="263">
        <f>Eva!AI212</f>
        <v>3.2250842122917519E-3</v>
      </c>
      <c r="O238" s="263"/>
      <c r="P238" s="8" t="str">
        <f>Eva!AJ212</f>
        <v>mA</v>
      </c>
    </row>
    <row r="239" spans="1:16" x14ac:dyDescent="0.35">
      <c r="A239" s="8"/>
      <c r="B239" s="8"/>
      <c r="C239" s="8">
        <f>Eva!C213</f>
        <v>1.9</v>
      </c>
      <c r="D239" s="8" t="s">
        <v>15</v>
      </c>
      <c r="E239" s="8">
        <f>Eva!E213</f>
        <v>1</v>
      </c>
      <c r="F239" s="8" t="s">
        <v>19</v>
      </c>
      <c r="G239" s="263">
        <f>Eva!G213</f>
        <v>1.9</v>
      </c>
      <c r="H239" s="263"/>
      <c r="I239" s="8" t="str">
        <f>Eva!H213</f>
        <v>mA</v>
      </c>
      <c r="J239" s="34"/>
      <c r="K239" s="263">
        <f>Eva!M213</f>
        <v>-9.2933249157178821E-4</v>
      </c>
      <c r="L239" s="263"/>
      <c r="M239" s="8" t="str">
        <f>Eva!N213</f>
        <v>mA</v>
      </c>
      <c r="N239" s="263">
        <f>Eva!AI213</f>
        <v>3.2250842122917519E-3</v>
      </c>
      <c r="O239" s="263"/>
      <c r="P239" s="8" t="str">
        <f>Eva!AJ213</f>
        <v>mA</v>
      </c>
    </row>
    <row r="240" spans="1:16" x14ac:dyDescent="0.35">
      <c r="A240" s="8"/>
      <c r="B240" s="8"/>
      <c r="C240" s="8">
        <f>Eva!C214</f>
        <v>1.9</v>
      </c>
      <c r="D240" s="8" t="s">
        <v>15</v>
      </c>
      <c r="E240" s="8">
        <f>Eva!E214</f>
        <v>5</v>
      </c>
      <c r="F240" s="8" t="s">
        <v>19</v>
      </c>
      <c r="G240" s="263">
        <f>Eva!G214</f>
        <v>1.9</v>
      </c>
      <c r="H240" s="263"/>
      <c r="I240" s="8" t="str">
        <f>Eva!H214</f>
        <v>mA</v>
      </c>
      <c r="J240" s="34"/>
      <c r="K240" s="263">
        <f>Eva!M214</f>
        <v>-9.4368263072630576E-4</v>
      </c>
      <c r="L240" s="263"/>
      <c r="M240" s="8" t="str">
        <f>Eva!N214</f>
        <v>mA</v>
      </c>
      <c r="N240" s="263">
        <f>Eva!AI214</f>
        <v>3.2272172716601992E-3</v>
      </c>
      <c r="O240" s="263"/>
      <c r="P240" s="8" t="str">
        <f>Eva!AJ214</f>
        <v>mA</v>
      </c>
    </row>
    <row r="241" spans="1:16" x14ac:dyDescent="0.35">
      <c r="A241" s="8"/>
      <c r="B241" s="8"/>
      <c r="C241" s="8"/>
      <c r="D241" s="8"/>
      <c r="E241" s="8"/>
      <c r="F241" s="8"/>
      <c r="G241" s="34"/>
      <c r="H241" s="34"/>
      <c r="I241" s="8"/>
      <c r="J241" s="34"/>
      <c r="K241" s="34"/>
      <c r="L241" s="34"/>
      <c r="M241" s="8"/>
      <c r="N241" s="34"/>
      <c r="O241" s="34"/>
      <c r="P241" s="8"/>
    </row>
    <row r="242" spans="1:16" ht="16" thickBot="1" x14ac:dyDescent="0.4">
      <c r="A242" s="20" t="s">
        <v>92</v>
      </c>
      <c r="B242" s="21"/>
      <c r="C242" s="21"/>
      <c r="D242" s="21"/>
      <c r="E242" s="21"/>
      <c r="F242" s="21"/>
      <c r="G242" s="21"/>
      <c r="H242" s="21"/>
      <c r="I242" s="21"/>
      <c r="J242" s="21"/>
      <c r="K242" s="21"/>
      <c r="L242" s="21"/>
      <c r="M242" s="21"/>
      <c r="N242" s="21"/>
      <c r="O242" s="21"/>
      <c r="P242" s="21"/>
    </row>
    <row r="243" spans="1:16" x14ac:dyDescent="0.35">
      <c r="A243" s="224" t="s">
        <v>47</v>
      </c>
      <c r="B243" s="224"/>
      <c r="C243" s="224" t="s">
        <v>54</v>
      </c>
      <c r="D243" s="224"/>
      <c r="E243" s="224"/>
      <c r="F243" s="224"/>
      <c r="G243" s="224" t="s">
        <v>9</v>
      </c>
      <c r="H243" s="224"/>
      <c r="I243" s="224"/>
      <c r="J243" s="224"/>
      <c r="K243" s="225" t="s">
        <v>48</v>
      </c>
      <c r="L243" s="225"/>
      <c r="M243" s="225"/>
      <c r="N243" s="225" t="s">
        <v>49</v>
      </c>
      <c r="O243" s="225"/>
      <c r="P243" s="225"/>
    </row>
    <row r="244" spans="1:16" ht="16" thickBot="1" x14ac:dyDescent="0.4">
      <c r="A244" s="218" t="s">
        <v>50</v>
      </c>
      <c r="B244" s="218"/>
      <c r="C244" s="218" t="s">
        <v>55</v>
      </c>
      <c r="D244" s="218"/>
      <c r="E244" s="218"/>
      <c r="F244" s="218"/>
      <c r="G244" s="218" t="s">
        <v>53</v>
      </c>
      <c r="H244" s="218"/>
      <c r="I244" s="218"/>
      <c r="J244" s="218"/>
      <c r="K244" s="219" t="s">
        <v>51</v>
      </c>
      <c r="L244" s="219"/>
      <c r="M244" s="219"/>
      <c r="N244" s="219" t="s">
        <v>24</v>
      </c>
      <c r="O244" s="219"/>
      <c r="P244" s="219"/>
    </row>
    <row r="245" spans="1:16" x14ac:dyDescent="0.35">
      <c r="A245" s="8">
        <f>A233</f>
        <v>2</v>
      </c>
      <c r="B245" s="8" t="str">
        <f>B233</f>
        <v>mA</v>
      </c>
      <c r="C245" s="145">
        <f>Eva!C215</f>
        <v>2</v>
      </c>
      <c r="D245" s="8" t="s">
        <v>15</v>
      </c>
      <c r="E245" s="8">
        <f>Eva!E215</f>
        <v>45</v>
      </c>
      <c r="F245" s="8" t="s">
        <v>18</v>
      </c>
      <c r="G245" s="263">
        <f>Eva!G215</f>
        <v>2</v>
      </c>
      <c r="H245" s="263"/>
      <c r="I245" s="8" t="str">
        <f>Eva!H215</f>
        <v>mA</v>
      </c>
      <c r="J245" s="34"/>
      <c r="K245" s="263">
        <f>Eva!M215</f>
        <v>-9.0746376438866072E-4</v>
      </c>
      <c r="L245" s="263"/>
      <c r="M245" s="8" t="str">
        <f>Eva!N215</f>
        <v>mA</v>
      </c>
      <c r="N245" s="263">
        <f>Eva!AI215</f>
        <v>4.2575861307197474E-3</v>
      </c>
      <c r="O245" s="263"/>
      <c r="P245" s="8" t="str">
        <f>Eva!AJ215</f>
        <v>mA</v>
      </c>
    </row>
    <row r="246" spans="1:16" x14ac:dyDescent="0.35">
      <c r="A246" s="8"/>
      <c r="B246" s="8"/>
      <c r="C246" s="145">
        <f>Eva!C216</f>
        <v>2</v>
      </c>
      <c r="D246" s="8" t="s">
        <v>15</v>
      </c>
      <c r="E246" s="8">
        <f>Eva!E216</f>
        <v>400</v>
      </c>
      <c r="F246" s="8" t="s">
        <v>18</v>
      </c>
      <c r="G246" s="263">
        <f>Eva!G216</f>
        <v>2</v>
      </c>
      <c r="H246" s="263"/>
      <c r="I246" s="8" t="str">
        <f>Eva!H216</f>
        <v>mA</v>
      </c>
      <c r="J246" s="34"/>
      <c r="K246" s="263">
        <f>Eva!M216</f>
        <v>-1.0355361629097448E-3</v>
      </c>
      <c r="L246" s="263"/>
      <c r="M246" s="8" t="str">
        <f>Eva!N216</f>
        <v>mA</v>
      </c>
      <c r="N246" s="263">
        <f>Eva!AI216</f>
        <v>4.2576060773287664E-3</v>
      </c>
      <c r="O246" s="263"/>
      <c r="P246" s="8" t="str">
        <f>Eva!AJ216</f>
        <v>mA</v>
      </c>
    </row>
    <row r="247" spans="1:16" x14ac:dyDescent="0.35">
      <c r="A247" s="8"/>
      <c r="B247" s="8"/>
      <c r="C247" s="145">
        <f>Eva!C217</f>
        <v>2</v>
      </c>
      <c r="D247" s="8" t="s">
        <v>15</v>
      </c>
      <c r="E247" s="8">
        <f>Eva!E217</f>
        <v>1</v>
      </c>
      <c r="F247" s="8" t="s">
        <v>19</v>
      </c>
      <c r="G247" s="263">
        <f>Eva!G217</f>
        <v>2</v>
      </c>
      <c r="H247" s="263"/>
      <c r="I247" s="8" t="str">
        <f>Eva!H217</f>
        <v>mA</v>
      </c>
      <c r="J247" s="34"/>
      <c r="K247" s="263">
        <f>Eva!M217</f>
        <v>-1.0355361629097448E-3</v>
      </c>
      <c r="L247" s="263"/>
      <c r="M247" s="8" t="str">
        <f>Eva!N217</f>
        <v>mA</v>
      </c>
      <c r="N247" s="263">
        <f>Eva!AI217</f>
        <v>4.2576060773287664E-3</v>
      </c>
      <c r="O247" s="263"/>
      <c r="P247" s="8" t="str">
        <f>Eva!AJ217</f>
        <v>mA</v>
      </c>
    </row>
    <row r="248" spans="1:16" x14ac:dyDescent="0.35">
      <c r="A248" s="8"/>
      <c r="B248" s="8"/>
      <c r="C248" s="145">
        <f>Eva!C218</f>
        <v>2</v>
      </c>
      <c r="D248" s="8" t="s">
        <v>15</v>
      </c>
      <c r="E248" s="8">
        <f>Eva!E218</f>
        <v>5</v>
      </c>
      <c r="F248" s="8" t="s">
        <v>19</v>
      </c>
      <c r="G248" s="263">
        <f>Eva!G218</f>
        <v>2</v>
      </c>
      <c r="H248" s="263"/>
      <c r="I248" s="8" t="str">
        <f>Eva!H218</f>
        <v>mA</v>
      </c>
      <c r="J248" s="34"/>
      <c r="K248" s="263">
        <f>Eva!M218</f>
        <v>-1.1016701918387106E-3</v>
      </c>
      <c r="L248" s="263"/>
      <c r="M248" s="8" t="str">
        <f>Eva!N218</f>
        <v>mA</v>
      </c>
      <c r="N248" s="263">
        <f>Eva!AI218</f>
        <v>4.2592220712044625E-3</v>
      </c>
      <c r="O248" s="263"/>
      <c r="P248" s="8" t="str">
        <f>Eva!AJ218</f>
        <v>mA</v>
      </c>
    </row>
    <row r="249" spans="1:16" x14ac:dyDescent="0.35">
      <c r="A249" s="8">
        <v>20</v>
      </c>
      <c r="B249" s="8" t="s">
        <v>15</v>
      </c>
      <c r="C249" s="145">
        <f>Eva!C219</f>
        <v>5</v>
      </c>
      <c r="D249" s="8" t="s">
        <v>15</v>
      </c>
      <c r="E249" s="8">
        <f>Eva!E219</f>
        <v>45</v>
      </c>
      <c r="F249" s="8" t="s">
        <v>18</v>
      </c>
      <c r="G249" s="263">
        <f>Eva!G219</f>
        <v>5</v>
      </c>
      <c r="H249" s="263"/>
      <c r="I249" s="8" t="str">
        <f>Eva!H219</f>
        <v>mA</v>
      </c>
      <c r="J249" s="34"/>
      <c r="K249" s="263">
        <f>Eva!M219</f>
        <v>-2.262095489165894E-3</v>
      </c>
      <c r="L249" s="263"/>
      <c r="M249" s="8" t="str">
        <f>Eva!N219</f>
        <v>mA</v>
      </c>
      <c r="N249" s="263">
        <f>Eva!AI219</f>
        <v>5.4501548559762018E-3</v>
      </c>
      <c r="O249" s="263"/>
      <c r="P249" s="8" t="str">
        <f>Eva!AJ219</f>
        <v>mA</v>
      </c>
    </row>
    <row r="250" spans="1:16" x14ac:dyDescent="0.35">
      <c r="A250" s="8"/>
      <c r="B250" s="8"/>
      <c r="C250" s="145">
        <f>Eva!C220</f>
        <v>5</v>
      </c>
      <c r="D250" s="8" t="s">
        <v>15</v>
      </c>
      <c r="E250" s="8">
        <f>Eva!E220</f>
        <v>400</v>
      </c>
      <c r="F250" s="8" t="s">
        <v>18</v>
      </c>
      <c r="G250" s="263">
        <f>Eva!G220</f>
        <v>5</v>
      </c>
      <c r="H250" s="263"/>
      <c r="I250" s="8" t="str">
        <f>Eva!H220</f>
        <v>mA</v>
      </c>
      <c r="J250" s="34"/>
      <c r="K250" s="263">
        <f>Eva!M220</f>
        <v>-2.540299038250815E-3</v>
      </c>
      <c r="L250" s="263"/>
      <c r="M250" s="8" t="str">
        <f>Eva!N220</f>
        <v>mA</v>
      </c>
      <c r="N250" s="263">
        <f>Eva!AI220</f>
        <v>5.4495210521002891E-3</v>
      </c>
      <c r="O250" s="263"/>
      <c r="P250" s="8" t="str">
        <f>Eva!AJ220</f>
        <v>mA</v>
      </c>
    </row>
    <row r="251" spans="1:16" x14ac:dyDescent="0.35">
      <c r="A251" s="8"/>
      <c r="B251" s="8"/>
      <c r="C251" s="145">
        <f>Eva!C221</f>
        <v>5</v>
      </c>
      <c r="D251" s="8" t="s">
        <v>15</v>
      </c>
      <c r="E251" s="8">
        <f>Eva!E221</f>
        <v>1</v>
      </c>
      <c r="F251" s="8" t="s">
        <v>19</v>
      </c>
      <c r="G251" s="263">
        <f>Eva!G221</f>
        <v>5</v>
      </c>
      <c r="H251" s="263"/>
      <c r="I251" s="8" t="str">
        <f>Eva!H221</f>
        <v>mA</v>
      </c>
      <c r="J251" s="34"/>
      <c r="K251" s="263">
        <f>Eva!M221</f>
        <v>-2.540299038250815E-3</v>
      </c>
      <c r="L251" s="263"/>
      <c r="M251" s="8" t="str">
        <f>Eva!N221</f>
        <v>mA</v>
      </c>
      <c r="N251" s="263">
        <f>Eva!AI221</f>
        <v>5.4495210521002891E-3</v>
      </c>
      <c r="O251" s="263"/>
      <c r="P251" s="8" t="str">
        <f>Eva!AJ221</f>
        <v>mA</v>
      </c>
    </row>
    <row r="252" spans="1:16" x14ac:dyDescent="0.35">
      <c r="A252" s="8"/>
      <c r="B252" s="8"/>
      <c r="C252" s="145">
        <f>Eva!C222</f>
        <v>5</v>
      </c>
      <c r="D252" s="8" t="s">
        <v>15</v>
      </c>
      <c r="E252" s="8">
        <f>Eva!E222</f>
        <v>5</v>
      </c>
      <c r="F252" s="8" t="s">
        <v>19</v>
      </c>
      <c r="G252" s="263">
        <f>Eva!G222</f>
        <v>5</v>
      </c>
      <c r="H252" s="263"/>
      <c r="I252" s="8" t="str">
        <f>Eva!H222</f>
        <v>mA</v>
      </c>
      <c r="J252" s="34"/>
      <c r="K252" s="263">
        <f>Eva!M222</f>
        <v>-2.6524714484112977E-3</v>
      </c>
      <c r="L252" s="263"/>
      <c r="M252" s="8" t="str">
        <f>Eva!N222</f>
        <v>mA</v>
      </c>
      <c r="N252" s="263">
        <f>Eva!AI222</f>
        <v>5.514208166386831E-3</v>
      </c>
      <c r="O252" s="263"/>
      <c r="P252" s="8" t="str">
        <f>Eva!AJ222</f>
        <v>mA</v>
      </c>
    </row>
    <row r="253" spans="1:16" x14ac:dyDescent="0.35">
      <c r="C253" s="145">
        <f>Eva!C223</f>
        <v>10</v>
      </c>
      <c r="D253" s="8" t="s">
        <v>15</v>
      </c>
      <c r="E253" s="8">
        <f>Eva!E223</f>
        <v>45</v>
      </c>
      <c r="F253" s="8" t="s">
        <v>18</v>
      </c>
      <c r="G253" s="263">
        <f>Eva!G223</f>
        <v>10</v>
      </c>
      <c r="H253" s="263"/>
      <c r="I253" s="8" t="str">
        <f>Eva!H223</f>
        <v>mA</v>
      </c>
      <c r="J253" s="34"/>
      <c r="K253" s="263">
        <f>Eva!M223</f>
        <v>-4.5198150304610607E-3</v>
      </c>
      <c r="L253" s="263"/>
      <c r="M253" s="8" t="str">
        <f>Eva!N223</f>
        <v>mA</v>
      </c>
      <c r="N253" s="263">
        <f>Eva!AI223</f>
        <v>7.4669993314537657E-3</v>
      </c>
      <c r="O253" s="263"/>
      <c r="P253" s="8" t="str">
        <f>Eva!AJ223</f>
        <v>mA</v>
      </c>
    </row>
    <row r="254" spans="1:16" x14ac:dyDescent="0.35">
      <c r="A254" s="8"/>
      <c r="B254" s="8"/>
      <c r="C254" s="145">
        <f>Eva!C224</f>
        <v>10</v>
      </c>
      <c r="D254" s="8" t="s">
        <v>15</v>
      </c>
      <c r="E254" s="8">
        <f>Eva!E224</f>
        <v>400</v>
      </c>
      <c r="F254" s="8" t="s">
        <v>18</v>
      </c>
      <c r="G254" s="263">
        <f>Eva!G224</f>
        <v>10</v>
      </c>
      <c r="H254" s="263"/>
      <c r="I254" s="8" t="str">
        <f>Eva!H224</f>
        <v>mA</v>
      </c>
      <c r="J254" s="34"/>
      <c r="K254" s="263">
        <f>Eva!M224</f>
        <v>-5.0482371638196355E-3</v>
      </c>
      <c r="L254" s="263"/>
      <c r="M254" s="8" t="str">
        <f>Eva!N224</f>
        <v>mA</v>
      </c>
      <c r="N254" s="263">
        <f>Eva!AI224</f>
        <v>7.4657782751076348E-3</v>
      </c>
      <c r="O254" s="263"/>
      <c r="P254" s="8" t="str">
        <f>Eva!AJ224</f>
        <v>mA</v>
      </c>
    </row>
    <row r="255" spans="1:16" x14ac:dyDescent="0.35">
      <c r="A255" s="8"/>
      <c r="B255" s="8"/>
      <c r="C255" s="145">
        <f>Eva!C225</f>
        <v>10</v>
      </c>
      <c r="D255" s="8" t="s">
        <v>15</v>
      </c>
      <c r="E255" s="8">
        <f>Eva!E225</f>
        <v>1</v>
      </c>
      <c r="F255" s="8" t="s">
        <v>19</v>
      </c>
      <c r="G255" s="263">
        <f>Eva!G225</f>
        <v>10</v>
      </c>
      <c r="H255" s="263"/>
      <c r="I255" s="8" t="str">
        <f>Eva!H225</f>
        <v>mA</v>
      </c>
      <c r="J255" s="34"/>
      <c r="K255" s="263">
        <f>Eva!M225</f>
        <v>-5.0482371638196355E-3</v>
      </c>
      <c r="L255" s="263"/>
      <c r="M255" s="8" t="str">
        <f>Eva!N225</f>
        <v>mA</v>
      </c>
      <c r="N255" s="263">
        <f>Eva!AI225</f>
        <v>7.4657782751076348E-3</v>
      </c>
      <c r="O255" s="263"/>
      <c r="P255" s="8" t="str">
        <f>Eva!AJ225</f>
        <v>mA</v>
      </c>
    </row>
    <row r="256" spans="1:16" x14ac:dyDescent="0.35">
      <c r="A256" s="8"/>
      <c r="B256" s="8"/>
      <c r="C256" s="145">
        <f>Eva!C226</f>
        <v>10</v>
      </c>
      <c r="D256" s="8" t="s">
        <v>15</v>
      </c>
      <c r="E256" s="8">
        <f>Eva!E226</f>
        <v>5</v>
      </c>
      <c r="F256" s="8" t="s">
        <v>19</v>
      </c>
      <c r="G256" s="263">
        <f>Eva!G226</f>
        <v>10</v>
      </c>
      <c r="H256" s="263"/>
      <c r="I256" s="8" t="str">
        <f>Eva!H226</f>
        <v>mA</v>
      </c>
      <c r="J256" s="34"/>
      <c r="K256" s="263">
        <f>Eva!M226</f>
        <v>-5.2371402093669417E-3</v>
      </c>
      <c r="L256" s="263"/>
      <c r="M256" s="8" t="str">
        <f>Eva!N226</f>
        <v>mA</v>
      </c>
      <c r="N256" s="263">
        <f>Eva!AI226</f>
        <v>7.5451104712976188E-3</v>
      </c>
      <c r="O256" s="263"/>
      <c r="P256" s="8" t="str">
        <f>Eva!AJ226</f>
        <v>mA</v>
      </c>
    </row>
    <row r="257" spans="1:16" x14ac:dyDescent="0.35">
      <c r="A257" s="8"/>
      <c r="B257" s="8"/>
      <c r="C257" s="145">
        <f>Eva!C227</f>
        <v>15</v>
      </c>
      <c r="D257" s="8" t="s">
        <v>15</v>
      </c>
      <c r="E257" s="8">
        <f>Eva!E227</f>
        <v>45</v>
      </c>
      <c r="F257" s="8" t="s">
        <v>18</v>
      </c>
      <c r="G257" s="261">
        <f>Eva!G227</f>
        <v>15</v>
      </c>
      <c r="H257" s="261"/>
      <c r="I257" s="8" t="str">
        <f>Eva!H227</f>
        <v>mA</v>
      </c>
      <c r="J257" s="34"/>
      <c r="K257" s="261">
        <f>Eva!M227</f>
        <v>-6.7775345717571156E-3</v>
      </c>
      <c r="L257" s="261"/>
      <c r="M257" s="8" t="str">
        <f>Eva!N227</f>
        <v>mA</v>
      </c>
      <c r="N257" s="261">
        <f>Eva!AI227</f>
        <v>1.0309131764401154E-2</v>
      </c>
      <c r="O257" s="261"/>
      <c r="P257" s="8" t="str">
        <f>Eva!AJ227</f>
        <v>mA</v>
      </c>
    </row>
    <row r="258" spans="1:16" x14ac:dyDescent="0.35">
      <c r="A258" s="8"/>
      <c r="B258" s="8"/>
      <c r="C258" s="145">
        <f>Eva!C228</f>
        <v>15</v>
      </c>
      <c r="D258" s="8" t="s">
        <v>15</v>
      </c>
      <c r="E258" s="8">
        <f>Eva!E228</f>
        <v>400</v>
      </c>
      <c r="F258" s="8" t="s">
        <v>18</v>
      </c>
      <c r="G258" s="261">
        <f>Eva!G228</f>
        <v>15</v>
      </c>
      <c r="H258" s="261"/>
      <c r="I258" s="8" t="str">
        <f>Eva!H228</f>
        <v>mA</v>
      </c>
      <c r="J258" s="34"/>
      <c r="K258" s="261">
        <f>Eva!M228</f>
        <v>-7.5561752893875678E-3</v>
      </c>
      <c r="L258" s="261"/>
      <c r="M258" s="8" t="str">
        <f>Eva!N228</f>
        <v>mA</v>
      </c>
      <c r="N258" s="261">
        <f>Eva!AI228</f>
        <v>1.0307678856897833E-2</v>
      </c>
      <c r="O258" s="261"/>
      <c r="P258" s="8" t="str">
        <f>Eva!AJ228</f>
        <v>mA</v>
      </c>
    </row>
    <row r="259" spans="1:16" x14ac:dyDescent="0.35">
      <c r="A259" s="8"/>
      <c r="B259" s="8"/>
      <c r="C259" s="145">
        <f>Eva!C229</f>
        <v>15</v>
      </c>
      <c r="D259" s="8" t="s">
        <v>15</v>
      </c>
      <c r="E259" s="8">
        <f>Eva!E229</f>
        <v>1</v>
      </c>
      <c r="F259" s="8" t="s">
        <v>19</v>
      </c>
      <c r="G259" s="261">
        <f>Eva!G229</f>
        <v>15</v>
      </c>
      <c r="H259" s="261"/>
      <c r="I259" s="8" t="str">
        <f>Eva!H229</f>
        <v>mA</v>
      </c>
      <c r="J259" s="34"/>
      <c r="K259" s="261">
        <f>Eva!M229</f>
        <v>-7.5561752893875678E-3</v>
      </c>
      <c r="L259" s="261"/>
      <c r="M259" s="8" t="str">
        <f>Eva!N229</f>
        <v>mA</v>
      </c>
      <c r="N259" s="261">
        <f>Eva!AI229</f>
        <v>1.0307678856897833E-2</v>
      </c>
      <c r="O259" s="261"/>
      <c r="P259" s="8" t="str">
        <f>Eva!AJ229</f>
        <v>mA</v>
      </c>
    </row>
    <row r="260" spans="1:16" x14ac:dyDescent="0.35">
      <c r="A260" s="8"/>
      <c r="B260" s="8"/>
      <c r="C260" s="145">
        <f>Eva!C230</f>
        <v>15</v>
      </c>
      <c r="D260" s="8" t="s">
        <v>15</v>
      </c>
      <c r="E260" s="8">
        <f>Eva!E230</f>
        <v>5</v>
      </c>
      <c r="F260" s="8" t="s">
        <v>19</v>
      </c>
      <c r="G260" s="261">
        <f>Eva!G230</f>
        <v>15</v>
      </c>
      <c r="H260" s="261"/>
      <c r="I260" s="8" t="str">
        <f>Eva!H230</f>
        <v>mA</v>
      </c>
      <c r="J260" s="34"/>
      <c r="K260" s="261">
        <f>Eva!M230</f>
        <v>-7.8218089703216975E-3</v>
      </c>
      <c r="L260" s="261"/>
      <c r="M260" s="8" t="str">
        <f>Eva!N230</f>
        <v>mA</v>
      </c>
      <c r="N260" s="261">
        <f>Eva!AI230</f>
        <v>1.0413003046919583E-2</v>
      </c>
      <c r="O260" s="261"/>
      <c r="P260" s="8" t="str">
        <f>Eva!AJ230</f>
        <v>mA</v>
      </c>
    </row>
    <row r="261" spans="1:16" x14ac:dyDescent="0.35">
      <c r="A261" s="8"/>
      <c r="B261" s="8"/>
      <c r="C261" s="145">
        <f>Eva!C231</f>
        <v>19</v>
      </c>
      <c r="D261" s="8" t="s">
        <v>15</v>
      </c>
      <c r="E261" s="8">
        <f>Eva!E231</f>
        <v>45</v>
      </c>
      <c r="F261" s="8" t="s">
        <v>18</v>
      </c>
      <c r="G261" s="261">
        <f>Eva!G231</f>
        <v>19</v>
      </c>
      <c r="H261" s="261"/>
      <c r="I261" s="8" t="str">
        <f>Eva!H231</f>
        <v>mA</v>
      </c>
      <c r="J261" s="34"/>
      <c r="K261" s="261">
        <f>Eva!M231</f>
        <v>-8.5837102047925384E-3</v>
      </c>
      <c r="L261" s="261"/>
      <c r="M261" s="8" t="str">
        <f>Eva!N231</f>
        <v>mA</v>
      </c>
      <c r="N261" s="261">
        <f>Eva!AI231</f>
        <v>3.0035874724569898E-2</v>
      </c>
      <c r="O261" s="261"/>
      <c r="P261" s="8" t="str">
        <f>Eva!AJ231</f>
        <v>mA</v>
      </c>
    </row>
    <row r="262" spans="1:16" x14ac:dyDescent="0.35">
      <c r="A262" s="8"/>
      <c r="B262" s="8"/>
      <c r="C262" s="145">
        <f>Eva!C232</f>
        <v>19</v>
      </c>
      <c r="D262" s="8" t="s">
        <v>15</v>
      </c>
      <c r="E262" s="8">
        <f>Eva!E232</f>
        <v>400</v>
      </c>
      <c r="F262" s="8" t="s">
        <v>18</v>
      </c>
      <c r="G262" s="261">
        <f>Eva!G232</f>
        <v>19</v>
      </c>
      <c r="H262" s="261"/>
      <c r="I262" s="8" t="str">
        <f>Eva!H232</f>
        <v>mA</v>
      </c>
      <c r="J262" s="34"/>
      <c r="K262" s="261">
        <f>Eva!M232</f>
        <v>-9.5625257898426241E-3</v>
      </c>
      <c r="L262" s="261"/>
      <c r="M262" s="8" t="str">
        <f>Eva!N232</f>
        <v>mA</v>
      </c>
      <c r="N262" s="261">
        <f>Eva!AI232</f>
        <v>3.0036671967657903E-2</v>
      </c>
      <c r="O262" s="261"/>
      <c r="P262" s="8" t="str">
        <f>Eva!AJ232</f>
        <v>mA</v>
      </c>
    </row>
    <row r="263" spans="1:16" x14ac:dyDescent="0.35">
      <c r="A263" s="8"/>
      <c r="B263" s="8"/>
      <c r="C263" s="145">
        <f>Eva!C233</f>
        <v>19</v>
      </c>
      <c r="D263" s="8" t="s">
        <v>15</v>
      </c>
      <c r="E263" s="8">
        <f>Eva!E233</f>
        <v>1</v>
      </c>
      <c r="F263" s="8" t="s">
        <v>19</v>
      </c>
      <c r="G263" s="261">
        <f>Eva!G233</f>
        <v>19</v>
      </c>
      <c r="H263" s="261"/>
      <c r="I263" s="8" t="str">
        <f>Eva!H233</f>
        <v>mA</v>
      </c>
      <c r="J263" s="34"/>
      <c r="K263" s="261">
        <f>Eva!M233</f>
        <v>-9.5625257898426241E-3</v>
      </c>
      <c r="L263" s="261"/>
      <c r="M263" s="8" t="str">
        <f>Eva!N233</f>
        <v>mA</v>
      </c>
      <c r="N263" s="261">
        <f>Eva!AI233</f>
        <v>3.0036671967657903E-2</v>
      </c>
      <c r="O263" s="261"/>
      <c r="P263" s="8" t="str">
        <f>Eva!AJ233</f>
        <v>mA</v>
      </c>
    </row>
    <row r="264" spans="1:16" x14ac:dyDescent="0.35">
      <c r="A264" s="8"/>
      <c r="B264" s="8"/>
      <c r="C264" s="145">
        <f>Eva!C234</f>
        <v>19</v>
      </c>
      <c r="D264" s="8" t="s">
        <v>15</v>
      </c>
      <c r="E264" s="8">
        <f>Eva!E234</f>
        <v>5</v>
      </c>
      <c r="F264" s="8" t="s">
        <v>19</v>
      </c>
      <c r="G264" s="261">
        <f>Eva!G234</f>
        <v>19</v>
      </c>
      <c r="H264" s="261"/>
      <c r="I264" s="8" t="str">
        <f>Eva!H234</f>
        <v>mA</v>
      </c>
      <c r="J264" s="34"/>
      <c r="K264" s="261">
        <f>Eva!M234</f>
        <v>-9.8895439790851469E-3</v>
      </c>
      <c r="L264" s="261"/>
      <c r="M264" s="8" t="str">
        <f>Eva!N234</f>
        <v>mA</v>
      </c>
      <c r="N264" s="261">
        <f>Eva!AI234</f>
        <v>3.0076858488470862E-2</v>
      </c>
      <c r="O264" s="261"/>
      <c r="P264" s="8" t="str">
        <f>Eva!AJ234</f>
        <v>mA</v>
      </c>
    </row>
    <row r="265" spans="1:16" x14ac:dyDescent="0.35">
      <c r="C265" s="145">
        <f>Eva!C235</f>
        <v>20</v>
      </c>
      <c r="D265" s="8" t="s">
        <v>15</v>
      </c>
      <c r="E265" s="8">
        <f>Eva!E235</f>
        <v>45</v>
      </c>
      <c r="F265" s="8" t="s">
        <v>18</v>
      </c>
      <c r="G265" s="261">
        <f>Eva!G235</f>
        <v>20</v>
      </c>
      <c r="H265" s="261"/>
      <c r="I265" s="8" t="str">
        <f>Eva!H235</f>
        <v>mA</v>
      </c>
      <c r="J265" s="34"/>
      <c r="K265" s="261">
        <f>Eva!M235</f>
        <v>-1.2024549623657066E-2</v>
      </c>
      <c r="L265" s="261"/>
      <c r="M265" s="8" t="str">
        <f>Eva!N235</f>
        <v>mA</v>
      </c>
      <c r="N265" s="261">
        <f>Eva!AI235</f>
        <v>4.0927104349929973E-2</v>
      </c>
      <c r="O265" s="261"/>
      <c r="P265" s="8" t="str">
        <f>Eva!AJ235</f>
        <v>mA</v>
      </c>
    </row>
    <row r="266" spans="1:16" x14ac:dyDescent="0.35">
      <c r="A266" s="8">
        <v>200</v>
      </c>
      <c r="B266" s="8" t="s">
        <v>15</v>
      </c>
      <c r="C266" s="145">
        <f>Eva!C236</f>
        <v>100</v>
      </c>
      <c r="D266" s="8" t="s">
        <v>15</v>
      </c>
      <c r="E266" s="8">
        <f>Eva!E236</f>
        <v>45</v>
      </c>
      <c r="F266" s="8" t="s">
        <v>18</v>
      </c>
      <c r="G266" s="261">
        <f>Eva!G236</f>
        <v>100</v>
      </c>
      <c r="H266" s="261"/>
      <c r="I266" s="8" t="str">
        <f>Eva!H236</f>
        <v>mA</v>
      </c>
      <c r="J266" s="34"/>
      <c r="K266" s="261">
        <f>Eva!M236</f>
        <v>-4.8973156972778042E-2</v>
      </c>
      <c r="L266" s="261"/>
      <c r="M266" s="8" t="str">
        <f>Eva!N236</f>
        <v>mA</v>
      </c>
      <c r="N266" s="261">
        <f>Eva!AI236</f>
        <v>7.4764901375390325E-2</v>
      </c>
      <c r="O266" s="261"/>
      <c r="P266" s="8" t="str">
        <f>Eva!AJ236</f>
        <v>mA</v>
      </c>
    </row>
    <row r="267" spans="1:16" x14ac:dyDescent="0.35">
      <c r="A267" s="8"/>
      <c r="B267" s="8"/>
      <c r="C267" s="145">
        <f>Eva!C237</f>
        <v>100</v>
      </c>
      <c r="D267" s="8" t="s">
        <v>15</v>
      </c>
      <c r="E267" s="8">
        <f>Eva!E237</f>
        <v>400</v>
      </c>
      <c r="F267" s="8" t="s">
        <v>18</v>
      </c>
      <c r="G267" s="261">
        <f>Eva!G237</f>
        <v>100</v>
      </c>
      <c r="H267" s="261"/>
      <c r="I267" s="8" t="str">
        <f>Eva!H237</f>
        <v>mA</v>
      </c>
      <c r="J267" s="34"/>
      <c r="K267" s="261">
        <f>Eva!M237</f>
        <v>-1.1414355962656941E-2</v>
      </c>
      <c r="L267" s="261"/>
      <c r="M267" s="8" t="str">
        <f>Eva!N237</f>
        <v>mA</v>
      </c>
      <c r="N267" s="261">
        <f>Eva!AI237</f>
        <v>7.4748339286994953E-2</v>
      </c>
      <c r="O267" s="261"/>
      <c r="P267" s="8" t="str">
        <f>Eva!AJ237</f>
        <v>mA</v>
      </c>
    </row>
    <row r="268" spans="1:16" x14ac:dyDescent="0.35">
      <c r="A268" s="8"/>
      <c r="B268" s="8"/>
      <c r="C268" s="145">
        <f>Eva!C238</f>
        <v>100</v>
      </c>
      <c r="D268" s="8" t="s">
        <v>15</v>
      </c>
      <c r="E268" s="8">
        <f>Eva!E238</f>
        <v>1</v>
      </c>
      <c r="F268" s="8" t="s">
        <v>19</v>
      </c>
      <c r="G268" s="261">
        <f>Eva!G238</f>
        <v>100</v>
      </c>
      <c r="H268" s="261"/>
      <c r="I268" s="8" t="str">
        <f>Eva!H238</f>
        <v>mA</v>
      </c>
      <c r="J268" s="34"/>
      <c r="K268" s="261">
        <f>Eva!M238</f>
        <v>-1.1414355962656941E-2</v>
      </c>
      <c r="L268" s="261"/>
      <c r="M268" s="8" t="str">
        <f>Eva!N238</f>
        <v>mA</v>
      </c>
      <c r="N268" s="261">
        <f>Eva!AI238</f>
        <v>7.4748339286994953E-2</v>
      </c>
      <c r="O268" s="261"/>
      <c r="P268" s="8" t="str">
        <f>Eva!AJ238</f>
        <v>mA</v>
      </c>
    </row>
    <row r="269" spans="1:16" x14ac:dyDescent="0.35">
      <c r="A269" s="8"/>
      <c r="B269" s="8"/>
      <c r="C269" s="145">
        <f>Eva!C239</f>
        <v>100</v>
      </c>
      <c r="D269" s="8" t="s">
        <v>15</v>
      </c>
      <c r="E269" s="8">
        <f>Eva!E239</f>
        <v>5</v>
      </c>
      <c r="F269" s="8" t="s">
        <v>19</v>
      </c>
      <c r="G269" s="261">
        <f>Eva!G239</f>
        <v>100</v>
      </c>
      <c r="H269" s="261"/>
      <c r="I269" s="8" t="str">
        <f>Eva!H239</f>
        <v>mA</v>
      </c>
      <c r="J269" s="34"/>
      <c r="K269" s="261">
        <f>Eva!M239</f>
        <v>-4.7491869356477423E-2</v>
      </c>
      <c r="L269" s="261"/>
      <c r="M269" s="8" t="str">
        <f>Eva!N239</f>
        <v>mA</v>
      </c>
      <c r="N269" s="261">
        <f>Eva!AI239</f>
        <v>7.5222528922183757E-2</v>
      </c>
      <c r="O269" s="261"/>
      <c r="P269" s="8" t="str">
        <f>Eva!AJ239</f>
        <v>mA</v>
      </c>
    </row>
    <row r="270" spans="1:16" x14ac:dyDescent="0.35">
      <c r="A270" s="8"/>
      <c r="B270" s="8"/>
      <c r="C270" s="145">
        <f>Eva!C240</f>
        <v>190</v>
      </c>
      <c r="D270" s="8" t="s">
        <v>15</v>
      </c>
      <c r="E270" s="8">
        <f>Eva!E240</f>
        <v>45</v>
      </c>
      <c r="F270" s="8" t="s">
        <v>18</v>
      </c>
      <c r="G270" s="262">
        <f>Eva!G240</f>
        <v>190</v>
      </c>
      <c r="H270" s="262"/>
      <c r="I270" s="8" t="str">
        <f>Eva!H240</f>
        <v>mA</v>
      </c>
      <c r="J270" s="34"/>
      <c r="K270" s="262">
        <f>Eva!M240</f>
        <v>-9.0540340240551132E-2</v>
      </c>
      <c r="L270" s="262"/>
      <c r="M270" s="8" t="str">
        <f>Eva!N240</f>
        <v>mA</v>
      </c>
      <c r="N270" s="262">
        <f>Eva!AI240</f>
        <v>0.40672831673233695</v>
      </c>
      <c r="O270" s="262"/>
      <c r="P270" s="8" t="str">
        <f>Eva!AJ240</f>
        <v>mA</v>
      </c>
    </row>
    <row r="271" spans="1:16" x14ac:dyDescent="0.35">
      <c r="A271" s="8"/>
      <c r="B271" s="8"/>
      <c r="C271" s="145">
        <f>Eva!C241</f>
        <v>190</v>
      </c>
      <c r="D271" s="8" t="s">
        <v>15</v>
      </c>
      <c r="E271" s="8">
        <f>Eva!E241</f>
        <v>400</v>
      </c>
      <c r="F271" s="8" t="s">
        <v>18</v>
      </c>
      <c r="G271" s="262">
        <f>Eva!G241</f>
        <v>190</v>
      </c>
      <c r="H271" s="262"/>
      <c r="I271" s="8" t="str">
        <f>Eva!H241</f>
        <v>mA</v>
      </c>
      <c r="J271" s="34"/>
      <c r="K271" s="262">
        <f>Eva!M241</f>
        <v>1.4943446634447355E-2</v>
      </c>
      <c r="L271" s="262"/>
      <c r="M271" s="8" t="str">
        <f>Eva!N241</f>
        <v>mA</v>
      </c>
      <c r="N271" s="262">
        <f>Eva!AI241</f>
        <v>0.39979808152687513</v>
      </c>
      <c r="O271" s="262"/>
      <c r="P271" s="8" t="str">
        <f>Eva!AJ241</f>
        <v>mA</v>
      </c>
    </row>
    <row r="272" spans="1:16" x14ac:dyDescent="0.35">
      <c r="A272" s="8"/>
      <c r="B272" s="8"/>
      <c r="C272" s="145">
        <f>Eva!C242</f>
        <v>190</v>
      </c>
      <c r="D272" s="8" t="s">
        <v>15</v>
      </c>
      <c r="E272" s="8">
        <f>Eva!E242</f>
        <v>1</v>
      </c>
      <c r="F272" s="8" t="s">
        <v>19</v>
      </c>
      <c r="G272" s="262">
        <f>Eva!G242</f>
        <v>190</v>
      </c>
      <c r="H272" s="262"/>
      <c r="I272" s="8" t="str">
        <f>Eva!H242</f>
        <v>mA</v>
      </c>
      <c r="J272" s="34"/>
      <c r="K272" s="262">
        <f>Eva!M242</f>
        <v>1.4943446634447355E-2</v>
      </c>
      <c r="L272" s="262"/>
      <c r="M272" s="8" t="str">
        <f>Eva!N242</f>
        <v>mA</v>
      </c>
      <c r="N272" s="262">
        <f>Eva!AI242</f>
        <v>0.39979808152687513</v>
      </c>
      <c r="O272" s="262"/>
      <c r="P272" s="8" t="str">
        <f>Eva!AJ242</f>
        <v>mA</v>
      </c>
    </row>
    <row r="273" spans="1:16" x14ac:dyDescent="0.35">
      <c r="A273" s="8"/>
      <c r="B273" s="8"/>
      <c r="C273" s="145">
        <f>Eva!C243</f>
        <v>190</v>
      </c>
      <c r="D273" s="8" t="s">
        <v>15</v>
      </c>
      <c r="E273" s="8">
        <f>Eva!E243</f>
        <v>5</v>
      </c>
      <c r="F273" s="8" t="s">
        <v>19</v>
      </c>
      <c r="G273" s="262">
        <f>Eva!G243</f>
        <v>190</v>
      </c>
      <c r="H273" s="262"/>
      <c r="I273" s="8" t="str">
        <f>Eva!H243</f>
        <v>mA</v>
      </c>
      <c r="J273" s="34"/>
      <c r="K273" s="262">
        <f>Eva!M243</f>
        <v>-8.541621147972478E-2</v>
      </c>
      <c r="L273" s="262"/>
      <c r="M273" s="8" t="str">
        <f>Eva!N243</f>
        <v>mA</v>
      </c>
      <c r="N273" s="262">
        <f>Eva!AI243</f>
        <v>0.67258318458602173</v>
      </c>
      <c r="O273" s="262"/>
      <c r="P273" s="8" t="str">
        <f>Eva!AJ243</f>
        <v>mA</v>
      </c>
    </row>
    <row r="274" spans="1:16" x14ac:dyDescent="0.35">
      <c r="C274" s="145">
        <f>Eva!C244*1000</f>
        <v>200</v>
      </c>
      <c r="D274" s="8" t="s">
        <v>15</v>
      </c>
      <c r="E274" s="8">
        <f>Eva!E244</f>
        <v>45</v>
      </c>
      <c r="F274" s="8" t="s">
        <v>18</v>
      </c>
      <c r="G274" s="262">
        <f>Eva!G244*1000</f>
        <v>200</v>
      </c>
      <c r="H274" s="262"/>
      <c r="I274" s="8" t="s">
        <v>15</v>
      </c>
      <c r="J274" s="34"/>
      <c r="K274" s="262">
        <f>Eva!M244*1000</f>
        <v>-7.493754644502526E-2</v>
      </c>
      <c r="L274" s="262"/>
      <c r="M274" s="8" t="s">
        <v>15</v>
      </c>
      <c r="N274" s="262">
        <f>Eva!AI244*1000</f>
        <v>0.54395888352453037</v>
      </c>
      <c r="O274" s="262"/>
      <c r="P274" s="8" t="s">
        <v>15</v>
      </c>
    </row>
    <row r="275" spans="1:16" x14ac:dyDescent="0.35">
      <c r="A275" s="8">
        <v>2</v>
      </c>
      <c r="B275" s="8" t="s">
        <v>16</v>
      </c>
      <c r="C275" s="145">
        <f>Eva!C245</f>
        <v>1</v>
      </c>
      <c r="D275" s="8" t="s">
        <v>16</v>
      </c>
      <c r="E275" s="8">
        <f>Eva!E245</f>
        <v>45</v>
      </c>
      <c r="F275" s="8" t="s">
        <v>18</v>
      </c>
      <c r="G275" s="263">
        <f>Eva!G245</f>
        <v>1</v>
      </c>
      <c r="H275" s="263"/>
      <c r="I275" s="8" t="str">
        <f>Eva!H245</f>
        <v>A</v>
      </c>
      <c r="J275" s="34"/>
      <c r="K275" s="263">
        <f>Eva!M245</f>
        <v>-3.4252293531356059E-4</v>
      </c>
      <c r="L275" s="263"/>
      <c r="M275" s="8" t="str">
        <f>Eva!N245</f>
        <v>A</v>
      </c>
      <c r="N275" s="263">
        <f>Eva!AI245</f>
        <v>1.3339519815513004E-3</v>
      </c>
      <c r="O275" s="263"/>
      <c r="P275" s="8" t="str">
        <f>Eva!AJ245</f>
        <v>A</v>
      </c>
    </row>
    <row r="276" spans="1:16" x14ac:dyDescent="0.35">
      <c r="A276" s="8"/>
      <c r="B276" s="8"/>
      <c r="C276" s="145">
        <f>Eva!C246</f>
        <v>1</v>
      </c>
      <c r="D276" s="8" t="s">
        <v>16</v>
      </c>
      <c r="E276" s="8">
        <f>Eva!E246</f>
        <v>400</v>
      </c>
      <c r="F276" s="8" t="s">
        <v>18</v>
      </c>
      <c r="G276" s="263">
        <f>Eva!G246</f>
        <v>1</v>
      </c>
      <c r="H276" s="263"/>
      <c r="I276" s="8" t="str">
        <f>Eva!H246</f>
        <v>A</v>
      </c>
      <c r="J276" s="34"/>
      <c r="K276" s="263">
        <f>Eva!M246</f>
        <v>-4.3079350386876492E-4</v>
      </c>
      <c r="L276" s="263"/>
      <c r="M276" s="8" t="str">
        <f>Eva!N246</f>
        <v>A</v>
      </c>
      <c r="N276" s="263">
        <f>Eva!AI246</f>
        <v>1.3338291647286915E-3</v>
      </c>
      <c r="O276" s="263"/>
      <c r="P276" s="8" t="str">
        <f>Eva!AJ246</f>
        <v>A</v>
      </c>
    </row>
    <row r="277" spans="1:16" x14ac:dyDescent="0.35">
      <c r="A277" s="8"/>
      <c r="B277" s="8"/>
      <c r="C277" s="145">
        <f>Eva!C247</f>
        <v>1</v>
      </c>
      <c r="D277" s="8" t="s">
        <v>16</v>
      </c>
      <c r="E277" s="8">
        <f>Eva!E247</f>
        <v>1</v>
      </c>
      <c r="F277" s="8" t="s">
        <v>19</v>
      </c>
      <c r="G277" s="263">
        <f>Eva!G247</f>
        <v>1</v>
      </c>
      <c r="H277" s="263"/>
      <c r="I277" s="8" t="str">
        <f>Eva!H247</f>
        <v>A</v>
      </c>
      <c r="J277" s="34"/>
      <c r="K277" s="263">
        <f>Eva!M247</f>
        <v>-4.3079350386876492E-4</v>
      </c>
      <c r="L277" s="263"/>
      <c r="M277" s="8" t="str">
        <f>Eva!N247</f>
        <v>A</v>
      </c>
      <c r="N277" s="263">
        <f>Eva!AI247</f>
        <v>1.3338291647286915E-3</v>
      </c>
      <c r="O277" s="263"/>
      <c r="P277" s="8" t="str">
        <f>Eva!AJ247</f>
        <v>A</v>
      </c>
    </row>
    <row r="278" spans="1:16" x14ac:dyDescent="0.35">
      <c r="A278" s="8"/>
      <c r="B278" s="8"/>
      <c r="C278" s="8">
        <f>Eva!C248</f>
        <v>1.9</v>
      </c>
      <c r="D278" s="8" t="s">
        <v>16</v>
      </c>
      <c r="E278" s="8">
        <f>Eva!E248</f>
        <v>45</v>
      </c>
      <c r="F278" s="8" t="s">
        <v>18</v>
      </c>
      <c r="G278" s="263">
        <f>Eva!G248</f>
        <v>1.9</v>
      </c>
      <c r="H278" s="263"/>
      <c r="I278" s="8" t="str">
        <f>Eva!H248</f>
        <v>A</v>
      </c>
      <c r="J278" s="34"/>
      <c r="K278" s="263">
        <f>Eva!M248</f>
        <v>-6.4355649779068713E-4</v>
      </c>
      <c r="L278" s="263"/>
      <c r="M278" s="8" t="str">
        <f>Eva!N248</f>
        <v>A</v>
      </c>
      <c r="N278" s="263">
        <f>Eva!AI248</f>
        <v>4.4795166533706261E-3</v>
      </c>
      <c r="O278" s="263"/>
      <c r="P278" s="8" t="str">
        <f>Eva!AJ248</f>
        <v>A</v>
      </c>
    </row>
    <row r="279" spans="1:16" x14ac:dyDescent="0.35">
      <c r="A279" s="8"/>
      <c r="B279" s="8"/>
      <c r="C279" s="8">
        <f>Eva!C249</f>
        <v>1.9</v>
      </c>
      <c r="D279" s="8" t="s">
        <v>16</v>
      </c>
      <c r="E279" s="8">
        <f>Eva!E249</f>
        <v>400</v>
      </c>
      <c r="F279" s="8" t="s">
        <v>18</v>
      </c>
      <c r="G279" s="263">
        <f>Eva!G249</f>
        <v>1.9</v>
      </c>
      <c r="H279" s="263"/>
      <c r="I279" s="8" t="str">
        <f>Eva!H249</f>
        <v>A</v>
      </c>
      <c r="J279" s="34"/>
      <c r="K279" s="263">
        <f>Eva!M249</f>
        <v>-7.0184197666511849E-4</v>
      </c>
      <c r="L279" s="263"/>
      <c r="M279" s="8" t="str">
        <f>Eva!N249</f>
        <v>A</v>
      </c>
      <c r="N279" s="263">
        <f>Eva!AI249</f>
        <v>4.4998398671641194E-3</v>
      </c>
      <c r="O279" s="263"/>
      <c r="P279" s="8" t="str">
        <f>Eva!AJ249</f>
        <v>A</v>
      </c>
    </row>
    <row r="280" spans="1:16" x14ac:dyDescent="0.35">
      <c r="A280" s="8"/>
      <c r="B280" s="8"/>
      <c r="C280" s="8">
        <f>Eva!C250</f>
        <v>1.9</v>
      </c>
      <c r="D280" s="8" t="s">
        <v>16</v>
      </c>
      <c r="E280" s="8">
        <f>Eva!E250</f>
        <v>1</v>
      </c>
      <c r="F280" s="8" t="s">
        <v>19</v>
      </c>
      <c r="G280" s="263">
        <f>Eva!G250</f>
        <v>1.9</v>
      </c>
      <c r="H280" s="263"/>
      <c r="I280" s="8" t="str">
        <f>Eva!H250</f>
        <v>A</v>
      </c>
      <c r="J280" s="34"/>
      <c r="K280" s="263">
        <f>Eva!M250</f>
        <v>-7.0184197666511849E-4</v>
      </c>
      <c r="L280" s="263"/>
      <c r="M280" s="8" t="str">
        <f>Eva!N250</f>
        <v>A</v>
      </c>
      <c r="N280" s="263">
        <f>Eva!AI250</f>
        <v>4.4998398671641194E-3</v>
      </c>
      <c r="O280" s="263"/>
      <c r="P280" s="8" t="str">
        <f>Eva!AJ250</f>
        <v>A</v>
      </c>
    </row>
    <row r="281" spans="1:16" x14ac:dyDescent="0.35">
      <c r="A281" s="8"/>
      <c r="B281" s="8"/>
      <c r="C281" s="145">
        <f>Eva!C251</f>
        <v>2</v>
      </c>
      <c r="D281" s="8" t="s">
        <v>16</v>
      </c>
      <c r="E281" s="8">
        <f>Eva!E251</f>
        <v>45</v>
      </c>
      <c r="F281" s="8" t="s">
        <v>18</v>
      </c>
      <c r="G281" s="263">
        <f>Eva!G251</f>
        <v>2</v>
      </c>
      <c r="H281" s="263"/>
      <c r="I281" s="8" t="str">
        <f>Eva!H251</f>
        <v>A</v>
      </c>
      <c r="J281" s="34"/>
      <c r="K281" s="263">
        <f>Eva!M251</f>
        <v>-2.3237777486073696E-4</v>
      </c>
      <c r="L281" s="263"/>
      <c r="M281" s="8" t="str">
        <f>Eva!N251</f>
        <v>A</v>
      </c>
      <c r="N281" s="263">
        <f>Eva!AI251</f>
        <v>5.9123743494322797E-3</v>
      </c>
      <c r="O281" s="263"/>
      <c r="P281" s="8" t="str">
        <f>Eva!AJ251</f>
        <v>A</v>
      </c>
    </row>
    <row r="282" spans="1:16" ht="16" thickBot="1" x14ac:dyDescent="0.4">
      <c r="A282" s="20" t="s">
        <v>92</v>
      </c>
      <c r="B282" s="21"/>
      <c r="C282" s="21"/>
      <c r="D282" s="21"/>
      <c r="E282" s="21"/>
      <c r="F282" s="21"/>
      <c r="G282" s="21"/>
      <c r="H282" s="21"/>
      <c r="I282" s="21"/>
      <c r="J282" s="21"/>
      <c r="K282" s="21"/>
      <c r="L282" s="21"/>
      <c r="M282" s="21"/>
      <c r="N282" s="21"/>
      <c r="O282" s="21"/>
      <c r="P282" s="21"/>
    </row>
    <row r="283" spans="1:16" x14ac:dyDescent="0.35">
      <c r="A283" s="224" t="s">
        <v>47</v>
      </c>
      <c r="B283" s="224"/>
      <c r="C283" s="224" t="s">
        <v>54</v>
      </c>
      <c r="D283" s="224"/>
      <c r="E283" s="224"/>
      <c r="F283" s="224"/>
      <c r="G283" s="224" t="s">
        <v>9</v>
      </c>
      <c r="H283" s="224"/>
      <c r="I283" s="224"/>
      <c r="J283" s="224"/>
      <c r="K283" s="225" t="s">
        <v>48</v>
      </c>
      <c r="L283" s="225"/>
      <c r="M283" s="225"/>
      <c r="N283" s="225" t="s">
        <v>49</v>
      </c>
      <c r="O283" s="225"/>
      <c r="P283" s="225"/>
    </row>
    <row r="284" spans="1:16" ht="16" thickBot="1" x14ac:dyDescent="0.4">
      <c r="A284" s="218" t="s">
        <v>50</v>
      </c>
      <c r="B284" s="218"/>
      <c r="C284" s="218" t="s">
        <v>55</v>
      </c>
      <c r="D284" s="218"/>
      <c r="E284" s="218"/>
      <c r="F284" s="218"/>
      <c r="G284" s="218" t="s">
        <v>53</v>
      </c>
      <c r="H284" s="218"/>
      <c r="I284" s="218"/>
      <c r="J284" s="218"/>
      <c r="K284" s="219" t="s">
        <v>51</v>
      </c>
      <c r="L284" s="219"/>
      <c r="M284" s="219"/>
      <c r="N284" s="219" t="s">
        <v>24</v>
      </c>
      <c r="O284" s="219"/>
      <c r="P284" s="219"/>
    </row>
    <row r="285" spans="1:16" x14ac:dyDescent="0.35">
      <c r="A285" s="8">
        <v>20</v>
      </c>
      <c r="B285" s="8" t="s">
        <v>16</v>
      </c>
      <c r="C285" s="145">
        <f>Eva!C252</f>
        <v>10</v>
      </c>
      <c r="D285" s="8" t="s">
        <v>16</v>
      </c>
      <c r="E285" s="8">
        <f>Eva!E252</f>
        <v>45</v>
      </c>
      <c r="F285" s="8" t="s">
        <v>18</v>
      </c>
      <c r="G285" s="261">
        <f>Eva!G252</f>
        <v>10</v>
      </c>
      <c r="H285" s="261"/>
      <c r="I285" s="8" t="str">
        <f>Eva!H252</f>
        <v>A</v>
      </c>
      <c r="J285" s="34"/>
      <c r="K285" s="261">
        <f>Eva!M252</f>
        <v>-2.8833734655133725E-3</v>
      </c>
      <c r="L285" s="261"/>
      <c r="M285" s="8" t="str">
        <f>Eva!N252</f>
        <v>A</v>
      </c>
      <c r="N285" s="261">
        <f>Eva!AI252</f>
        <v>1.6632013854186823E-2</v>
      </c>
      <c r="O285" s="261"/>
      <c r="P285" s="8" t="str">
        <f>Eva!AJ252</f>
        <v>A</v>
      </c>
    </row>
    <row r="286" spans="1:16" x14ac:dyDescent="0.35">
      <c r="A286" s="8"/>
      <c r="B286" s="8"/>
      <c r="C286" s="145">
        <f>Eva!C253</f>
        <v>10</v>
      </c>
      <c r="D286" s="8" t="s">
        <v>16</v>
      </c>
      <c r="E286" s="8">
        <f>Eva!E253</f>
        <v>400</v>
      </c>
      <c r="F286" s="8" t="s">
        <v>18</v>
      </c>
      <c r="G286" s="261">
        <f>Eva!G253</f>
        <v>10</v>
      </c>
      <c r="H286" s="261"/>
      <c r="I286" s="8" t="str">
        <f>Eva!H253</f>
        <v>A</v>
      </c>
      <c r="J286" s="34"/>
      <c r="K286" s="261">
        <f>Eva!M253</f>
        <v>-9.3548453608605087E-4</v>
      </c>
      <c r="L286" s="261"/>
      <c r="M286" s="8" t="str">
        <f>Eva!N253</f>
        <v>A</v>
      </c>
      <c r="N286" s="261">
        <f>Eva!AI253</f>
        <v>1.6846354793139062E-2</v>
      </c>
      <c r="O286" s="261"/>
      <c r="P286" s="8" t="str">
        <f>Eva!AJ253</f>
        <v>A</v>
      </c>
    </row>
    <row r="287" spans="1:16" x14ac:dyDescent="0.35">
      <c r="A287" s="8"/>
      <c r="B287" s="8"/>
      <c r="C287" s="145">
        <f>Eva!C254</f>
        <v>10</v>
      </c>
      <c r="D287" s="8" t="s">
        <v>16</v>
      </c>
      <c r="E287" s="8">
        <f>Eva!E254</f>
        <v>1</v>
      </c>
      <c r="F287" s="8" t="s">
        <v>19</v>
      </c>
      <c r="G287" s="261">
        <f>Eva!G254</f>
        <v>10</v>
      </c>
      <c r="H287" s="261"/>
      <c r="I287" s="8" t="str">
        <f>Eva!H254</f>
        <v>A</v>
      </c>
      <c r="J287" s="34"/>
      <c r="K287" s="261">
        <f>Eva!M254</f>
        <v>-9.3548453608605087E-4</v>
      </c>
      <c r="L287" s="261"/>
      <c r="M287" s="8" t="str">
        <f>Eva!N254</f>
        <v>A</v>
      </c>
      <c r="N287" s="261">
        <f>Eva!AI254</f>
        <v>1.6846354793139062E-2</v>
      </c>
      <c r="O287" s="261"/>
      <c r="P287" s="8" t="str">
        <f>Eva!AJ254</f>
        <v>A</v>
      </c>
    </row>
    <row r="288" spans="1:16" x14ac:dyDescent="0.35">
      <c r="A288" s="8"/>
      <c r="B288" s="8"/>
      <c r="C288" s="145">
        <f>Eva!C255</f>
        <v>19</v>
      </c>
      <c r="D288" s="8" t="s">
        <v>16</v>
      </c>
      <c r="E288" s="8">
        <f>Eva!E255</f>
        <v>45</v>
      </c>
      <c r="F288" s="8" t="s">
        <v>18</v>
      </c>
      <c r="G288" s="261">
        <f>Eva!G255</f>
        <v>19</v>
      </c>
      <c r="H288" s="261"/>
      <c r="I288" s="8" t="str">
        <f>Eva!H255</f>
        <v>A</v>
      </c>
      <c r="J288" s="34"/>
      <c r="K288" s="261">
        <f>Eva!M255</f>
        <v>-5.8657436174982536E-3</v>
      </c>
      <c r="L288" s="261"/>
      <c r="M288" s="8" t="str">
        <f>Eva!N255</f>
        <v>A</v>
      </c>
      <c r="N288" s="261">
        <f>Eva!AI255</f>
        <v>2.9150154137483869E-2</v>
      </c>
      <c r="O288" s="261"/>
      <c r="P288" s="8" t="str">
        <f>Eva!AJ255</f>
        <v>A</v>
      </c>
    </row>
    <row r="289" spans="1:17" x14ac:dyDescent="0.35">
      <c r="A289" s="8"/>
      <c r="B289" s="8"/>
      <c r="C289" s="145">
        <f>Eva!C256</f>
        <v>19</v>
      </c>
      <c r="D289" s="8" t="s">
        <v>16</v>
      </c>
      <c r="E289" s="8">
        <f>Eva!E256</f>
        <v>400</v>
      </c>
      <c r="F289" s="8" t="s">
        <v>18</v>
      </c>
      <c r="G289" s="261">
        <f>Eva!G256</f>
        <v>19</v>
      </c>
      <c r="H289" s="261"/>
      <c r="I289" s="8" t="str">
        <f>Eva!H256</f>
        <v>A</v>
      </c>
      <c r="J289" s="34"/>
      <c r="K289" s="261">
        <f>Eva!M256</f>
        <v>-7.4611716778605341E-4</v>
      </c>
      <c r="L289" s="261"/>
      <c r="M289" s="8" t="str">
        <f>Eva!N256</f>
        <v>A</v>
      </c>
      <c r="N289" s="261">
        <f>Eva!AI256</f>
        <v>2.9148325761980745E-2</v>
      </c>
      <c r="O289" s="261"/>
      <c r="P289" s="8" t="str">
        <f>Eva!AJ256</f>
        <v>A</v>
      </c>
    </row>
    <row r="290" spans="1:17" x14ac:dyDescent="0.35">
      <c r="A290" s="8"/>
      <c r="B290" s="8"/>
      <c r="C290" s="145">
        <f>Eva!C257</f>
        <v>19</v>
      </c>
      <c r="D290" s="8" t="s">
        <v>16</v>
      </c>
      <c r="E290" s="8">
        <f>Eva!E257</f>
        <v>1</v>
      </c>
      <c r="F290" s="8" t="s">
        <v>19</v>
      </c>
      <c r="G290" s="261">
        <f>Eva!G257</f>
        <v>19</v>
      </c>
      <c r="H290" s="261"/>
      <c r="I290" s="8" t="str">
        <f>Eva!H257</f>
        <v>A</v>
      </c>
      <c r="J290" s="34"/>
      <c r="K290" s="261">
        <f>Eva!M257</f>
        <v>-7.4611716778605341E-4</v>
      </c>
      <c r="L290" s="261"/>
      <c r="M290" s="8" t="str">
        <f>Eva!N257</f>
        <v>A</v>
      </c>
      <c r="N290" s="261">
        <f>Eva!AI257</f>
        <v>2.9148325761980745E-2</v>
      </c>
      <c r="O290" s="261"/>
      <c r="P290" s="8" t="str">
        <f>Eva!AJ257</f>
        <v>A</v>
      </c>
    </row>
    <row r="291" spans="1:17" x14ac:dyDescent="0.35">
      <c r="A291" s="8"/>
      <c r="B291" s="8"/>
      <c r="C291" s="8"/>
      <c r="D291" s="8"/>
      <c r="E291" s="8"/>
      <c r="F291" s="8"/>
      <c r="G291" s="8"/>
      <c r="H291" s="8"/>
      <c r="I291" s="8"/>
      <c r="J291" s="8"/>
      <c r="K291" s="8"/>
      <c r="L291" s="8"/>
      <c r="M291" s="8"/>
      <c r="N291" s="8"/>
      <c r="O291" s="8"/>
      <c r="P291" s="8"/>
      <c r="Q291" s="8"/>
    </row>
    <row r="292" spans="1:17" ht="16" thickBot="1" x14ac:dyDescent="0.4">
      <c r="A292" s="20" t="s">
        <v>93</v>
      </c>
      <c r="B292" s="21"/>
      <c r="C292" s="21"/>
      <c r="D292" s="21"/>
      <c r="E292" s="21"/>
      <c r="F292" s="21"/>
      <c r="G292" s="21"/>
      <c r="H292" s="21"/>
      <c r="I292" s="21"/>
      <c r="J292" s="21"/>
      <c r="K292" s="21"/>
      <c r="L292" s="21"/>
      <c r="M292" s="21"/>
      <c r="N292" s="21"/>
      <c r="O292" s="21"/>
      <c r="P292" s="21"/>
    </row>
    <row r="293" spans="1:17" x14ac:dyDescent="0.35">
      <c r="A293" s="278" t="s">
        <v>47</v>
      </c>
      <c r="B293" s="278"/>
      <c r="C293" s="278" t="s">
        <v>54</v>
      </c>
      <c r="D293" s="278"/>
      <c r="E293" s="278"/>
      <c r="F293" s="278"/>
      <c r="G293" s="278" t="s">
        <v>9</v>
      </c>
      <c r="H293" s="278"/>
      <c r="I293" s="278"/>
      <c r="J293" s="278"/>
      <c r="K293" s="279" t="s">
        <v>48</v>
      </c>
      <c r="L293" s="279"/>
      <c r="M293" s="279"/>
      <c r="N293" s="279" t="s">
        <v>49</v>
      </c>
      <c r="O293" s="279"/>
      <c r="P293" s="279"/>
    </row>
    <row r="294" spans="1:17" ht="16" thickBot="1" x14ac:dyDescent="0.4">
      <c r="A294" s="218" t="s">
        <v>50</v>
      </c>
      <c r="B294" s="218"/>
      <c r="C294" s="218" t="s">
        <v>55</v>
      </c>
      <c r="D294" s="218"/>
      <c r="E294" s="218"/>
      <c r="F294" s="218"/>
      <c r="G294" s="218" t="s">
        <v>53</v>
      </c>
      <c r="H294" s="218"/>
      <c r="I294" s="218"/>
      <c r="J294" s="218"/>
      <c r="K294" s="219" t="s">
        <v>51</v>
      </c>
      <c r="L294" s="219"/>
      <c r="M294" s="219"/>
      <c r="N294" s="219" t="s">
        <v>24</v>
      </c>
      <c r="O294" s="219"/>
      <c r="P294" s="219"/>
    </row>
    <row r="295" spans="1:17" x14ac:dyDescent="0.35">
      <c r="A295" s="8">
        <v>10</v>
      </c>
      <c r="B295" s="8" t="s">
        <v>21</v>
      </c>
      <c r="C295" s="231">
        <f>Eva!C263</f>
        <v>1</v>
      </c>
      <c r="D295" s="231"/>
      <c r="E295" s="35" t="s">
        <v>21</v>
      </c>
      <c r="F295" s="34"/>
      <c r="G295" s="230">
        <f>Eva!G263</f>
        <v>1.0005639800000001</v>
      </c>
      <c r="H295" s="230"/>
      <c r="I295" s="35" t="str">
        <f>Eva!H263</f>
        <v>Ω</v>
      </c>
      <c r="J295" s="34"/>
      <c r="K295" s="230">
        <f>Eva!M263</f>
        <v>5.6201239260511571E-4</v>
      </c>
      <c r="L295" s="230"/>
      <c r="M295" s="35" t="str">
        <f>Eva!N263</f>
        <v>Ω</v>
      </c>
      <c r="N295" s="258">
        <f>Eva!AI263</f>
        <v>2.1514156493340724E-5</v>
      </c>
      <c r="O295" s="258"/>
      <c r="P295" s="35" t="str">
        <f>Eva!AJ263</f>
        <v>Ω</v>
      </c>
      <c r="Q295" s="1"/>
    </row>
    <row r="296" spans="1:17" x14ac:dyDescent="0.35">
      <c r="A296" s="8"/>
      <c r="B296" s="8"/>
      <c r="C296" s="231">
        <f>Eva!C264</f>
        <v>10</v>
      </c>
      <c r="D296" s="231"/>
      <c r="E296" s="35" t="s">
        <v>21</v>
      </c>
      <c r="F296" s="34"/>
      <c r="G296" s="229">
        <f>Eva!G264</f>
        <v>10.005080799999998</v>
      </c>
      <c r="H296" s="229"/>
      <c r="I296" s="35" t="str">
        <f>Eva!H264</f>
        <v>Ω</v>
      </c>
      <c r="J296" s="34"/>
      <c r="K296" s="229">
        <f>Eva!M264</f>
        <v>5.1754610524810118E-3</v>
      </c>
      <c r="L296" s="229"/>
      <c r="M296" s="35" t="str">
        <f>Eva!N264</f>
        <v>Ω</v>
      </c>
      <c r="N296" s="255">
        <f>Eva!AI264</f>
        <v>1.4471122545917347E-4</v>
      </c>
      <c r="O296" s="255"/>
      <c r="P296" s="35" t="str">
        <f>Eva!AJ264</f>
        <v>Ω</v>
      </c>
      <c r="Q296" s="1"/>
    </row>
    <row r="297" spans="1:17" x14ac:dyDescent="0.35">
      <c r="A297" s="8">
        <v>33</v>
      </c>
      <c r="B297" s="8" t="s">
        <v>21</v>
      </c>
      <c r="C297" s="231">
        <f>Eva!C265</f>
        <v>30</v>
      </c>
      <c r="D297" s="231"/>
      <c r="E297" s="35" t="s">
        <v>21</v>
      </c>
      <c r="F297" s="34"/>
      <c r="G297" s="229">
        <f>Eva!G265</f>
        <v>30.012340000000002</v>
      </c>
      <c r="H297" s="229"/>
      <c r="I297" s="35" t="str">
        <f>Eva!H265</f>
        <v>Ω</v>
      </c>
      <c r="J297" s="34"/>
      <c r="K297" s="229">
        <f>Eva!M265</f>
        <v>1.2541219888547062E-2</v>
      </c>
      <c r="L297" s="229"/>
      <c r="M297" s="35" t="str">
        <f>Eva!N265</f>
        <v>Ω</v>
      </c>
      <c r="N297" s="255">
        <f>Eva!AI265</f>
        <v>9.0896529507415572E-4</v>
      </c>
      <c r="O297" s="255"/>
      <c r="P297" s="35" t="str">
        <f>Eva!AJ265</f>
        <v>Ω</v>
      </c>
      <c r="Q297" s="1"/>
    </row>
    <row r="298" spans="1:17" x14ac:dyDescent="0.35">
      <c r="A298" s="8">
        <v>100</v>
      </c>
      <c r="B298" s="8" t="s">
        <v>21</v>
      </c>
      <c r="C298" s="231">
        <f>Eva!C266</f>
        <v>100</v>
      </c>
      <c r="D298" s="231"/>
      <c r="E298" s="35" t="s">
        <v>21</v>
      </c>
      <c r="F298" s="34"/>
      <c r="G298" s="228">
        <f>Eva!G266</f>
        <v>100.0128</v>
      </c>
      <c r="H298" s="228"/>
      <c r="I298" s="35" t="str">
        <f>Eva!H266</f>
        <v>Ω</v>
      </c>
      <c r="J298" s="34"/>
      <c r="K298" s="228">
        <f>Eva!M266</f>
        <v>1.3614114820740042E-2</v>
      </c>
      <c r="L298" s="228"/>
      <c r="M298" s="35" t="str">
        <f>Eva!N266</f>
        <v>Ω</v>
      </c>
      <c r="N298" s="257">
        <f>Eva!AI266</f>
        <v>1.225234676468344E-3</v>
      </c>
      <c r="O298" s="257"/>
      <c r="P298" s="35" t="str">
        <f>Eva!AJ266</f>
        <v>Ω</v>
      </c>
      <c r="Q298" s="1"/>
    </row>
    <row r="299" spans="1:17" x14ac:dyDescent="0.35">
      <c r="A299" s="8">
        <v>300</v>
      </c>
      <c r="B299" s="8" t="s">
        <v>21</v>
      </c>
      <c r="C299" s="231">
        <f>Eva!C267</f>
        <v>190</v>
      </c>
      <c r="D299" s="231"/>
      <c r="E299" s="35" t="s">
        <v>21</v>
      </c>
      <c r="F299" s="34"/>
      <c r="G299" s="228">
        <f>Eva!G267</f>
        <v>190.02853199999998</v>
      </c>
      <c r="H299" s="228"/>
      <c r="I299" s="35" t="str">
        <f>Eva!H267</f>
        <v>Ω</v>
      </c>
      <c r="J299" s="34"/>
      <c r="K299" s="228">
        <f>Eva!M267</f>
        <v>3.0134255155246592E-2</v>
      </c>
      <c r="L299" s="228"/>
      <c r="M299" s="35" t="str">
        <f>Eva!N267</f>
        <v>Ω</v>
      </c>
      <c r="N299" s="257">
        <f>Eva!AI267</f>
        <v>7.4963755111020847E-3</v>
      </c>
      <c r="O299" s="257"/>
      <c r="P299" s="35" t="str">
        <f>Eva!AJ267</f>
        <v>Ω</v>
      </c>
      <c r="Q299" s="1"/>
    </row>
    <row r="300" spans="1:17" x14ac:dyDescent="0.35">
      <c r="A300" s="8"/>
      <c r="B300" s="8"/>
      <c r="C300" s="231">
        <f>Eva!C268</f>
        <v>300</v>
      </c>
      <c r="D300" s="231"/>
      <c r="E300" s="35" t="s">
        <v>21</v>
      </c>
      <c r="F300" s="34"/>
      <c r="G300" s="228">
        <f>Eva!G268*1000</f>
        <v>300.05490000000003</v>
      </c>
      <c r="H300" s="228"/>
      <c r="I300" s="35" t="s">
        <v>21</v>
      </c>
      <c r="J300" s="34"/>
      <c r="K300" s="228">
        <f>Eva!M268</f>
        <v>5.8913941388254898E-2</v>
      </c>
      <c r="L300" s="228"/>
      <c r="M300" s="35" t="str">
        <f>Eva!N268</f>
        <v>Ω</v>
      </c>
      <c r="N300" s="257">
        <f>Eva!AI268</f>
        <v>8.2579226880382401E-3</v>
      </c>
      <c r="O300" s="257"/>
      <c r="P300" s="35" t="str">
        <f>Eva!AJ268</f>
        <v>Ω</v>
      </c>
      <c r="Q300" s="1"/>
    </row>
    <row r="301" spans="1:17" x14ac:dyDescent="0.35">
      <c r="A301" s="8">
        <v>1</v>
      </c>
      <c r="B301" s="8" t="s">
        <v>22</v>
      </c>
      <c r="C301" s="232">
        <f>Eva!C269</f>
        <v>1</v>
      </c>
      <c r="D301" s="232"/>
      <c r="E301" s="35" t="s">
        <v>22</v>
      </c>
      <c r="F301" s="34"/>
      <c r="G301" s="230">
        <f>Eva!G269</f>
        <v>1.0001408000000001</v>
      </c>
      <c r="H301" s="230"/>
      <c r="I301" s="35" t="str">
        <f>Eva!H269</f>
        <v>kΩ</v>
      </c>
      <c r="J301" s="34"/>
      <c r="K301" s="230">
        <f>Eva!M269</f>
        <v>1.5410128680315438E-4</v>
      </c>
      <c r="L301" s="230"/>
      <c r="M301" s="35" t="str">
        <f>Eva!N269</f>
        <v>kΩ</v>
      </c>
      <c r="N301" s="258">
        <f>Eva!AI269</f>
        <v>1.225566043391184E-5</v>
      </c>
      <c r="O301" s="258"/>
      <c r="P301" s="35" t="str">
        <f>Eva!AJ269</f>
        <v>kΩ</v>
      </c>
      <c r="Q301" s="1"/>
    </row>
    <row r="302" spans="1:17" x14ac:dyDescent="0.35">
      <c r="A302" s="8">
        <v>3.3</v>
      </c>
      <c r="B302" s="8" t="s">
        <v>22</v>
      </c>
      <c r="C302" s="232">
        <f>Eva!C270</f>
        <v>1.9</v>
      </c>
      <c r="D302" s="232"/>
      <c r="E302" s="35" t="s">
        <v>22</v>
      </c>
      <c r="F302" s="34"/>
      <c r="G302" s="230">
        <f>Eva!G270</f>
        <v>1.9002682200000003</v>
      </c>
      <c r="H302" s="230"/>
      <c r="I302" s="35" t="str">
        <f>Eva!H270</f>
        <v>kΩ</v>
      </c>
      <c r="J302" s="34"/>
      <c r="K302" s="230">
        <f>Eva!M270</f>
        <v>2.9346238469840635E-4</v>
      </c>
      <c r="L302" s="230"/>
      <c r="M302" s="35" t="str">
        <f>Eva!N270</f>
        <v>kΩ</v>
      </c>
      <c r="N302" s="258">
        <f>Eva!AI270</f>
        <v>5.4310091815399352E-5</v>
      </c>
      <c r="O302" s="258"/>
      <c r="P302" s="35" t="str">
        <f>Eva!AJ270</f>
        <v>kΩ</v>
      </c>
      <c r="Q302" s="1"/>
    </row>
    <row r="303" spans="1:17" x14ac:dyDescent="0.35">
      <c r="A303" s="8"/>
      <c r="B303" s="8"/>
      <c r="C303" s="231">
        <f>Eva!C271</f>
        <v>3</v>
      </c>
      <c r="D303" s="231"/>
      <c r="E303" s="35" t="s">
        <v>22</v>
      </c>
      <c r="F303" s="34"/>
      <c r="G303" s="230">
        <f>Eva!G271</f>
        <v>3.0004282</v>
      </c>
      <c r="H303" s="230"/>
      <c r="I303" s="35" t="str">
        <f>Eva!H271</f>
        <v>kΩ</v>
      </c>
      <c r="J303" s="34"/>
      <c r="K303" s="230">
        <f>Eva!M271</f>
        <v>4.3322353460162333E-4</v>
      </c>
      <c r="L303" s="230"/>
      <c r="M303" s="35" t="str">
        <f>Eva!N271</f>
        <v>kΩ</v>
      </c>
      <c r="N303" s="258">
        <f>Eva!AI271</f>
        <v>7.1001544937733887E-5</v>
      </c>
      <c r="O303" s="258"/>
      <c r="P303" s="35" t="str">
        <f>Eva!AJ271</f>
        <v>kΩ</v>
      </c>
      <c r="Q303" s="1"/>
    </row>
    <row r="304" spans="1:17" x14ac:dyDescent="0.35">
      <c r="A304" s="8">
        <v>10</v>
      </c>
      <c r="B304" s="8" t="s">
        <v>22</v>
      </c>
      <c r="C304" s="231">
        <f>Eva!C272</f>
        <v>10</v>
      </c>
      <c r="D304" s="231"/>
      <c r="E304" s="35" t="s">
        <v>22</v>
      </c>
      <c r="F304" s="34"/>
      <c r="G304" s="229">
        <f>Eva!G272</f>
        <v>10.0007214</v>
      </c>
      <c r="H304" s="229"/>
      <c r="I304" s="35" t="str">
        <f>Eva!H272</f>
        <v>kΩ</v>
      </c>
      <c r="J304" s="34"/>
      <c r="K304" s="229">
        <f>Eva!M272</f>
        <v>7.5100244725412324E-4</v>
      </c>
      <c r="L304" s="229"/>
      <c r="M304" s="35" t="str">
        <f>Eva!N272</f>
        <v>kΩ</v>
      </c>
      <c r="N304" s="255">
        <f>Eva!AI272</f>
        <v>1.110654798486672E-4</v>
      </c>
      <c r="O304" s="255"/>
      <c r="P304" s="35" t="str">
        <f>Eva!AJ272</f>
        <v>kΩ</v>
      </c>
      <c r="Q304" s="1"/>
    </row>
    <row r="305" spans="1:17" x14ac:dyDescent="0.35">
      <c r="A305" s="8">
        <v>33</v>
      </c>
      <c r="B305" s="8" t="s">
        <v>22</v>
      </c>
      <c r="C305" s="231">
        <f>Eva!C273</f>
        <v>19</v>
      </c>
      <c r="D305" s="231"/>
      <c r="E305" s="35" t="s">
        <v>22</v>
      </c>
      <c r="F305" s="34"/>
      <c r="G305" s="229">
        <f>Eva!G273</f>
        <v>19.003291600000001</v>
      </c>
      <c r="H305" s="229"/>
      <c r="I305" s="35" t="str">
        <f>Eva!H273</f>
        <v>kΩ</v>
      </c>
      <c r="J305" s="34"/>
      <c r="K305" s="229">
        <f>Eva!M273</f>
        <v>3.3528116070833391E-3</v>
      </c>
      <c r="L305" s="229"/>
      <c r="M305" s="35" t="str">
        <f>Eva!N273</f>
        <v>kΩ</v>
      </c>
      <c r="N305" s="255">
        <f>Eva!AI273</f>
        <v>1.9565468777431037E-4</v>
      </c>
      <c r="O305" s="255"/>
      <c r="P305" s="35" t="str">
        <f>Eva!AJ273</f>
        <v>kΩ</v>
      </c>
      <c r="Q305" s="1"/>
    </row>
    <row r="306" spans="1:17" x14ac:dyDescent="0.35">
      <c r="A306" s="8"/>
      <c r="B306" s="8"/>
      <c r="C306" s="231">
        <f>Eva!C274</f>
        <v>30</v>
      </c>
      <c r="D306" s="231"/>
      <c r="E306" s="35" t="s">
        <v>22</v>
      </c>
      <c r="F306" s="34"/>
      <c r="G306" s="228">
        <f>Eva!G274</f>
        <v>30.004956000000004</v>
      </c>
      <c r="H306" s="228"/>
      <c r="I306" s="35" t="str">
        <f>Eva!H274</f>
        <v>kΩ</v>
      </c>
      <c r="J306" s="34"/>
      <c r="K306" s="228">
        <f>Eva!M274</f>
        <v>5.0908375822480423E-3</v>
      </c>
      <c r="L306" s="228"/>
      <c r="M306" s="35" t="str">
        <f>Eva!N274</f>
        <v>kΩ</v>
      </c>
      <c r="N306" s="257">
        <f>Eva!AI274</f>
        <v>1.055141175743284E-3</v>
      </c>
      <c r="O306" s="257"/>
      <c r="P306" s="35" t="str">
        <f>Eva!AJ274</f>
        <v>kΩ</v>
      </c>
      <c r="Q306" s="1"/>
    </row>
    <row r="307" spans="1:17" x14ac:dyDescent="0.35">
      <c r="A307" s="8">
        <v>100</v>
      </c>
      <c r="B307" s="8" t="s">
        <v>22</v>
      </c>
      <c r="C307" s="231">
        <f>Eva!C275</f>
        <v>100</v>
      </c>
      <c r="D307" s="231"/>
      <c r="E307" s="35" t="s">
        <v>22</v>
      </c>
      <c r="F307" s="34"/>
      <c r="G307" s="228">
        <f>Eva!G275</f>
        <v>100.00758399999999</v>
      </c>
      <c r="H307" s="228"/>
      <c r="I307" s="35" t="str">
        <f>Eva!H275</f>
        <v>kΩ</v>
      </c>
      <c r="J307" s="34"/>
      <c r="K307" s="228">
        <f>Eva!M275</f>
        <v>8.3920725335389079E-3</v>
      </c>
      <c r="L307" s="228"/>
      <c r="M307" s="35" t="str">
        <f>Eva!N275</f>
        <v>kΩ</v>
      </c>
      <c r="N307" s="257">
        <f>Eva!AI275</f>
        <v>1.4119609055251053E-3</v>
      </c>
      <c r="O307" s="257"/>
      <c r="P307" s="35" t="str">
        <f>Eva!AJ275</f>
        <v>kΩ</v>
      </c>
      <c r="Q307" s="1"/>
    </row>
    <row r="308" spans="1:17" x14ac:dyDescent="0.35">
      <c r="A308" s="8">
        <v>330</v>
      </c>
      <c r="B308" s="8" t="s">
        <v>22</v>
      </c>
      <c r="C308" s="231">
        <f>Eva!C276</f>
        <v>190</v>
      </c>
      <c r="D308" s="231"/>
      <c r="E308" s="35" t="s">
        <v>22</v>
      </c>
      <c r="F308" s="34"/>
      <c r="G308" s="227">
        <f>Eva!G276*1000</f>
        <v>190.03376</v>
      </c>
      <c r="H308" s="227"/>
      <c r="I308" s="35" t="s">
        <v>22</v>
      </c>
      <c r="J308" s="34"/>
      <c r="K308" s="227">
        <f>Eva!M276</f>
        <v>-0.11814090594660343</v>
      </c>
      <c r="L308" s="227"/>
      <c r="M308" s="35" t="str">
        <f>Eva!N276</f>
        <v>kΩ</v>
      </c>
      <c r="N308" s="253">
        <f>Eva!AI276</f>
        <v>1.4467322808584305E-2</v>
      </c>
      <c r="O308" s="253"/>
      <c r="P308" s="35" t="str">
        <f>Eva!AJ276</f>
        <v>kΩ</v>
      </c>
      <c r="Q308" s="1"/>
    </row>
    <row r="309" spans="1:17" x14ac:dyDescent="0.35">
      <c r="A309" s="8"/>
      <c r="B309" s="8"/>
      <c r="C309" s="231">
        <f>Eva!C277</f>
        <v>300</v>
      </c>
      <c r="D309" s="231"/>
      <c r="E309" s="35" t="s">
        <v>22</v>
      </c>
      <c r="F309" s="34"/>
      <c r="G309" s="227">
        <f>Eva!G277*1000</f>
        <v>300.04885999999999</v>
      </c>
      <c r="H309" s="227"/>
      <c r="I309" s="35" t="s">
        <v>22</v>
      </c>
      <c r="J309" s="34"/>
      <c r="K309" s="227">
        <f>Eva!M277</f>
        <v>5.0045627220981714E-2</v>
      </c>
      <c r="L309" s="227"/>
      <c r="M309" s="35" t="str">
        <f>Eva!N277</f>
        <v>kΩ</v>
      </c>
      <c r="N309" s="253">
        <f>Eva!AI277</f>
        <v>1.4853875536855816E-2</v>
      </c>
      <c r="O309" s="253"/>
      <c r="P309" s="35" t="str">
        <f>Eva!AJ277</f>
        <v>kΩ</v>
      </c>
      <c r="Q309" s="1"/>
    </row>
    <row r="310" spans="1:17" x14ac:dyDescent="0.35">
      <c r="A310" s="8">
        <v>1</v>
      </c>
      <c r="B310" s="8" t="s">
        <v>23</v>
      </c>
      <c r="C310" s="231">
        <f>Eva!C278</f>
        <v>1</v>
      </c>
      <c r="D310" s="231"/>
      <c r="E310" s="35" t="s">
        <v>23</v>
      </c>
      <c r="F310" s="34"/>
      <c r="G310" s="258">
        <f>Eva!G278</f>
        <v>1.00008892</v>
      </c>
      <c r="H310" s="258"/>
      <c r="I310" s="35" t="str">
        <f>Eva!H278</f>
        <v>MΩ</v>
      </c>
      <c r="J310" s="34"/>
      <c r="K310" s="258">
        <f>Eva!M278</f>
        <v>9.1140128773092854E-5</v>
      </c>
      <c r="L310" s="258"/>
      <c r="M310" s="35" t="str">
        <f>Eva!N278</f>
        <v>MΩ</v>
      </c>
      <c r="N310" s="258">
        <f>Eva!AI278</f>
        <v>1.7241079044919274E-5</v>
      </c>
      <c r="O310" s="258"/>
      <c r="P310" s="35" t="str">
        <f>Eva!AJ278</f>
        <v>MΩ</v>
      </c>
      <c r="Q310" s="1"/>
    </row>
    <row r="311" spans="1:17" x14ac:dyDescent="0.35">
      <c r="A311" s="8">
        <v>3.3</v>
      </c>
      <c r="B311" s="8" t="s">
        <v>23</v>
      </c>
      <c r="C311" s="231">
        <f>Eva!C279</f>
        <v>2</v>
      </c>
      <c r="D311" s="231"/>
      <c r="E311" s="35" t="s">
        <v>23</v>
      </c>
      <c r="F311" s="34"/>
      <c r="G311" s="255">
        <f>Eva!G279</f>
        <v>2.0004674000000002</v>
      </c>
      <c r="H311" s="255"/>
      <c r="I311" s="35" t="str">
        <f>Eva!H279</f>
        <v>MΩ</v>
      </c>
      <c r="J311" s="34"/>
      <c r="K311" s="255">
        <f>Eva!M279</f>
        <v>-3.0465714079852546E-4</v>
      </c>
      <c r="L311" s="255"/>
      <c r="M311" s="35" t="str">
        <f>Eva!N279</f>
        <v>MΩ</v>
      </c>
      <c r="N311" s="255">
        <f>Eva!AI279</f>
        <v>2.713791901171683E-4</v>
      </c>
      <c r="O311" s="255"/>
      <c r="P311" s="35" t="str">
        <f>Eva!AJ279</f>
        <v>MΩ</v>
      </c>
      <c r="Q311" s="1"/>
    </row>
    <row r="312" spans="1:17" x14ac:dyDescent="0.35">
      <c r="A312" s="8">
        <v>10</v>
      </c>
      <c r="B312" s="8" t="s">
        <v>23</v>
      </c>
      <c r="C312" s="231">
        <f>Eva!C280</f>
        <v>10</v>
      </c>
      <c r="D312" s="231"/>
      <c r="E312" s="35" t="s">
        <v>23</v>
      </c>
      <c r="F312" s="34"/>
      <c r="G312" s="255">
        <f>Eva!G280</f>
        <v>10.0027046</v>
      </c>
      <c r="H312" s="255"/>
      <c r="I312" s="35" t="str">
        <f>Eva!H280</f>
        <v>MΩ</v>
      </c>
      <c r="J312" s="34"/>
      <c r="K312" s="255">
        <f>Eva!M280</f>
        <v>2.7800859446394099E-3</v>
      </c>
      <c r="L312" s="255"/>
      <c r="M312" s="35" t="str">
        <f>Eva!N280</f>
        <v>MΩ</v>
      </c>
      <c r="N312" s="255">
        <f>Eva!AI280</f>
        <v>3.2478162435261259E-4</v>
      </c>
      <c r="O312" s="255"/>
      <c r="P312" s="35" t="str">
        <f>Eva!AJ280</f>
        <v>MΩ</v>
      </c>
      <c r="Q312" s="1"/>
    </row>
    <row r="313" spans="1:17" x14ac:dyDescent="0.35">
      <c r="A313" s="8">
        <v>33</v>
      </c>
      <c r="B313" s="8" t="s">
        <v>23</v>
      </c>
      <c r="C313" s="231">
        <f>Eva!C281</f>
        <v>20</v>
      </c>
      <c r="D313" s="231"/>
      <c r="E313" s="35" t="s">
        <v>23</v>
      </c>
      <c r="F313" s="34"/>
      <c r="G313" s="253">
        <f>Eva!G281</f>
        <v>20.005597999999999</v>
      </c>
      <c r="H313" s="253"/>
      <c r="I313" s="35" t="str">
        <f>Eva!H281</f>
        <v>MΩ</v>
      </c>
      <c r="J313" s="34"/>
      <c r="K313" s="253">
        <f>Eva!M281</f>
        <v>9.0692584214018268E-3</v>
      </c>
      <c r="L313" s="253"/>
      <c r="M313" s="35" t="str">
        <f>Eva!N281</f>
        <v>MΩ</v>
      </c>
      <c r="N313" s="253">
        <f>Eva!AI281</f>
        <v>1.2846355599438766E-2</v>
      </c>
      <c r="O313" s="253"/>
      <c r="P313" s="35" t="str">
        <f>Eva!AJ281</f>
        <v>MΩ</v>
      </c>
      <c r="Q313" s="1"/>
    </row>
    <row r="314" spans="1:17" x14ac:dyDescent="0.35">
      <c r="A314" s="8"/>
      <c r="B314" s="8"/>
      <c r="C314" s="231">
        <f>Eva!C282</f>
        <v>30</v>
      </c>
      <c r="D314" s="231"/>
      <c r="E314" s="35" t="s">
        <v>23</v>
      </c>
      <c r="F314" s="34"/>
      <c r="G314" s="253">
        <f>Eva!G282</f>
        <v>30.006717999999999</v>
      </c>
      <c r="H314" s="253"/>
      <c r="I314" s="35" t="str">
        <f>Eva!H282</f>
        <v>MΩ</v>
      </c>
      <c r="J314" s="34"/>
      <c r="K314" s="253">
        <f>Eva!M282</f>
        <v>1.1749440576345194E-2</v>
      </c>
      <c r="L314" s="253"/>
      <c r="M314" s="35" t="str">
        <f>Eva!N282</f>
        <v>MΩ</v>
      </c>
      <c r="N314" s="253">
        <f>Eva!AI282</f>
        <v>1.3219008579411128E-2</v>
      </c>
      <c r="O314" s="253"/>
      <c r="P314" s="35" t="str">
        <f>Eva!AJ282</f>
        <v>MΩ</v>
      </c>
      <c r="Q314" s="1"/>
    </row>
    <row r="315" spans="1:17" x14ac:dyDescent="0.35">
      <c r="A315" s="8">
        <v>100</v>
      </c>
      <c r="B315" s="8" t="s">
        <v>23</v>
      </c>
      <c r="C315" s="231">
        <f>Eva!C283</f>
        <v>100</v>
      </c>
      <c r="D315" s="231"/>
      <c r="E315" s="35" t="s">
        <v>23</v>
      </c>
      <c r="F315" s="34"/>
      <c r="G315" s="253">
        <f>Eva!G283</f>
        <v>100.05268599999999</v>
      </c>
      <c r="H315" s="253"/>
      <c r="I315" s="35" t="str">
        <f>Eva!H283</f>
        <v>MΩ</v>
      </c>
      <c r="J315" s="34"/>
      <c r="K315" s="253">
        <f>Eva!M283</f>
        <v>6.8644663657281058E-2</v>
      </c>
      <c r="L315" s="253"/>
      <c r="M315" s="35" t="str">
        <f>Eva!N283</f>
        <v>MΩ</v>
      </c>
      <c r="N315" s="253">
        <f>Eva!AI283</f>
        <v>1.6172970180413946E-2</v>
      </c>
      <c r="O315" s="253"/>
      <c r="P315" s="35" t="str">
        <f>Eva!AJ283</f>
        <v>MΩ</v>
      </c>
      <c r="Q315" s="1"/>
    </row>
    <row r="316" spans="1:17" x14ac:dyDescent="0.35">
      <c r="A316" s="8">
        <v>1000</v>
      </c>
      <c r="B316" s="8" t="s">
        <v>23</v>
      </c>
      <c r="C316" s="231">
        <f>Eva!C284</f>
        <v>200</v>
      </c>
      <c r="D316" s="231"/>
      <c r="E316" s="35" t="s">
        <v>23</v>
      </c>
      <c r="F316" s="34"/>
      <c r="G316" s="254">
        <f>Eva!G284*1000</f>
        <v>200.57410000000002</v>
      </c>
      <c r="H316" s="254"/>
      <c r="I316" s="35" t="s">
        <v>23</v>
      </c>
      <c r="J316" s="34"/>
      <c r="K316" s="254">
        <f>Eva!M284</f>
        <v>0.73482091618373602</v>
      </c>
      <c r="L316" s="254"/>
      <c r="M316" s="35" t="str">
        <f>Eva!N284</f>
        <v>MΩ</v>
      </c>
      <c r="N316" s="254">
        <f>Eva!AI284</f>
        <v>1.276548823987955</v>
      </c>
      <c r="O316" s="254"/>
      <c r="P316" s="35" t="str">
        <f>Eva!AJ284</f>
        <v>MΩ</v>
      </c>
      <c r="Q316" s="1"/>
    </row>
    <row r="317" spans="1:17" x14ac:dyDescent="0.35">
      <c r="A317" s="8"/>
      <c r="B317" s="8"/>
      <c r="C317" s="231">
        <f>Eva!C285</f>
        <v>999</v>
      </c>
      <c r="D317" s="231"/>
      <c r="E317" s="35" t="s">
        <v>23</v>
      </c>
      <c r="F317" s="34"/>
      <c r="G317" s="254">
        <f>Eva!G285*1000</f>
        <v>998.70053999999993</v>
      </c>
      <c r="H317" s="254"/>
      <c r="I317" s="35" t="s">
        <v>23</v>
      </c>
      <c r="J317" s="34"/>
      <c r="K317" s="254">
        <f>Eva!M285</f>
        <v>1.0581693749055603</v>
      </c>
      <c r="L317" s="254"/>
      <c r="M317" s="35" t="str">
        <f>Eva!N285</f>
        <v>MΩ</v>
      </c>
      <c r="N317" s="254">
        <f>Eva!AI285</f>
        <v>1.7936454787727407</v>
      </c>
      <c r="O317" s="254"/>
      <c r="P317" s="35" t="str">
        <f>Eva!AJ285</f>
        <v>MΩ</v>
      </c>
      <c r="Q317" s="1"/>
    </row>
    <row r="318" spans="1:17" x14ac:dyDescent="0.35">
      <c r="A318" s="8"/>
      <c r="B318" s="8"/>
      <c r="C318" s="231"/>
      <c r="D318" s="231"/>
      <c r="E318" s="35"/>
      <c r="F318" s="34"/>
      <c r="G318" s="169"/>
      <c r="H318" s="169"/>
      <c r="I318" s="35"/>
      <c r="J318" s="34"/>
      <c r="K318" s="169"/>
      <c r="L318" s="169"/>
      <c r="M318" s="35"/>
      <c r="N318" s="171"/>
      <c r="O318" s="171"/>
      <c r="P318" s="35"/>
      <c r="Q318" s="1"/>
    </row>
    <row r="319" spans="1:17" x14ac:dyDescent="0.35">
      <c r="A319" s="8"/>
      <c r="B319" s="8"/>
      <c r="C319" s="170"/>
      <c r="D319" s="170"/>
      <c r="E319" s="35"/>
      <c r="F319" s="34"/>
      <c r="G319" s="169"/>
      <c r="H319" s="169"/>
      <c r="I319" s="35"/>
      <c r="J319" s="34"/>
      <c r="K319" s="169"/>
      <c r="L319" s="169"/>
      <c r="M319" s="35"/>
      <c r="N319" s="171"/>
      <c r="O319" s="171"/>
      <c r="P319" s="35"/>
      <c r="Q319" s="1"/>
    </row>
    <row r="320" spans="1:17" x14ac:dyDescent="0.35">
      <c r="A320" s="8"/>
      <c r="B320" s="8"/>
      <c r="C320" s="170"/>
      <c r="D320" s="170"/>
      <c r="E320" s="35"/>
      <c r="F320" s="34"/>
      <c r="G320" s="169"/>
      <c r="H320" s="169"/>
      <c r="I320" s="35"/>
      <c r="J320" s="34"/>
      <c r="K320" s="169"/>
      <c r="L320" s="169"/>
      <c r="M320" s="35"/>
      <c r="N320" s="171"/>
      <c r="O320" s="171"/>
      <c r="P320" s="35"/>
      <c r="Q320" s="1"/>
    </row>
    <row r="321" spans="1:17" x14ac:dyDescent="0.35">
      <c r="A321" s="8"/>
      <c r="B321" s="8"/>
      <c r="C321" s="170"/>
      <c r="D321" s="170"/>
      <c r="E321" s="35"/>
      <c r="F321" s="34"/>
      <c r="G321" s="169"/>
      <c r="H321" s="169"/>
      <c r="I321" s="35"/>
      <c r="J321" s="34"/>
      <c r="K321" s="169"/>
      <c r="L321" s="169"/>
      <c r="M321" s="35"/>
      <c r="N321" s="171"/>
      <c r="O321" s="171"/>
      <c r="P321" s="35"/>
      <c r="Q321" s="1"/>
    </row>
    <row r="322" spans="1:17" ht="16" thickBot="1" x14ac:dyDescent="0.4">
      <c r="A322" s="20" t="s">
        <v>118</v>
      </c>
      <c r="B322" s="109"/>
      <c r="C322" s="110"/>
      <c r="D322" s="110"/>
      <c r="E322" s="110"/>
      <c r="F322" s="110"/>
      <c r="G322" s="111"/>
      <c r="H322" s="111"/>
      <c r="I322" s="110"/>
      <c r="J322" s="110"/>
      <c r="K322" s="111"/>
      <c r="L322" s="110"/>
      <c r="M322" s="110"/>
      <c r="N322" s="110"/>
      <c r="O322" s="110"/>
      <c r="P322" s="111"/>
    </row>
    <row r="323" spans="1:17" x14ac:dyDescent="0.35">
      <c r="A323" s="224" t="s">
        <v>47</v>
      </c>
      <c r="B323" s="224"/>
      <c r="C323" s="224" t="s">
        <v>54</v>
      </c>
      <c r="D323" s="224"/>
      <c r="E323" s="224"/>
      <c r="F323" s="224"/>
      <c r="G323" s="224" t="s">
        <v>9</v>
      </c>
      <c r="H323" s="224"/>
      <c r="I323" s="224"/>
      <c r="J323" s="224"/>
      <c r="K323" s="225" t="s">
        <v>48</v>
      </c>
      <c r="L323" s="225"/>
      <c r="M323" s="225"/>
      <c r="N323" s="225" t="s">
        <v>49</v>
      </c>
      <c r="O323" s="225"/>
      <c r="P323" s="225"/>
    </row>
    <row r="324" spans="1:17" ht="16" thickBot="1" x14ac:dyDescent="0.4">
      <c r="A324" s="218" t="s">
        <v>50</v>
      </c>
      <c r="B324" s="218"/>
      <c r="C324" s="218" t="s">
        <v>55</v>
      </c>
      <c r="D324" s="218"/>
      <c r="E324" s="218"/>
      <c r="F324" s="218"/>
      <c r="G324" s="218" t="s">
        <v>53</v>
      </c>
      <c r="H324" s="218"/>
      <c r="I324" s="218"/>
      <c r="J324" s="218"/>
      <c r="K324" s="219" t="s">
        <v>51</v>
      </c>
      <c r="L324" s="219"/>
      <c r="M324" s="219"/>
      <c r="N324" s="219" t="s">
        <v>24</v>
      </c>
      <c r="O324" s="219"/>
      <c r="P324" s="219"/>
    </row>
    <row r="325" spans="1:17" x14ac:dyDescent="0.35">
      <c r="A325" s="92">
        <v>10</v>
      </c>
      <c r="B325" s="92" t="s">
        <v>71</v>
      </c>
      <c r="C325" s="6">
        <f>Eva!C292</f>
        <v>10</v>
      </c>
      <c r="D325" s="6" t="str">
        <f>Eva!D292</f>
        <v>nF</v>
      </c>
      <c r="E325" s="89">
        <v>300</v>
      </c>
      <c r="F325" s="90" t="s">
        <v>18</v>
      </c>
      <c r="G325" s="227">
        <f>Eva!G292</f>
        <v>10.08192</v>
      </c>
      <c r="H325" s="227"/>
      <c r="I325" s="92" t="str">
        <f>Eva!H292</f>
        <v>nF</v>
      </c>
      <c r="J325" s="7"/>
      <c r="K325" s="227">
        <f>Eva!M292</f>
        <v>8.1920000000000215E-2</v>
      </c>
      <c r="L325" s="227"/>
      <c r="M325" s="92" t="str">
        <f>Eva!N292</f>
        <v>nF</v>
      </c>
      <c r="N325" s="227">
        <f>Eva!AI292</f>
        <v>3.2719083829879689E-2</v>
      </c>
      <c r="O325" s="227"/>
      <c r="P325" s="92" t="str">
        <f>Eva!AJ292</f>
        <v>nF</v>
      </c>
    </row>
    <row r="326" spans="1:17" x14ac:dyDescent="0.35">
      <c r="A326" s="92">
        <v>33</v>
      </c>
      <c r="B326" s="92" t="s">
        <v>71</v>
      </c>
      <c r="C326" s="6">
        <f>Eva!C293</f>
        <v>30</v>
      </c>
      <c r="D326" s="6" t="str">
        <f>Eva!D293</f>
        <v>nF</v>
      </c>
      <c r="E326" s="89">
        <v>300</v>
      </c>
      <c r="F326" s="90" t="s">
        <v>18</v>
      </c>
      <c r="G326" s="227">
        <f>Eva!G293</f>
        <v>39.721755999999999</v>
      </c>
      <c r="H326" s="227"/>
      <c r="I326" s="92" t="str">
        <f>Eva!H293</f>
        <v>nF</v>
      </c>
      <c r="J326" s="7"/>
      <c r="K326" s="227">
        <f>Eva!M293</f>
        <v>9.7217559999999992</v>
      </c>
      <c r="L326" s="227"/>
      <c r="M326" s="92" t="str">
        <f>Eva!N293</f>
        <v>nF</v>
      </c>
      <c r="N326" s="227">
        <f>Eva!AI293</f>
        <v>2.7039993204619625E-2</v>
      </c>
      <c r="O326" s="227"/>
      <c r="P326" s="92" t="str">
        <f>Eva!AJ293</f>
        <v>nF</v>
      </c>
    </row>
    <row r="327" spans="1:17" x14ac:dyDescent="0.35">
      <c r="A327" s="92">
        <v>100</v>
      </c>
      <c r="B327" s="92" t="s">
        <v>71</v>
      </c>
      <c r="C327" s="6">
        <f>Eva!C294</f>
        <v>100</v>
      </c>
      <c r="D327" s="6" t="str">
        <f>Eva!D294</f>
        <v>nF</v>
      </c>
      <c r="E327" s="89">
        <v>300</v>
      </c>
      <c r="F327" s="90" t="s">
        <v>18</v>
      </c>
      <c r="G327" s="227">
        <f>Eva!G294</f>
        <v>110.07287999999998</v>
      </c>
      <c r="H327" s="227"/>
      <c r="I327" s="92" t="str">
        <f>Eva!H294</f>
        <v>nF</v>
      </c>
      <c r="J327" s="7"/>
      <c r="K327" s="227">
        <f>Eva!M294</f>
        <v>10.072879999999984</v>
      </c>
      <c r="L327" s="227"/>
      <c r="M327" s="92" t="str">
        <f>Eva!N294</f>
        <v>nF</v>
      </c>
      <c r="N327" s="227">
        <f>Eva!AI294</f>
        <v>6.655249256923626E-2</v>
      </c>
      <c r="O327" s="227"/>
      <c r="P327" s="92" t="str">
        <f>Eva!AJ294</f>
        <v>nF</v>
      </c>
    </row>
    <row r="328" spans="1:17" x14ac:dyDescent="0.35">
      <c r="A328" s="92">
        <v>330</v>
      </c>
      <c r="B328" s="92" t="s">
        <v>71</v>
      </c>
      <c r="C328" s="94">
        <f>Eva!C295*1000</f>
        <v>300</v>
      </c>
      <c r="D328" s="94" t="s">
        <v>71</v>
      </c>
      <c r="E328" s="89">
        <v>300</v>
      </c>
      <c r="F328" s="90" t="s">
        <v>18</v>
      </c>
      <c r="G328" s="226">
        <f>Eva!G295</f>
        <v>300.43263999999999</v>
      </c>
      <c r="H328" s="226"/>
      <c r="I328" s="92" t="str">
        <f>Eva!H295</f>
        <v>nF</v>
      </c>
      <c r="J328" s="7"/>
      <c r="K328" s="226">
        <f>Eva!M295</f>
        <v>0.43263999999999214</v>
      </c>
      <c r="L328" s="226"/>
      <c r="M328" s="92" t="str">
        <f>Eva!N295</f>
        <v>nF</v>
      </c>
      <c r="N328" s="226">
        <f>Eva!AI295</f>
        <v>0.1120876051904284</v>
      </c>
      <c r="O328" s="226"/>
      <c r="P328" s="92" t="str">
        <f>Eva!AJ295</f>
        <v>nF</v>
      </c>
    </row>
    <row r="329" spans="1:17" x14ac:dyDescent="0.35">
      <c r="A329" s="92">
        <v>1</v>
      </c>
      <c r="B329" s="92" t="s">
        <v>72</v>
      </c>
      <c r="C329" s="6">
        <f>Eva!C296</f>
        <v>1</v>
      </c>
      <c r="D329" s="6" t="str">
        <f>Eva!D296</f>
        <v>µF</v>
      </c>
      <c r="E329" s="89">
        <v>300</v>
      </c>
      <c r="F329" s="90" t="s">
        <v>18</v>
      </c>
      <c r="G329" s="229">
        <f>Eva!G296</f>
        <v>1.000791</v>
      </c>
      <c r="H329" s="229"/>
      <c r="I329" s="92" t="str">
        <f>Eva!H296</f>
        <v>µF</v>
      </c>
      <c r="J329" s="7"/>
      <c r="K329" s="229">
        <f>Eva!M296</f>
        <v>7.9099999999998616E-4</v>
      </c>
      <c r="L329" s="229"/>
      <c r="M329" s="92" t="str">
        <f>Eva!N296</f>
        <v>µF</v>
      </c>
      <c r="N329" s="229">
        <f>Eva!AI296</f>
        <v>1.1225001855974301E-4</v>
      </c>
      <c r="O329" s="229"/>
      <c r="P329" s="92" t="str">
        <f>Eva!AJ296</f>
        <v>µF</v>
      </c>
    </row>
    <row r="330" spans="1:17" x14ac:dyDescent="0.35">
      <c r="A330" s="92">
        <v>3.3</v>
      </c>
      <c r="B330" s="92" t="s">
        <v>72</v>
      </c>
      <c r="C330" s="6">
        <f>Eva!C297</f>
        <v>3</v>
      </c>
      <c r="D330" s="6" t="str">
        <f>Eva!D297</f>
        <v>µF</v>
      </c>
      <c r="E330" s="89">
        <v>300</v>
      </c>
      <c r="F330" s="90" t="s">
        <v>18</v>
      </c>
      <c r="G330" s="229">
        <f>Eva!G297</f>
        <v>3.0128708</v>
      </c>
      <c r="H330" s="229"/>
      <c r="I330" s="92" t="str">
        <f>Eva!H297</f>
        <v>µF</v>
      </c>
      <c r="J330" s="7"/>
      <c r="K330" s="229">
        <f>Eva!M297</f>
        <v>1.287079999999996E-2</v>
      </c>
      <c r="L330" s="229"/>
      <c r="M330" s="92" t="str">
        <f>Eva!N297</f>
        <v>µF</v>
      </c>
      <c r="N330" s="229">
        <f>Eva!AI297</f>
        <v>1.7290818172257868E-4</v>
      </c>
      <c r="O330" s="229"/>
      <c r="P330" s="92" t="str">
        <f>Eva!AJ297</f>
        <v>µF</v>
      </c>
    </row>
    <row r="331" spans="1:17" x14ac:dyDescent="0.35">
      <c r="A331" s="92"/>
      <c r="B331" s="92"/>
      <c r="C331" s="6"/>
      <c r="D331" s="6"/>
      <c r="E331" s="89"/>
      <c r="F331" s="90"/>
      <c r="G331" s="158"/>
      <c r="H331" s="158"/>
      <c r="I331" s="92"/>
      <c r="J331" s="7"/>
      <c r="K331" s="158"/>
      <c r="L331" s="158"/>
      <c r="M331" s="92"/>
      <c r="N331" s="158"/>
      <c r="O331" s="158"/>
      <c r="P331" s="92"/>
    </row>
    <row r="332" spans="1:17" ht="16" thickBot="1" x14ac:dyDescent="0.4">
      <c r="A332" s="20" t="s">
        <v>94</v>
      </c>
      <c r="B332" s="109"/>
      <c r="C332" s="110"/>
      <c r="D332" s="110"/>
      <c r="E332" s="110"/>
      <c r="F332" s="110"/>
      <c r="G332" s="111"/>
      <c r="H332" s="111"/>
      <c r="I332" s="110"/>
      <c r="J332" s="110"/>
      <c r="K332" s="111"/>
      <c r="L332" s="110"/>
      <c r="M332" s="110"/>
      <c r="N332" s="110"/>
      <c r="O332" s="110"/>
      <c r="P332" s="111"/>
    </row>
    <row r="333" spans="1:17" x14ac:dyDescent="0.35">
      <c r="A333" s="224" t="s">
        <v>47</v>
      </c>
      <c r="B333" s="224"/>
      <c r="C333" s="224" t="s">
        <v>54</v>
      </c>
      <c r="D333" s="224"/>
      <c r="E333" s="224"/>
      <c r="F333" s="224"/>
      <c r="G333" s="224" t="s">
        <v>9</v>
      </c>
      <c r="H333" s="224"/>
      <c r="I333" s="224"/>
      <c r="J333" s="224"/>
      <c r="K333" s="225" t="s">
        <v>48</v>
      </c>
      <c r="L333" s="225"/>
      <c r="M333" s="225"/>
      <c r="N333" s="225" t="s">
        <v>49</v>
      </c>
      <c r="O333" s="225"/>
      <c r="P333" s="225"/>
    </row>
    <row r="334" spans="1:17" ht="16" thickBot="1" x14ac:dyDescent="0.4">
      <c r="A334" s="218" t="s">
        <v>50</v>
      </c>
      <c r="B334" s="218"/>
      <c r="C334" s="218" t="s">
        <v>55</v>
      </c>
      <c r="D334" s="218"/>
      <c r="E334" s="218"/>
      <c r="F334" s="218"/>
      <c r="G334" s="218" t="s">
        <v>53</v>
      </c>
      <c r="H334" s="218"/>
      <c r="I334" s="218"/>
      <c r="J334" s="218"/>
      <c r="K334" s="219" t="s">
        <v>51</v>
      </c>
      <c r="L334" s="219"/>
      <c r="M334" s="219"/>
      <c r="N334" s="219" t="s">
        <v>24</v>
      </c>
      <c r="O334" s="219"/>
      <c r="P334" s="219"/>
    </row>
    <row r="335" spans="1:17" x14ac:dyDescent="0.35">
      <c r="A335" s="92">
        <v>10</v>
      </c>
      <c r="B335" s="92" t="s">
        <v>72</v>
      </c>
      <c r="C335" s="6">
        <f>Eva!C298</f>
        <v>10</v>
      </c>
      <c r="D335" s="6" t="str">
        <f>Eva!D298</f>
        <v>µF</v>
      </c>
      <c r="E335" s="89">
        <v>300</v>
      </c>
      <c r="F335" s="90" t="s">
        <v>18</v>
      </c>
      <c r="G335" s="229">
        <f>Eva!G298</f>
        <v>10.186159999999999</v>
      </c>
      <c r="H335" s="229"/>
      <c r="I335" s="92" t="str">
        <f>Eva!H298</f>
        <v>µF</v>
      </c>
      <c r="J335" s="7"/>
      <c r="K335" s="229">
        <f>Eva!M298</f>
        <v>0.18615999999999921</v>
      </c>
      <c r="L335" s="229"/>
      <c r="M335" s="92" t="str">
        <f>Eva!N298</f>
        <v>µF</v>
      </c>
      <c r="N335" s="229">
        <f>Eva!AI298</f>
        <v>4.2112528436092479E-4</v>
      </c>
      <c r="O335" s="229"/>
      <c r="P335" s="92" t="str">
        <f>Eva!AJ298</f>
        <v>µF</v>
      </c>
    </row>
    <row r="336" spans="1:17" x14ac:dyDescent="0.35">
      <c r="A336" s="92">
        <v>100</v>
      </c>
      <c r="B336" s="92" t="s">
        <v>72</v>
      </c>
      <c r="C336" s="6">
        <f>Eva!C299</f>
        <v>50</v>
      </c>
      <c r="D336" s="6" t="str">
        <f>Eva!D299</f>
        <v>µF</v>
      </c>
      <c r="E336" s="89">
        <v>300</v>
      </c>
      <c r="F336" s="90" t="s">
        <v>18</v>
      </c>
      <c r="G336" s="228">
        <f>Eva!G299</f>
        <v>50.790630000000007</v>
      </c>
      <c r="H336" s="228"/>
      <c r="I336" s="92" t="str">
        <f>Eva!H299</f>
        <v>µF</v>
      </c>
      <c r="J336" s="7"/>
      <c r="K336" s="228">
        <f>Eva!M299</f>
        <v>0.79063000000000727</v>
      </c>
      <c r="L336" s="228"/>
      <c r="M336" s="92" t="str">
        <f>Eva!N299</f>
        <v>µF</v>
      </c>
      <c r="N336" s="228">
        <f>Eva!AI299</f>
        <v>2.5019447634435778E-3</v>
      </c>
      <c r="O336" s="228"/>
      <c r="P336" s="92" t="str">
        <f>Eva!AJ299</f>
        <v>µF</v>
      </c>
    </row>
    <row r="337" spans="1:16" x14ac:dyDescent="0.35">
      <c r="A337" s="92"/>
      <c r="B337" s="92"/>
      <c r="C337" s="6">
        <f>Eva!C300</f>
        <v>80</v>
      </c>
      <c r="D337" s="6" t="str">
        <f>Eva!D300</f>
        <v>µF</v>
      </c>
      <c r="E337" s="89">
        <v>300</v>
      </c>
      <c r="F337" s="90" t="s">
        <v>18</v>
      </c>
      <c r="G337" s="228">
        <f>Eva!G300</f>
        <v>80.402814000000006</v>
      </c>
      <c r="H337" s="228"/>
      <c r="I337" s="92" t="str">
        <f>Eva!H300</f>
        <v>µF</v>
      </c>
      <c r="J337" s="7"/>
      <c r="K337" s="228">
        <f>Eva!M300</f>
        <v>0.40281400000000644</v>
      </c>
      <c r="L337" s="228"/>
      <c r="M337" s="92" t="str">
        <f>Eva!N300</f>
        <v>µF</v>
      </c>
      <c r="N337" s="228">
        <f>Eva!AI300</f>
        <v>4.04334773713902E-3</v>
      </c>
      <c r="O337" s="228"/>
      <c r="P337" s="92" t="str">
        <f>Eva!AJ300</f>
        <v>µF</v>
      </c>
    </row>
    <row r="338" spans="1:16" x14ac:dyDescent="0.35">
      <c r="A338" s="92"/>
      <c r="B338" s="92"/>
      <c r="C338" s="6">
        <f>Eva!C301</f>
        <v>100</v>
      </c>
      <c r="D338" s="6" t="str">
        <f>Eva!D301</f>
        <v>µF</v>
      </c>
      <c r="E338" s="89">
        <v>300</v>
      </c>
      <c r="F338" s="90" t="s">
        <v>18</v>
      </c>
      <c r="G338" s="228">
        <f>Eva!G301</f>
        <v>99.410876000000002</v>
      </c>
      <c r="H338" s="228"/>
      <c r="I338" s="92" t="str">
        <f>Eva!H301</f>
        <v>µF</v>
      </c>
      <c r="J338" s="7"/>
      <c r="K338" s="228">
        <f>Eva!M301</f>
        <v>-0.5891239999999982</v>
      </c>
      <c r="L338" s="228"/>
      <c r="M338" s="92" t="str">
        <f>Eva!N301</f>
        <v>µF</v>
      </c>
      <c r="N338" s="228">
        <f>Eva!AI301</f>
        <v>4.6622338263159159E-3</v>
      </c>
      <c r="O338" s="228"/>
      <c r="P338" s="92" t="str">
        <f>Eva!AJ301</f>
        <v>µF</v>
      </c>
    </row>
    <row r="339" spans="1:16" x14ac:dyDescent="0.35">
      <c r="A339" s="92"/>
      <c r="B339" s="92"/>
      <c r="D339" s="92"/>
      <c r="E339" s="89"/>
      <c r="F339" s="90"/>
      <c r="G339" s="227"/>
      <c r="H339" s="227"/>
      <c r="I339" s="92"/>
      <c r="J339" s="7"/>
      <c r="K339" s="91"/>
      <c r="L339" s="91"/>
      <c r="M339" s="92"/>
      <c r="N339" s="91"/>
      <c r="O339" s="91"/>
      <c r="P339" s="92"/>
    </row>
    <row r="340" spans="1:16" ht="16" thickBot="1" x14ac:dyDescent="0.4">
      <c r="A340" s="20" t="s">
        <v>95</v>
      </c>
      <c r="B340" s="109"/>
      <c r="C340" s="110"/>
      <c r="D340" s="110"/>
      <c r="E340" s="110"/>
      <c r="F340" s="110"/>
      <c r="G340" s="111"/>
      <c r="H340" s="111"/>
      <c r="I340" s="110"/>
      <c r="J340" s="110"/>
      <c r="K340" s="111"/>
      <c r="L340" s="110"/>
      <c r="M340" s="110"/>
      <c r="N340" s="110"/>
      <c r="O340" s="110"/>
      <c r="P340" s="111"/>
    </row>
    <row r="341" spans="1:16" x14ac:dyDescent="0.35">
      <c r="A341" s="224" t="s">
        <v>47</v>
      </c>
      <c r="B341" s="224"/>
      <c r="C341" s="224" t="s">
        <v>54</v>
      </c>
      <c r="D341" s="224"/>
      <c r="E341" s="224"/>
      <c r="F341" s="224"/>
      <c r="G341" s="224" t="s">
        <v>9</v>
      </c>
      <c r="H341" s="224"/>
      <c r="I341" s="224"/>
      <c r="J341" s="224"/>
      <c r="K341" s="225" t="s">
        <v>48</v>
      </c>
      <c r="L341" s="225"/>
      <c r="M341" s="225"/>
      <c r="N341" s="225" t="s">
        <v>49</v>
      </c>
      <c r="O341" s="225"/>
      <c r="P341" s="225"/>
    </row>
    <row r="342" spans="1:16" ht="16" thickBot="1" x14ac:dyDescent="0.4">
      <c r="A342" s="218" t="s">
        <v>50</v>
      </c>
      <c r="B342" s="218"/>
      <c r="C342" s="218" t="s">
        <v>55</v>
      </c>
      <c r="D342" s="218"/>
      <c r="E342" s="218"/>
      <c r="F342" s="218"/>
      <c r="G342" s="218" t="s">
        <v>53</v>
      </c>
      <c r="H342" s="218"/>
      <c r="I342" s="218"/>
      <c r="J342" s="218"/>
      <c r="K342" s="219" t="s">
        <v>51</v>
      </c>
      <c r="L342" s="219"/>
      <c r="M342" s="219"/>
      <c r="N342" s="219" t="s">
        <v>24</v>
      </c>
      <c r="O342" s="219"/>
      <c r="P342" s="219"/>
    </row>
    <row r="343" spans="1:16" x14ac:dyDescent="0.35">
      <c r="A343" s="8">
        <v>10</v>
      </c>
      <c r="B343" s="8" t="s">
        <v>71</v>
      </c>
      <c r="C343" s="6">
        <f>Eva!C308</f>
        <v>10</v>
      </c>
      <c r="D343" s="6" t="str">
        <f>Eva!D308</f>
        <v>nF</v>
      </c>
      <c r="E343" s="89">
        <v>1</v>
      </c>
      <c r="F343" s="90" t="s">
        <v>19</v>
      </c>
      <c r="G343" s="228">
        <f>Eva!G308</f>
        <v>10.083181999999999</v>
      </c>
      <c r="H343" s="228"/>
      <c r="I343" s="8" t="str">
        <f>Eva!H308</f>
        <v>nF</v>
      </c>
      <c r="J343" s="7"/>
      <c r="K343" s="228">
        <f>Eva!M308</f>
        <v>8.3181999999998979E-2</v>
      </c>
      <c r="L343" s="228"/>
      <c r="M343" s="8" t="str">
        <f>Eva!J308</f>
        <v>nF</v>
      </c>
      <c r="N343" s="228">
        <f>Eva!AI308</f>
        <v>4.9639523231662956E-3</v>
      </c>
      <c r="O343" s="228"/>
      <c r="P343" s="8" t="str">
        <f>Eva!AJ308</f>
        <v>nF</v>
      </c>
    </row>
    <row r="344" spans="1:16" x14ac:dyDescent="0.35">
      <c r="A344" s="8">
        <v>33</v>
      </c>
      <c r="B344" s="8" t="s">
        <v>71</v>
      </c>
      <c r="C344" s="6">
        <f>Eva!C309</f>
        <v>30</v>
      </c>
      <c r="D344" s="6" t="str">
        <f>Eva!D309</f>
        <v>nF</v>
      </c>
      <c r="E344" s="89">
        <v>1</v>
      </c>
      <c r="F344" s="90" t="s">
        <v>19</v>
      </c>
      <c r="G344" s="227">
        <f>Eva!G309</f>
        <v>39.289901999999998</v>
      </c>
      <c r="H344" s="227"/>
      <c r="I344" s="8" t="str">
        <f>Eva!H309</f>
        <v>nF</v>
      </c>
      <c r="J344" s="7"/>
      <c r="K344" s="227">
        <f>Eva!M309</f>
        <v>9.2899019999999979</v>
      </c>
      <c r="L344" s="227"/>
      <c r="M344" s="8" t="str">
        <f>Eva!J309</f>
        <v>nF</v>
      </c>
      <c r="N344" s="227">
        <f>Eva!AI309</f>
        <v>1.4463231388642306E-2</v>
      </c>
      <c r="O344" s="227"/>
      <c r="P344" s="8" t="str">
        <f>Eva!AJ309</f>
        <v>nF</v>
      </c>
    </row>
    <row r="345" spans="1:16" x14ac:dyDescent="0.35">
      <c r="A345" s="8">
        <v>100</v>
      </c>
      <c r="B345" s="8" t="s">
        <v>71</v>
      </c>
      <c r="C345" s="6">
        <f>Eva!C310</f>
        <v>100</v>
      </c>
      <c r="D345" s="6" t="str">
        <f>Eva!D310</f>
        <v>nF</v>
      </c>
      <c r="E345" s="89">
        <v>1</v>
      </c>
      <c r="F345" s="90" t="s">
        <v>19</v>
      </c>
      <c r="G345" s="227">
        <f>Eva!G310</f>
        <v>110.04386</v>
      </c>
      <c r="H345" s="227"/>
      <c r="I345" s="8" t="str">
        <f>Eva!H310</f>
        <v>nF</v>
      </c>
      <c r="J345" s="7"/>
      <c r="K345" s="227">
        <f>Eva!M310</f>
        <v>10.043859999999995</v>
      </c>
      <c r="L345" s="227"/>
      <c r="M345" s="8" t="str">
        <f>Eva!J310</f>
        <v>nF</v>
      </c>
      <c r="N345" s="227">
        <f>Eva!AI310</f>
        <v>2.2667048047296703E-2</v>
      </c>
      <c r="O345" s="227"/>
      <c r="P345" s="8" t="str">
        <f>Eva!AJ310</f>
        <v>nF</v>
      </c>
    </row>
    <row r="346" spans="1:16" x14ac:dyDescent="0.35">
      <c r="A346" s="8">
        <v>330</v>
      </c>
      <c r="B346" s="8" t="s">
        <v>71</v>
      </c>
      <c r="C346" s="94">
        <f>Eva!C311*1000</f>
        <v>300</v>
      </c>
      <c r="D346" s="94" t="s">
        <v>71</v>
      </c>
      <c r="E346" s="89">
        <v>1</v>
      </c>
      <c r="F346" s="90" t="s">
        <v>19</v>
      </c>
      <c r="G346" s="226">
        <f>Eva!G311</f>
        <v>300.59635999999995</v>
      </c>
      <c r="H346" s="226"/>
      <c r="I346" s="8" t="str">
        <f>Eva!H311</f>
        <v>nF</v>
      </c>
      <c r="J346" s="7"/>
      <c r="K346" s="226">
        <f>Eva!M311</f>
        <v>0.59635999999994738</v>
      </c>
      <c r="L346" s="226"/>
      <c r="M346" s="8" t="str">
        <f>Eva!J311</f>
        <v>nF</v>
      </c>
      <c r="N346" s="226">
        <f>Eva!AI311</f>
        <v>0.10111589663449318</v>
      </c>
      <c r="O346" s="226"/>
      <c r="P346" s="8" t="str">
        <f>Eva!AJ311</f>
        <v>nF</v>
      </c>
    </row>
    <row r="347" spans="1:16" x14ac:dyDescent="0.35">
      <c r="A347" s="8">
        <v>1</v>
      </c>
      <c r="B347" s="8" t="s">
        <v>72</v>
      </c>
      <c r="C347" s="6">
        <f>Eva!C312</f>
        <v>1</v>
      </c>
      <c r="D347" s="6" t="str">
        <f>Eva!D312</f>
        <v>µF</v>
      </c>
      <c r="E347" s="89">
        <v>1</v>
      </c>
      <c r="F347" s="90" t="s">
        <v>19</v>
      </c>
      <c r="G347" s="229">
        <f>Eva!G312</f>
        <v>1.0021267999999999</v>
      </c>
      <c r="H347" s="229"/>
      <c r="I347" s="8" t="str">
        <f>Eva!H312</f>
        <v>µF</v>
      </c>
      <c r="J347" s="7"/>
      <c r="K347" s="229">
        <f>Eva!M312</f>
        <v>2.1267999999998732E-3</v>
      </c>
      <c r="L347" s="229"/>
      <c r="M347" s="8" t="str">
        <f>Eva!J312</f>
        <v>µF</v>
      </c>
      <c r="N347" s="229">
        <f>Eva!AI312</f>
        <v>1.0949624042251096E-4</v>
      </c>
      <c r="O347" s="229"/>
      <c r="P347" s="8" t="str">
        <f>Eva!AJ312</f>
        <v>µF</v>
      </c>
    </row>
    <row r="348" spans="1:16" x14ac:dyDescent="0.35">
      <c r="A348" s="8">
        <v>3.3</v>
      </c>
      <c r="B348" s="8" t="s">
        <v>72</v>
      </c>
      <c r="C348" s="6">
        <f>Eva!C313</f>
        <v>3</v>
      </c>
      <c r="D348" s="8" t="s">
        <v>119</v>
      </c>
      <c r="E348" s="89">
        <v>1</v>
      </c>
      <c r="F348" s="90" t="s">
        <v>19</v>
      </c>
      <c r="G348" s="228">
        <f>Eva!G313</f>
        <v>3.0348655999999998</v>
      </c>
      <c r="H348" s="228"/>
      <c r="I348" s="8" t="str">
        <f>Eva!H313</f>
        <v>µF</v>
      </c>
      <c r="J348" s="7"/>
      <c r="K348" s="228">
        <f>Eva!M313</f>
        <v>3.486559999999983E-2</v>
      </c>
      <c r="L348" s="228"/>
      <c r="M348" s="8" t="str">
        <f>Eva!J313</f>
        <v>µF</v>
      </c>
      <c r="N348" s="229">
        <f>Eva!AI313</f>
        <v>1.6731281824418758E-4</v>
      </c>
      <c r="O348" s="229"/>
      <c r="P348" s="8" t="str">
        <f>Eva!AJ313</f>
        <v>µF</v>
      </c>
    </row>
    <row r="349" spans="1:16" x14ac:dyDescent="0.35">
      <c r="A349" s="6"/>
      <c r="B349" s="6"/>
      <c r="C349" s="77"/>
      <c r="D349" s="77"/>
      <c r="E349" s="35"/>
      <c r="F349" s="7"/>
      <c r="G349" s="19"/>
      <c r="H349" s="19"/>
      <c r="I349" s="35"/>
      <c r="J349" s="7"/>
      <c r="K349" s="82"/>
      <c r="L349" s="82"/>
      <c r="M349" s="35"/>
      <c r="N349" s="82"/>
      <c r="O349" s="82"/>
      <c r="P349" s="35"/>
    </row>
    <row r="350" spans="1:16" ht="16" thickBot="1" x14ac:dyDescent="0.4">
      <c r="A350" s="5" t="s">
        <v>121</v>
      </c>
      <c r="I350" s="5"/>
      <c r="N350" s="5"/>
    </row>
    <row r="351" spans="1:16" x14ac:dyDescent="0.35">
      <c r="A351" s="221" t="s">
        <v>47</v>
      </c>
      <c r="B351" s="221"/>
      <c r="C351" s="221" t="s">
        <v>54</v>
      </c>
      <c r="D351" s="221"/>
      <c r="E351" s="221"/>
      <c r="F351" s="221"/>
      <c r="G351" s="221" t="s">
        <v>79</v>
      </c>
      <c r="H351" s="221"/>
      <c r="I351" s="221"/>
      <c r="J351" s="221"/>
      <c r="K351" s="222" t="s">
        <v>48</v>
      </c>
      <c r="L351" s="222"/>
      <c r="M351" s="222"/>
      <c r="N351" s="222" t="s">
        <v>49</v>
      </c>
      <c r="O351" s="222"/>
      <c r="P351" s="222"/>
    </row>
    <row r="352" spans="1:16" ht="16" thickBot="1" x14ac:dyDescent="0.4">
      <c r="A352" s="218" t="s">
        <v>50</v>
      </c>
      <c r="B352" s="218"/>
      <c r="C352" s="218" t="s">
        <v>55</v>
      </c>
      <c r="D352" s="218"/>
      <c r="E352" s="218"/>
      <c r="F352" s="218"/>
      <c r="G352" s="218" t="s">
        <v>88</v>
      </c>
      <c r="H352" s="218"/>
      <c r="I352" s="218"/>
      <c r="J352" s="218"/>
      <c r="K352" s="219" t="s">
        <v>51</v>
      </c>
      <c r="L352" s="219"/>
      <c r="M352" s="219"/>
      <c r="N352" s="219" t="s">
        <v>24</v>
      </c>
      <c r="O352" s="219"/>
      <c r="P352" s="219"/>
    </row>
    <row r="353" spans="1:16" x14ac:dyDescent="0.35">
      <c r="A353" s="106">
        <v>20</v>
      </c>
      <c r="B353" s="107" t="s">
        <v>11</v>
      </c>
      <c r="C353" s="235">
        <f>Data!E395</f>
        <v>0</v>
      </c>
      <c r="D353" s="235"/>
      <c r="E353" s="8" t="s">
        <v>11</v>
      </c>
      <c r="F353" s="7"/>
      <c r="G353" s="216">
        <f>Data!O395</f>
        <v>-8.4399999999999996E-3</v>
      </c>
      <c r="H353" s="216"/>
      <c r="I353" s="8" t="str">
        <f>Data!R395</f>
        <v>mV</v>
      </c>
      <c r="K353" s="216">
        <f>Eva!M320</f>
        <v>8.6870314684824521E-3</v>
      </c>
      <c r="L353" s="216"/>
      <c r="M353" s="144" t="str">
        <f>Eva!N320</f>
        <v>mV</v>
      </c>
      <c r="N353" s="216">
        <f>Eva!AI320</f>
        <v>7.8835232475826886E-3</v>
      </c>
      <c r="O353" s="216"/>
      <c r="P353" s="8" t="str">
        <f>Eva!AJ320</f>
        <v>mV</v>
      </c>
    </row>
    <row r="354" spans="1:16" x14ac:dyDescent="0.35">
      <c r="A354" s="108"/>
      <c r="B354" s="108"/>
      <c r="C354" s="235">
        <f>Data!E396</f>
        <v>10</v>
      </c>
      <c r="D354" s="235"/>
      <c r="E354" s="8" t="s">
        <v>11</v>
      </c>
      <c r="F354" s="7"/>
      <c r="G354" s="216">
        <f>Data!O396</f>
        <v>9.992659999999999</v>
      </c>
      <c r="H354" s="216"/>
      <c r="I354" s="8" t="str">
        <f>Data!R396</f>
        <v>mV</v>
      </c>
      <c r="K354" s="216">
        <f>Eva!M321</f>
        <v>7.5456681117973545E-3</v>
      </c>
      <c r="L354" s="216"/>
      <c r="M354" s="144" t="str">
        <f>Eva!N321</f>
        <v>mV</v>
      </c>
      <c r="N354" s="216">
        <f>Eva!AI321</f>
        <v>7.8902716434261569E-3</v>
      </c>
      <c r="O354" s="216"/>
      <c r="P354" s="8" t="str">
        <f>Eva!AJ321</f>
        <v>mV</v>
      </c>
    </row>
    <row r="355" spans="1:16" x14ac:dyDescent="0.35">
      <c r="A355" s="108"/>
      <c r="B355" s="108"/>
      <c r="C355" s="235">
        <f>Data!E397</f>
        <v>-10</v>
      </c>
      <c r="D355" s="235"/>
      <c r="E355" s="8" t="s">
        <v>11</v>
      </c>
      <c r="F355" s="7"/>
      <c r="G355" s="216">
        <f>Data!O397</f>
        <v>-10.00628</v>
      </c>
      <c r="H355" s="216"/>
      <c r="I355" s="8" t="str">
        <f>Data!R397</f>
        <v>mV</v>
      </c>
      <c r="J355" s="7"/>
      <c r="K355" s="216">
        <f>Eva!M322</f>
        <v>6.5049630330360486E-3</v>
      </c>
      <c r="L355" s="216"/>
      <c r="M355" s="144" t="str">
        <f>Eva!N322</f>
        <v>mV</v>
      </c>
      <c r="N355" s="216">
        <f>Eva!AI322</f>
        <v>7.8793732596405871E-3</v>
      </c>
      <c r="O355" s="216"/>
      <c r="P355" s="8" t="str">
        <f>Eva!AJ322</f>
        <v>mV</v>
      </c>
    </row>
    <row r="356" spans="1:16" x14ac:dyDescent="0.35">
      <c r="A356" s="106">
        <v>200</v>
      </c>
      <c r="B356" s="107" t="s">
        <v>11</v>
      </c>
      <c r="C356" s="235">
        <f>Data!E398</f>
        <v>100</v>
      </c>
      <c r="D356" s="235"/>
      <c r="E356" s="8" t="s">
        <v>11</v>
      </c>
      <c r="F356" s="7"/>
      <c r="G356" s="220">
        <f>Data!O398</f>
        <v>99.983200000000011</v>
      </c>
      <c r="H356" s="220"/>
      <c r="I356" s="8" t="str">
        <f>Data!R398</f>
        <v>mV</v>
      </c>
      <c r="J356" s="7"/>
      <c r="K356" s="220">
        <f>Eva!M323</f>
        <v>1.6633397901614444E-2</v>
      </c>
      <c r="L356" s="220"/>
      <c r="M356" s="144" t="str">
        <f>Eva!N323</f>
        <v>mV</v>
      </c>
      <c r="N356" s="220">
        <f>Eva!AI323</f>
        <v>8.0529401197062759E-3</v>
      </c>
      <c r="O356" s="220"/>
      <c r="P356" s="8" t="str">
        <f>Eva!AJ323</f>
        <v>mV</v>
      </c>
    </row>
    <row r="357" spans="1:16" x14ac:dyDescent="0.35">
      <c r="A357" s="108"/>
      <c r="B357" s="108"/>
      <c r="C357" s="235">
        <f>Data!E399</f>
        <v>-100</v>
      </c>
      <c r="D357" s="235"/>
      <c r="E357" s="8" t="s">
        <v>11</v>
      </c>
      <c r="F357" s="7"/>
      <c r="G357" s="220">
        <f>Data!O399</f>
        <v>-100.00280000000001</v>
      </c>
      <c r="H357" s="220"/>
      <c r="I357" s="8" t="str">
        <f>Data!R399</f>
        <v>mV</v>
      </c>
      <c r="J357" s="7"/>
      <c r="K357" s="220">
        <f>Eva!M324</f>
        <v>3.0074752071129751E-3</v>
      </c>
      <c r="L357" s="220"/>
      <c r="M357" s="144" t="str">
        <f>Eva!N324</f>
        <v>mV</v>
      </c>
      <c r="N357" s="220">
        <f>Eva!AI324</f>
        <v>7.9530703053311124E-3</v>
      </c>
      <c r="O357" s="220"/>
      <c r="P357" s="8" t="str">
        <f>Eva!AJ324</f>
        <v>mV</v>
      </c>
    </row>
    <row r="358" spans="1:16" x14ac:dyDescent="0.35">
      <c r="A358" s="106">
        <v>2</v>
      </c>
      <c r="B358" s="107" t="s">
        <v>12</v>
      </c>
      <c r="C358" s="235">
        <f>Data!E400</f>
        <v>1</v>
      </c>
      <c r="D358" s="235"/>
      <c r="E358" s="8" t="s">
        <v>12</v>
      </c>
      <c r="F358" s="7"/>
      <c r="G358" s="223">
        <f>Data!O400</f>
        <v>999.91399999999999</v>
      </c>
      <c r="H358" s="223"/>
      <c r="I358" s="8" t="str">
        <f>Data!R400</f>
        <v>mV</v>
      </c>
      <c r="J358" s="7"/>
      <c r="K358" s="223">
        <f>Eva!M325</f>
        <v>8.6051349426497836E-2</v>
      </c>
      <c r="L358" s="223"/>
      <c r="M358" s="144" t="str">
        <f>Eva!N325</f>
        <v>mV</v>
      </c>
      <c r="N358" s="223">
        <f>Eva!AI325</f>
        <v>1.3387761497824431E-2</v>
      </c>
      <c r="O358" s="223"/>
      <c r="P358" s="8" t="str">
        <f>Eva!AJ325</f>
        <v>mV</v>
      </c>
    </row>
    <row r="359" spans="1:16" x14ac:dyDescent="0.35">
      <c r="A359" s="8"/>
      <c r="B359" s="8"/>
      <c r="C359" s="235">
        <f>Data!E401</f>
        <v>-1</v>
      </c>
      <c r="D359" s="235"/>
      <c r="E359" s="8" t="s">
        <v>12</v>
      </c>
      <c r="F359" s="7"/>
      <c r="G359" s="223">
        <f>Data!O401</f>
        <v>-999.92400000000021</v>
      </c>
      <c r="H359" s="223"/>
      <c r="I359" s="8" t="str">
        <f>Data!R401</f>
        <v>mV</v>
      </c>
      <c r="J359" s="7"/>
      <c r="K359" s="223">
        <f>Eva!M326</f>
        <v>-7.5128955475179282E-2</v>
      </c>
      <c r="L359" s="223"/>
      <c r="M359" s="144" t="str">
        <f>Eva!N326</f>
        <v>mV</v>
      </c>
      <c r="N359" s="223">
        <f>Eva!AI326</f>
        <v>1.5510436119284005E-2</v>
      </c>
      <c r="O359" s="223"/>
      <c r="P359" s="8" t="str">
        <f>Eva!AJ326</f>
        <v>mV</v>
      </c>
    </row>
    <row r="360" spans="1:16" x14ac:dyDescent="0.35">
      <c r="A360" s="8"/>
      <c r="B360" s="8"/>
      <c r="C360" s="274">
        <f>Data!E402</f>
        <v>1.9</v>
      </c>
      <c r="D360" s="274"/>
      <c r="E360" s="8" t="s">
        <v>12</v>
      </c>
      <c r="F360" s="7"/>
      <c r="G360" s="223">
        <f>Data!O402</f>
        <v>1899.9</v>
      </c>
      <c r="H360" s="223"/>
      <c r="I360" s="8" t="str">
        <f>Data!R402</f>
        <v>mV</v>
      </c>
      <c r="J360" s="7"/>
      <c r="K360" s="223">
        <f>Eva!M327</f>
        <v>0.10307500136264025</v>
      </c>
      <c r="L360" s="223"/>
      <c r="M360" s="144" t="str">
        <f>Eva!N327</f>
        <v>mV</v>
      </c>
      <c r="N360" s="223">
        <f>Eva!AI327</f>
        <v>1.9250440838888449E-2</v>
      </c>
      <c r="O360" s="223"/>
      <c r="P360" s="8" t="str">
        <f>Eva!AJ327</f>
        <v>mV</v>
      </c>
    </row>
    <row r="361" spans="1:16" x14ac:dyDescent="0.35">
      <c r="A361" s="8"/>
      <c r="B361" s="8"/>
      <c r="C361" s="274">
        <f>Data!E403</f>
        <v>-1.9</v>
      </c>
      <c r="D361" s="274"/>
      <c r="E361" s="8" t="s">
        <v>12</v>
      </c>
      <c r="F361" s="7"/>
      <c r="G361" s="223">
        <f>Data!O403</f>
        <v>-1899.8700000000001</v>
      </c>
      <c r="H361" s="223"/>
      <c r="I361" s="8" t="str">
        <f>Data!R403</f>
        <v>mV</v>
      </c>
      <c r="J361" s="7"/>
      <c r="K361" s="223">
        <f>Eva!M328</f>
        <v>-0.13128813465300482</v>
      </c>
      <c r="L361" s="223"/>
      <c r="M361" s="144" t="str">
        <f>Eva!N328</f>
        <v>mV</v>
      </c>
      <c r="N361" s="223">
        <f>Eva!AI328</f>
        <v>1.9276754890566822E-2</v>
      </c>
      <c r="O361" s="223"/>
      <c r="P361" s="8" t="str">
        <f>Eva!AJ328</f>
        <v>mV</v>
      </c>
    </row>
    <row r="362" spans="1:16" ht="16" thickBot="1" x14ac:dyDescent="0.4">
      <c r="A362" s="5" t="s">
        <v>122</v>
      </c>
    </row>
    <row r="363" spans="1:16" x14ac:dyDescent="0.35">
      <c r="A363" s="221" t="s">
        <v>47</v>
      </c>
      <c r="B363" s="221"/>
      <c r="C363" s="221" t="s">
        <v>54</v>
      </c>
      <c r="D363" s="221"/>
      <c r="E363" s="221"/>
      <c r="F363" s="221"/>
      <c r="G363" s="221" t="s">
        <v>79</v>
      </c>
      <c r="H363" s="221"/>
      <c r="I363" s="221"/>
      <c r="J363" s="221"/>
      <c r="K363" s="222" t="s">
        <v>48</v>
      </c>
      <c r="L363" s="222"/>
      <c r="M363" s="222"/>
      <c r="N363" s="222" t="s">
        <v>49</v>
      </c>
      <c r="O363" s="222"/>
      <c r="P363" s="222"/>
    </row>
    <row r="364" spans="1:16" ht="16" thickBot="1" x14ac:dyDescent="0.4">
      <c r="A364" s="218" t="s">
        <v>50</v>
      </c>
      <c r="B364" s="218"/>
      <c r="C364" s="218" t="s">
        <v>55</v>
      </c>
      <c r="D364" s="218"/>
      <c r="E364" s="218"/>
      <c r="F364" s="218"/>
      <c r="G364" s="218" t="s">
        <v>88</v>
      </c>
      <c r="H364" s="218"/>
      <c r="I364" s="218"/>
      <c r="J364" s="218"/>
      <c r="K364" s="219" t="s">
        <v>51</v>
      </c>
      <c r="L364" s="219"/>
      <c r="M364" s="219"/>
      <c r="N364" s="219" t="s">
        <v>24</v>
      </c>
      <c r="O364" s="219"/>
      <c r="P364" s="219"/>
    </row>
    <row r="365" spans="1:16" x14ac:dyDescent="0.35">
      <c r="A365" s="8">
        <v>10</v>
      </c>
      <c r="B365" s="8" t="s">
        <v>12</v>
      </c>
      <c r="C365" s="235">
        <f>Data!E404</f>
        <v>0</v>
      </c>
      <c r="D365" s="235"/>
      <c r="E365" s="35" t="s">
        <v>12</v>
      </c>
      <c r="F365" s="7"/>
      <c r="G365" s="216">
        <f>Data!O404</f>
        <v>-6.1999999999999989E-4</v>
      </c>
      <c r="H365" s="216"/>
      <c r="I365" s="35" t="str">
        <f>Data!R404</f>
        <v>V</v>
      </c>
      <c r="J365" s="7"/>
      <c r="K365" s="216">
        <f>Eva!M329</f>
        <v>6.2024703146848232E-4</v>
      </c>
      <c r="L365" s="216"/>
      <c r="M365" s="35" t="str">
        <f>Eva!N329</f>
        <v>V</v>
      </c>
      <c r="N365" s="216">
        <f>Eva!AI329</f>
        <v>1.1403472952918854E-4</v>
      </c>
      <c r="O365" s="216"/>
      <c r="P365" s="35" t="str">
        <f>Eva!AJ329</f>
        <v>V</v>
      </c>
    </row>
    <row r="366" spans="1:16" x14ac:dyDescent="0.35">
      <c r="A366" s="6"/>
      <c r="B366" s="6"/>
      <c r="C366" s="235">
        <f>Data!E405</f>
        <v>2</v>
      </c>
      <c r="D366" s="235"/>
      <c r="E366" s="35" t="s">
        <v>12</v>
      </c>
      <c r="F366" s="7"/>
      <c r="G366" s="216">
        <f>Data!O405</f>
        <v>1.9992600000000003</v>
      </c>
      <c r="H366" s="216"/>
      <c r="I366" s="35" t="str">
        <f>Data!R405</f>
        <v>V</v>
      </c>
      <c r="J366" s="7"/>
      <c r="K366" s="216">
        <f>Eva!M330</f>
        <v>7.4341096268892848E-4</v>
      </c>
      <c r="L366" s="216"/>
      <c r="M366" s="35" t="str">
        <f>Eva!N330</f>
        <v>V</v>
      </c>
      <c r="N366" s="216">
        <f>Eva!AI330</f>
        <v>7.7797249346132731E-5</v>
      </c>
      <c r="O366" s="216"/>
      <c r="P366" s="35" t="str">
        <f>Eva!AJ330</f>
        <v>V</v>
      </c>
    </row>
    <row r="367" spans="1:16" x14ac:dyDescent="0.35">
      <c r="A367" s="6"/>
      <c r="B367" s="6"/>
      <c r="C367" s="235">
        <f>Data!E406</f>
        <v>-2</v>
      </c>
      <c r="D367" s="235"/>
      <c r="E367" s="35" t="s">
        <v>12</v>
      </c>
      <c r="F367" s="7"/>
      <c r="G367" s="216">
        <f>Data!O406</f>
        <v>-2.0008599999999999</v>
      </c>
      <c r="H367" s="216"/>
      <c r="I367" s="35" t="str">
        <f>Data!R406</f>
        <v>V</v>
      </c>
      <c r="J367" s="7"/>
      <c r="K367" s="216">
        <f>Eva!M331</f>
        <v>8.5847195654897845E-4</v>
      </c>
      <c r="L367" s="216"/>
      <c r="M367" s="35" t="str">
        <f>Eva!N331</f>
        <v>V</v>
      </c>
      <c r="N367" s="216">
        <f>Eva!AI331</f>
        <v>7.7172269279662505E-5</v>
      </c>
      <c r="O367" s="216"/>
      <c r="P367" s="35" t="str">
        <f>Eva!AJ331</f>
        <v>V</v>
      </c>
    </row>
    <row r="368" spans="1:16" x14ac:dyDescent="0.35">
      <c r="A368" s="6"/>
      <c r="B368" s="6"/>
      <c r="C368" s="235">
        <f>Data!E407</f>
        <v>5</v>
      </c>
      <c r="D368" s="235"/>
      <c r="E368" s="35" t="s">
        <v>12</v>
      </c>
      <c r="F368" s="7"/>
      <c r="G368" s="216">
        <f>Data!O407</f>
        <v>4.99918</v>
      </c>
      <c r="H368" s="216"/>
      <c r="I368" s="35" t="str">
        <f>Data!R407</f>
        <v>V</v>
      </c>
      <c r="J368" s="7"/>
      <c r="K368" s="216">
        <f>Eva!M332</f>
        <v>8.0904683690530277E-4</v>
      </c>
      <c r="L368" s="216"/>
      <c r="M368" s="35" t="str">
        <f>Eva!N332</f>
        <v>V</v>
      </c>
      <c r="N368" s="216">
        <f>Eva!AI332</f>
        <v>1.0080426591024432E-4</v>
      </c>
      <c r="O368" s="216"/>
      <c r="P368" s="35" t="str">
        <f>Eva!AJ332</f>
        <v>V</v>
      </c>
    </row>
    <row r="369" spans="1:16" x14ac:dyDescent="0.35">
      <c r="A369" s="6"/>
      <c r="B369" s="6"/>
      <c r="C369" s="235">
        <f>Data!E408</f>
        <v>-5</v>
      </c>
      <c r="D369" s="235"/>
      <c r="E369" s="35" t="s">
        <v>12</v>
      </c>
      <c r="F369" s="7"/>
      <c r="G369" s="216">
        <f>Data!O408</f>
        <v>-5.0007800000000007</v>
      </c>
      <c r="H369" s="216"/>
      <c r="I369" s="35" t="str">
        <f>Data!R408</f>
        <v>V</v>
      </c>
      <c r="J369" s="7"/>
      <c r="K369" s="216">
        <f>Eva!M333</f>
        <v>7.846777686166817E-4</v>
      </c>
      <c r="L369" s="216"/>
      <c r="M369" s="35" t="str">
        <f>Eva!N333</f>
        <v>V</v>
      </c>
      <c r="N369" s="216">
        <f>Eva!AI333</f>
        <v>9.9633791343745902E-5</v>
      </c>
      <c r="O369" s="216"/>
      <c r="P369" s="35" t="str">
        <f>Eva!AJ333</f>
        <v>V</v>
      </c>
    </row>
    <row r="370" spans="1:16" x14ac:dyDescent="0.35">
      <c r="A370" s="6"/>
      <c r="B370" s="6"/>
      <c r="C370" s="235">
        <f>Data!E409</f>
        <v>10</v>
      </c>
      <c r="D370" s="235"/>
      <c r="E370" s="35" t="s">
        <v>12</v>
      </c>
      <c r="F370" s="7"/>
      <c r="G370" s="216">
        <f>Data!O409</f>
        <v>9.9990000000000006</v>
      </c>
      <c r="H370" s="216"/>
      <c r="I370" s="35" t="str">
        <f>Data!R409</f>
        <v>V</v>
      </c>
      <c r="J370" s="7"/>
      <c r="K370" s="216">
        <f>Eva!M334</f>
        <v>9.8410248814850831E-4</v>
      </c>
      <c r="L370" s="216"/>
      <c r="M370" s="35" t="str">
        <f>Eva!N334</f>
        <v>V</v>
      </c>
      <c r="N370" s="216">
        <f>Eva!AI334</f>
        <v>8.2377089138138535E-5</v>
      </c>
      <c r="O370" s="216"/>
      <c r="P370" s="35" t="str">
        <f>Eva!AJ334</f>
        <v>V</v>
      </c>
    </row>
    <row r="371" spans="1:16" ht="16" thickBot="1" x14ac:dyDescent="0.4">
      <c r="A371" s="5" t="s">
        <v>122</v>
      </c>
    </row>
    <row r="372" spans="1:16" x14ac:dyDescent="0.35">
      <c r="A372" s="221" t="s">
        <v>47</v>
      </c>
      <c r="B372" s="221"/>
      <c r="C372" s="221" t="s">
        <v>54</v>
      </c>
      <c r="D372" s="221"/>
      <c r="E372" s="221"/>
      <c r="F372" s="221"/>
      <c r="G372" s="221" t="s">
        <v>79</v>
      </c>
      <c r="H372" s="221"/>
      <c r="I372" s="221"/>
      <c r="J372" s="221"/>
      <c r="K372" s="222" t="s">
        <v>48</v>
      </c>
      <c r="L372" s="222"/>
      <c r="M372" s="222"/>
      <c r="N372" s="222" t="s">
        <v>49</v>
      </c>
      <c r="O372" s="222"/>
      <c r="P372" s="222"/>
    </row>
    <row r="373" spans="1:16" ht="16" thickBot="1" x14ac:dyDescent="0.4">
      <c r="A373" s="218" t="s">
        <v>50</v>
      </c>
      <c r="B373" s="218"/>
      <c r="C373" s="218" t="s">
        <v>55</v>
      </c>
      <c r="D373" s="218"/>
      <c r="E373" s="218"/>
      <c r="F373" s="218"/>
      <c r="G373" s="218" t="s">
        <v>88</v>
      </c>
      <c r="H373" s="218"/>
      <c r="I373" s="218"/>
      <c r="J373" s="218"/>
      <c r="K373" s="219" t="s">
        <v>51</v>
      </c>
      <c r="L373" s="219"/>
      <c r="M373" s="219"/>
      <c r="N373" s="219" t="s">
        <v>24</v>
      </c>
      <c r="O373" s="219"/>
      <c r="P373" s="219"/>
    </row>
    <row r="374" spans="1:16" x14ac:dyDescent="0.35">
      <c r="A374" s="6">
        <f>A365</f>
        <v>10</v>
      </c>
      <c r="B374" s="6" t="str">
        <f>B365</f>
        <v>V</v>
      </c>
      <c r="C374" s="235">
        <f>Data!E410</f>
        <v>-10</v>
      </c>
      <c r="D374" s="235"/>
      <c r="E374" s="35" t="s">
        <v>12</v>
      </c>
      <c r="F374" s="7"/>
      <c r="G374" s="216">
        <f>Data!O410</f>
        <v>-10.000640000000001</v>
      </c>
      <c r="H374" s="216"/>
      <c r="I374" s="35" t="str">
        <f>Data!R410</f>
        <v>V</v>
      </c>
      <c r="J374" s="7"/>
      <c r="K374" s="216">
        <f>Eva!M335</f>
        <v>6.4696371463313085E-4</v>
      </c>
      <c r="L374" s="216"/>
      <c r="M374" s="35" t="str">
        <f>Eva!N335</f>
        <v>V</v>
      </c>
      <c r="N374" s="216">
        <f>Eva!AI335</f>
        <v>1.2944470409380937E-4</v>
      </c>
      <c r="O374" s="216"/>
      <c r="P374" s="35" t="str">
        <f>Eva!AJ335</f>
        <v>V</v>
      </c>
    </row>
    <row r="375" spans="1:16" x14ac:dyDescent="0.35">
      <c r="A375" s="6"/>
      <c r="B375" s="6"/>
      <c r="C375" s="235">
        <f>Data!E411</f>
        <v>15</v>
      </c>
      <c r="D375" s="235"/>
      <c r="E375" s="35" t="s">
        <v>12</v>
      </c>
      <c r="F375" s="7"/>
      <c r="G375" s="216">
        <f>Data!O411</f>
        <v>14.999279999999999</v>
      </c>
      <c r="H375" s="216"/>
      <c r="I375" s="35" t="str">
        <f>Data!R411</f>
        <v>V</v>
      </c>
      <c r="J375" s="7"/>
      <c r="K375" s="216">
        <f>Eva!M336</f>
        <v>7.1306903309320546E-4</v>
      </c>
      <c r="L375" s="216"/>
      <c r="M375" s="35" t="str">
        <f>Eva!N336</f>
        <v>V</v>
      </c>
      <c r="N375" s="216">
        <f>Eva!AI336</f>
        <v>1.3009811839358222E-4</v>
      </c>
      <c r="O375" s="216"/>
      <c r="P375" s="35" t="str">
        <f>Eva!AJ336</f>
        <v>V</v>
      </c>
    </row>
    <row r="376" spans="1:16" x14ac:dyDescent="0.35">
      <c r="A376" s="6"/>
      <c r="B376" s="6"/>
      <c r="C376" s="235">
        <f>Data!E412</f>
        <v>-15</v>
      </c>
      <c r="D376" s="235"/>
      <c r="E376" s="35" t="s">
        <v>12</v>
      </c>
      <c r="F376" s="7"/>
      <c r="G376" s="216">
        <f>Data!O412</f>
        <v>-15.000579999999999</v>
      </c>
      <c r="H376" s="216"/>
      <c r="I376" s="35" t="str">
        <f>Data!R412</f>
        <v>V</v>
      </c>
      <c r="J376" s="7"/>
      <c r="K376" s="216">
        <f>Eva!M337</f>
        <v>5.7888472936440394E-4</v>
      </c>
      <c r="L376" s="216"/>
      <c r="M376" s="35" t="str">
        <f>Eva!N337</f>
        <v>V</v>
      </c>
      <c r="N376" s="216">
        <f>Eva!AI337</f>
        <v>1.2572523191828835E-4</v>
      </c>
      <c r="O376" s="216"/>
      <c r="P376" s="35" t="str">
        <f>Eva!AJ337</f>
        <v>V</v>
      </c>
    </row>
    <row r="377" spans="1:16" x14ac:dyDescent="0.35">
      <c r="A377" s="6"/>
      <c r="B377" s="6"/>
      <c r="C377" s="235">
        <f>Data!E413</f>
        <v>20</v>
      </c>
      <c r="D377" s="235"/>
      <c r="E377" s="35" t="s">
        <v>12</v>
      </c>
      <c r="F377" s="7"/>
      <c r="G377" s="216">
        <f>Data!O413</f>
        <v>19.999220000000001</v>
      </c>
      <c r="H377" s="216"/>
      <c r="I377" s="35" t="str">
        <f>Data!R413</f>
        <v>V</v>
      </c>
      <c r="J377" s="7"/>
      <c r="K377" s="216">
        <f>Eva!M338</f>
        <v>8.5537890378262205E-4</v>
      </c>
      <c r="L377" s="216"/>
      <c r="M377" s="35" t="str">
        <f>Eva!N338</f>
        <v>V</v>
      </c>
      <c r="N377" s="216">
        <f>Eva!AI338</f>
        <v>1.9723470774042932E-4</v>
      </c>
      <c r="O377" s="216"/>
      <c r="P377" s="35" t="str">
        <f>Eva!AJ338</f>
        <v>V</v>
      </c>
    </row>
    <row r="378" spans="1:16" x14ac:dyDescent="0.35">
      <c r="A378" s="6"/>
      <c r="B378" s="6"/>
      <c r="C378" s="235">
        <f>Data!E414</f>
        <v>-20</v>
      </c>
      <c r="D378" s="235"/>
      <c r="E378" s="35" t="s">
        <v>12</v>
      </c>
      <c r="F378" s="7"/>
      <c r="G378" s="216">
        <f>Data!O414</f>
        <v>-20.000880000000002</v>
      </c>
      <c r="H378" s="216"/>
      <c r="I378" s="35" t="str">
        <f>Data!R414</f>
        <v>V</v>
      </c>
      <c r="J378" s="7"/>
      <c r="K378" s="216">
        <f>Eva!M339</f>
        <v>8.2104617380451828E-4</v>
      </c>
      <c r="L378" s="216"/>
      <c r="M378" s="35" t="str">
        <f>Eva!N339</f>
        <v>V</v>
      </c>
      <c r="N378" s="216">
        <f>Eva!AI339</f>
        <v>1.9129127443187971E-4</v>
      </c>
      <c r="O378" s="216"/>
      <c r="P378" s="35" t="str">
        <f>Eva!AJ339</f>
        <v>V</v>
      </c>
    </row>
    <row r="379" spans="1:16" x14ac:dyDescent="0.35">
      <c r="A379" s="6"/>
      <c r="B379" s="6"/>
      <c r="C379" s="22"/>
      <c r="D379" s="22"/>
      <c r="E379" s="35"/>
      <c r="F379" s="7"/>
      <c r="G379" s="74"/>
      <c r="H379" s="74"/>
      <c r="I379" s="35"/>
      <c r="J379" s="7"/>
      <c r="K379" s="74"/>
      <c r="L379" s="74"/>
      <c r="M379" s="35"/>
      <c r="N379" s="74"/>
      <c r="O379" s="74"/>
      <c r="P379" s="35"/>
    </row>
    <row r="380" spans="1:16" ht="16" thickBot="1" x14ac:dyDescent="0.4">
      <c r="A380" s="20" t="s">
        <v>123</v>
      </c>
      <c r="B380" s="21"/>
      <c r="C380" s="21"/>
      <c r="D380" s="22"/>
      <c r="E380" s="35"/>
      <c r="F380" s="7"/>
      <c r="G380" s="74"/>
      <c r="H380" s="74"/>
      <c r="I380" s="35"/>
      <c r="J380" s="7"/>
      <c r="K380" s="74"/>
      <c r="L380" s="74"/>
      <c r="M380" s="35"/>
      <c r="N380" s="74"/>
      <c r="O380" s="74"/>
      <c r="P380" s="35"/>
    </row>
    <row r="381" spans="1:16" x14ac:dyDescent="0.35">
      <c r="A381" s="221" t="s">
        <v>47</v>
      </c>
      <c r="B381" s="221"/>
      <c r="C381" s="221" t="s">
        <v>54</v>
      </c>
      <c r="D381" s="221"/>
      <c r="E381" s="221"/>
      <c r="F381" s="221"/>
      <c r="G381" s="221" t="s">
        <v>79</v>
      </c>
      <c r="H381" s="221"/>
      <c r="I381" s="221"/>
      <c r="J381" s="221"/>
      <c r="K381" s="222" t="s">
        <v>48</v>
      </c>
      <c r="L381" s="222"/>
      <c r="M381" s="222"/>
      <c r="N381" s="222" t="s">
        <v>49</v>
      </c>
      <c r="O381" s="222"/>
      <c r="P381" s="222"/>
    </row>
    <row r="382" spans="1:16" ht="16" thickBot="1" x14ac:dyDescent="0.4">
      <c r="A382" s="218" t="s">
        <v>50</v>
      </c>
      <c r="B382" s="218"/>
      <c r="C382" s="218" t="s">
        <v>55</v>
      </c>
      <c r="D382" s="218"/>
      <c r="E382" s="218"/>
      <c r="F382" s="218"/>
      <c r="G382" s="218" t="s">
        <v>88</v>
      </c>
      <c r="H382" s="218"/>
      <c r="I382" s="218"/>
      <c r="J382" s="218"/>
      <c r="K382" s="219" t="s">
        <v>51</v>
      </c>
      <c r="L382" s="219"/>
      <c r="M382" s="219"/>
      <c r="N382" s="219" t="s">
        <v>24</v>
      </c>
      <c r="O382" s="219"/>
      <c r="P382" s="219"/>
    </row>
    <row r="383" spans="1:16" x14ac:dyDescent="0.35">
      <c r="A383" s="8">
        <v>20</v>
      </c>
      <c r="B383" s="8" t="s">
        <v>15</v>
      </c>
      <c r="C383" s="235">
        <f>Data!E420</f>
        <v>0</v>
      </c>
      <c r="D383" s="235"/>
      <c r="E383" s="160" t="s">
        <v>15</v>
      </c>
      <c r="F383" s="7"/>
      <c r="G383" s="216">
        <f>Data!O420</f>
        <v>3.3999999999999997E-4</v>
      </c>
      <c r="H383" s="216"/>
      <c r="I383" s="112" t="str">
        <f>Data!R420</f>
        <v>mA</v>
      </c>
      <c r="J383" s="7"/>
      <c r="K383" s="216">
        <f>Eva!M344</f>
        <v>3.4078946985817698E-4</v>
      </c>
      <c r="L383" s="216"/>
      <c r="M383" s="112" t="str">
        <f>Eva!N344</f>
        <v>mA</v>
      </c>
      <c r="N383" s="216">
        <f>Eva!AI344</f>
        <v>8.8967507905287629E-5</v>
      </c>
      <c r="O383" s="216"/>
      <c r="P383" s="112" t="str">
        <f>Eva!AJ344</f>
        <v>mA</v>
      </c>
    </row>
    <row r="384" spans="1:16" x14ac:dyDescent="0.35">
      <c r="A384" s="6"/>
      <c r="B384" s="6"/>
      <c r="C384" s="235">
        <f>Data!E421</f>
        <v>5</v>
      </c>
      <c r="D384" s="235"/>
      <c r="E384" s="160" t="s">
        <v>15</v>
      </c>
      <c r="F384" s="7"/>
      <c r="G384" s="216">
        <f>Data!O421</f>
        <v>4.9999599999999997</v>
      </c>
      <c r="H384" s="216"/>
      <c r="I384" s="112" t="str">
        <f>Data!R421</f>
        <v>mA</v>
      </c>
      <c r="J384" s="7"/>
      <c r="K384" s="216">
        <f>Eva!M345</f>
        <v>-4.6165757774829785E-5</v>
      </c>
      <c r="L384" s="216"/>
      <c r="M384" s="112" t="str">
        <f>Eva!N345</f>
        <v>mA</v>
      </c>
      <c r="N384" s="216">
        <f>Eva!AI345</f>
        <v>2.8252356689172428E-4</v>
      </c>
      <c r="O384" s="216"/>
      <c r="P384" s="112" t="str">
        <f>Eva!AJ345</f>
        <v>mA</v>
      </c>
    </row>
    <row r="385" spans="1:16" x14ac:dyDescent="0.35">
      <c r="A385" s="6"/>
      <c r="B385" s="6"/>
      <c r="C385" s="235">
        <f>Data!E422</f>
        <v>-5</v>
      </c>
      <c r="D385" s="235"/>
      <c r="E385" s="160" t="s">
        <v>15</v>
      </c>
      <c r="F385" s="7"/>
      <c r="G385" s="216">
        <f>Data!O422</f>
        <v>-4.9994000000000005</v>
      </c>
      <c r="H385" s="216"/>
      <c r="I385" s="112" t="str">
        <f>Data!R422</f>
        <v>mA</v>
      </c>
      <c r="J385" s="7"/>
      <c r="K385" s="216">
        <f>Eva!M346</f>
        <v>5.5660911877453145E-4</v>
      </c>
      <c r="L385" s="216"/>
      <c r="M385" s="112" t="str">
        <f>Eva!N346</f>
        <v>mA</v>
      </c>
      <c r="N385" s="216">
        <f>Eva!AI346</f>
        <v>2.0996337358677777E-4</v>
      </c>
      <c r="O385" s="216"/>
      <c r="P385" s="112" t="str">
        <f>Eva!AJ346</f>
        <v>mA</v>
      </c>
    </row>
    <row r="386" spans="1:16" x14ac:dyDescent="0.35">
      <c r="A386" s="6"/>
      <c r="B386" s="6"/>
      <c r="C386" s="235">
        <f>Data!E423</f>
        <v>10</v>
      </c>
      <c r="D386" s="235"/>
      <c r="E386" s="160" t="s">
        <v>15</v>
      </c>
      <c r="F386" s="7"/>
      <c r="G386" s="216">
        <f>Data!O423</f>
        <v>9.9995799999999981</v>
      </c>
      <c r="H386" s="216"/>
      <c r="I386" s="112" t="str">
        <f>Data!R423</f>
        <v>mA</v>
      </c>
      <c r="J386" s="7"/>
      <c r="K386" s="216">
        <f>Eva!M347</f>
        <v>-3.4475830744717939E-4</v>
      </c>
      <c r="L386" s="216"/>
      <c r="M386" s="112" t="str">
        <f>Eva!N347</f>
        <v>mA</v>
      </c>
      <c r="N386" s="216">
        <f>Eva!AI347</f>
        <v>4.8730894700981165E-4</v>
      </c>
      <c r="O386" s="216"/>
      <c r="P386" s="112" t="str">
        <f>Eva!AJ347</f>
        <v>mA</v>
      </c>
    </row>
    <row r="387" spans="1:16" x14ac:dyDescent="0.35">
      <c r="A387" s="6"/>
      <c r="B387" s="6"/>
      <c r="C387" s="235">
        <f>Data!E424</f>
        <v>-10</v>
      </c>
      <c r="D387" s="235"/>
      <c r="E387" s="160" t="s">
        <v>15</v>
      </c>
      <c r="F387" s="7"/>
      <c r="G387" s="216">
        <f>Data!O424</f>
        <v>-9.9991200000000013</v>
      </c>
      <c r="H387" s="216"/>
      <c r="I387" s="112" t="str">
        <f>Data!R424</f>
        <v>mA</v>
      </c>
      <c r="J387" s="7"/>
      <c r="K387" s="216">
        <f>Eva!M348</f>
        <v>8.4475649991411217E-4</v>
      </c>
      <c r="L387" s="216"/>
      <c r="M387" s="112" t="str">
        <f>Eva!N348</f>
        <v>mA</v>
      </c>
      <c r="N387" s="216">
        <f>Eva!AI348</f>
        <v>3.9851097790083971E-4</v>
      </c>
      <c r="O387" s="216"/>
      <c r="P387" s="112" t="str">
        <f>Eva!AJ348</f>
        <v>mA</v>
      </c>
    </row>
    <row r="388" spans="1:16" x14ac:dyDescent="0.35">
      <c r="A388" s="6"/>
      <c r="B388" s="6"/>
      <c r="C388" s="235">
        <f>Data!E425</f>
        <v>15</v>
      </c>
      <c r="D388" s="235"/>
      <c r="E388" s="160" t="s">
        <v>15</v>
      </c>
      <c r="F388" s="7"/>
      <c r="G388" s="216">
        <f>Data!O425</f>
        <v>14.999279999999999</v>
      </c>
      <c r="H388" s="216"/>
      <c r="I388" s="112" t="str">
        <f>Data!R425</f>
        <v>mA</v>
      </c>
      <c r="J388" s="7"/>
      <c r="K388" s="216">
        <f>Eva!M349</f>
        <v>-5.6335085711722854E-4</v>
      </c>
      <c r="L388" s="216"/>
      <c r="M388" s="112" t="str">
        <f>Eva!N349</f>
        <v>mA</v>
      </c>
      <c r="N388" s="216">
        <f>Eva!AI349</f>
        <v>1.8354349314470796E-3</v>
      </c>
      <c r="O388" s="216"/>
      <c r="P388" s="112" t="str">
        <f>Eva!AJ349</f>
        <v>mA</v>
      </c>
    </row>
    <row r="389" spans="1:16" x14ac:dyDescent="0.35">
      <c r="A389" s="6"/>
      <c r="B389" s="6"/>
      <c r="C389" s="235">
        <f>Data!E426</f>
        <v>-15</v>
      </c>
      <c r="D389" s="235"/>
      <c r="E389" s="160" t="s">
        <v>15</v>
      </c>
      <c r="F389" s="7"/>
      <c r="G389" s="216">
        <f>Data!O426</f>
        <v>-14.998920000000002</v>
      </c>
      <c r="H389" s="216"/>
      <c r="I389" s="112" t="str">
        <f>Data!R426</f>
        <v>mA</v>
      </c>
      <c r="J389" s="7"/>
      <c r="K389" s="216">
        <f>Eva!M350</f>
        <v>1.0529038810549451E-3</v>
      </c>
      <c r="L389" s="216"/>
      <c r="M389" s="112" t="str">
        <f>Eva!N350</f>
        <v>mA</v>
      </c>
      <c r="N389" s="216">
        <f>Eva!AI350</f>
        <v>1.80524022324072E-3</v>
      </c>
      <c r="O389" s="216"/>
      <c r="P389" s="112" t="str">
        <f>Eva!AJ350</f>
        <v>mA</v>
      </c>
    </row>
    <row r="390" spans="1:16" x14ac:dyDescent="0.35">
      <c r="A390" s="6"/>
      <c r="B390" s="6"/>
      <c r="C390" s="235">
        <f>Data!E427</f>
        <v>19</v>
      </c>
      <c r="D390" s="235"/>
      <c r="E390" s="160" t="s">
        <v>15</v>
      </c>
      <c r="F390" s="7"/>
      <c r="G390" s="216">
        <f>Data!O427</f>
        <v>18.999219999999998</v>
      </c>
      <c r="H390" s="216"/>
      <c r="I390" s="112" t="str">
        <f>Data!R427</f>
        <v>mA</v>
      </c>
      <c r="J390" s="7"/>
      <c r="K390" s="216">
        <f>Eva!M351</f>
        <v>2.2783859772559367E-3</v>
      </c>
      <c r="L390" s="216"/>
      <c r="M390" s="112" t="str">
        <f>Eva!N351</f>
        <v>mA</v>
      </c>
      <c r="N390" s="216">
        <f>Eva!AI351</f>
        <v>1.9003859399894171E-3</v>
      </c>
      <c r="O390" s="216"/>
      <c r="P390" s="112" t="str">
        <f>Eva!AJ351</f>
        <v>mA</v>
      </c>
    </row>
    <row r="391" spans="1:16" x14ac:dyDescent="0.35">
      <c r="A391" s="6"/>
      <c r="B391" s="6"/>
      <c r="C391" s="235">
        <f>Data!E428</f>
        <v>-19</v>
      </c>
      <c r="D391" s="235"/>
      <c r="E391" s="160" t="s">
        <v>15</v>
      </c>
      <c r="F391" s="7"/>
      <c r="G391" s="216">
        <f>Data!O428</f>
        <v>-18.999220000000001</v>
      </c>
      <c r="H391" s="216"/>
      <c r="I391" s="112" t="str">
        <f>Data!R428</f>
        <v>mA</v>
      </c>
      <c r="J391" s="7"/>
      <c r="K391" s="216">
        <f>Eva!M352</f>
        <v>-3.0652896991618661E-3</v>
      </c>
      <c r="L391" s="216"/>
      <c r="M391" s="112" t="str">
        <f>Eva!N352</f>
        <v>mA</v>
      </c>
      <c r="N391" s="216">
        <f>Eva!AI352</f>
        <v>1.8610940143563113E-3</v>
      </c>
      <c r="O391" s="216"/>
      <c r="P391" s="112" t="str">
        <f>Eva!AJ352</f>
        <v>mA</v>
      </c>
    </row>
    <row r="392" spans="1:16" x14ac:dyDescent="0.35">
      <c r="A392" s="6"/>
      <c r="B392" s="6"/>
      <c r="C392" s="235">
        <f>Data!E429</f>
        <v>24</v>
      </c>
      <c r="D392" s="235"/>
      <c r="E392" s="160" t="s">
        <v>15</v>
      </c>
      <c r="F392" s="7"/>
      <c r="G392" s="216">
        <f>Data!O429</f>
        <v>23.999459999999999</v>
      </c>
      <c r="H392" s="216"/>
      <c r="I392" s="112" t="str">
        <f>Data!R429</f>
        <v>mA</v>
      </c>
      <c r="J392" s="7"/>
      <c r="K392" s="216">
        <f>Eva!M353</f>
        <v>2.2596284556009039E-3</v>
      </c>
      <c r="L392" s="216"/>
      <c r="M392" s="112" t="str">
        <f>Eva!N353</f>
        <v>mA</v>
      </c>
      <c r="N392" s="216">
        <f>Eva!AI353</f>
        <v>2.725728047251989E-3</v>
      </c>
      <c r="O392" s="216"/>
      <c r="P392" s="112" t="str">
        <f>Eva!AJ353</f>
        <v>mA</v>
      </c>
    </row>
    <row r="393" spans="1:16" x14ac:dyDescent="0.35">
      <c r="A393" s="6"/>
      <c r="B393" s="6"/>
      <c r="C393" s="235">
        <f>Data!E430</f>
        <v>-24</v>
      </c>
      <c r="D393" s="235"/>
      <c r="E393" s="160" t="s">
        <v>15</v>
      </c>
      <c r="F393" s="7"/>
      <c r="G393" s="216">
        <f>Data!O430</f>
        <v>-23.999720000000003</v>
      </c>
      <c r="H393" s="216"/>
      <c r="I393" s="112" t="str">
        <f>Data!R430</f>
        <v>mA</v>
      </c>
      <c r="J393" s="7"/>
      <c r="K393" s="216">
        <f>Eva!M354</f>
        <v>-3.184185820725105E-3</v>
      </c>
      <c r="L393" s="216"/>
      <c r="M393" s="112" t="str">
        <f>Eva!N354</f>
        <v>mA</v>
      </c>
      <c r="N393" s="216">
        <f>Eva!AI354</f>
        <v>1.8425157431094649E-3</v>
      </c>
      <c r="O393" s="216"/>
      <c r="P393" s="112" t="str">
        <f>Eva!AJ354</f>
        <v>mA</v>
      </c>
    </row>
    <row r="394" spans="1:16" x14ac:dyDescent="0.35">
      <c r="A394" s="6"/>
      <c r="B394" s="6"/>
      <c r="C394" s="22"/>
      <c r="D394" s="22"/>
      <c r="E394" s="35"/>
      <c r="F394" s="7"/>
      <c r="G394" s="74"/>
      <c r="H394" s="74"/>
      <c r="I394" s="35"/>
      <c r="J394" s="7"/>
      <c r="K394" s="74"/>
      <c r="L394" s="74"/>
      <c r="M394" s="35"/>
      <c r="N394" s="74"/>
      <c r="O394" s="74"/>
      <c r="P394" s="35"/>
    </row>
    <row r="395" spans="1:16" x14ac:dyDescent="0.35">
      <c r="A395" s="6"/>
      <c r="B395" s="6"/>
      <c r="C395" s="22"/>
      <c r="D395" s="22"/>
      <c r="E395" s="35"/>
      <c r="F395" s="7"/>
      <c r="G395" s="74"/>
      <c r="H395" s="74"/>
      <c r="I395" s="35"/>
      <c r="J395" s="7"/>
      <c r="K395" s="74"/>
      <c r="L395" s="74"/>
      <c r="M395" s="35"/>
      <c r="N395" s="74"/>
      <c r="O395" s="74"/>
      <c r="P395" s="35"/>
    </row>
    <row r="396" spans="1:16" x14ac:dyDescent="0.35">
      <c r="A396" s="6"/>
      <c r="B396" s="6"/>
      <c r="C396" s="22"/>
      <c r="D396" s="22"/>
      <c r="E396" s="35"/>
      <c r="F396" s="7"/>
      <c r="G396" s="74"/>
      <c r="H396" s="74"/>
      <c r="I396" s="35"/>
      <c r="J396" s="7"/>
      <c r="K396" s="74"/>
      <c r="L396" s="74"/>
      <c r="M396" s="35"/>
      <c r="N396" s="74"/>
      <c r="O396" s="74"/>
      <c r="P396" s="35"/>
    </row>
    <row r="397" spans="1:16" x14ac:dyDescent="0.35">
      <c r="A397" s="6"/>
      <c r="B397" s="6"/>
      <c r="C397" s="22"/>
      <c r="D397" s="22"/>
      <c r="E397" s="35"/>
      <c r="F397" s="7"/>
      <c r="G397" s="74"/>
      <c r="H397" s="74"/>
      <c r="I397" s="35"/>
      <c r="J397" s="7"/>
      <c r="K397" s="74"/>
      <c r="L397" s="74"/>
      <c r="M397" s="35"/>
      <c r="N397" s="74"/>
      <c r="O397" s="74"/>
      <c r="P397" s="35"/>
    </row>
    <row r="398" spans="1:16" x14ac:dyDescent="0.35">
      <c r="A398" s="6"/>
      <c r="B398" s="6"/>
      <c r="C398" s="22"/>
      <c r="D398" s="22"/>
      <c r="E398" s="35"/>
      <c r="F398" s="7"/>
      <c r="G398" s="74"/>
      <c r="H398" s="74"/>
      <c r="I398" s="35"/>
      <c r="J398" s="7"/>
      <c r="K398" s="74"/>
      <c r="L398" s="74"/>
      <c r="M398" s="35"/>
      <c r="N398" s="74"/>
      <c r="O398" s="74"/>
      <c r="P398" s="35"/>
    </row>
    <row r="399" spans="1:16" x14ac:dyDescent="0.35">
      <c r="A399" s="6"/>
      <c r="B399" s="6"/>
      <c r="C399" s="22"/>
      <c r="D399" s="22"/>
      <c r="E399" s="35"/>
      <c r="F399" s="7"/>
      <c r="G399" s="74"/>
      <c r="H399" s="74"/>
      <c r="I399" s="35"/>
      <c r="J399" s="7"/>
      <c r="K399" s="74"/>
      <c r="L399" s="74"/>
      <c r="M399" s="35"/>
      <c r="N399" s="74"/>
      <c r="O399" s="74"/>
      <c r="P399" s="35"/>
    </row>
    <row r="400" spans="1:16" x14ac:dyDescent="0.35">
      <c r="A400" s="6"/>
      <c r="B400" s="6"/>
      <c r="C400" s="22"/>
      <c r="D400" s="22"/>
      <c r="E400" s="35"/>
      <c r="F400" s="7"/>
      <c r="G400" s="74"/>
      <c r="H400" s="74"/>
      <c r="I400" s="35"/>
      <c r="J400" s="7"/>
      <c r="K400" s="74"/>
      <c r="L400" s="74"/>
      <c r="M400" s="35"/>
      <c r="N400" s="74"/>
      <c r="O400" s="74"/>
      <c r="P400" s="35"/>
    </row>
    <row r="401" spans="1:16" x14ac:dyDescent="0.35">
      <c r="A401" s="6"/>
      <c r="B401" s="6"/>
      <c r="C401" s="22"/>
      <c r="D401" s="22"/>
      <c r="E401" s="35"/>
      <c r="F401" s="7"/>
      <c r="G401" s="74"/>
      <c r="H401" s="74"/>
      <c r="I401" s="35"/>
      <c r="J401" s="7"/>
      <c r="K401" s="74"/>
      <c r="L401" s="74"/>
      <c r="M401" s="35"/>
      <c r="N401" s="74"/>
      <c r="O401" s="74"/>
      <c r="P401" s="35"/>
    </row>
    <row r="402" spans="1:16" ht="16" thickBot="1" x14ac:dyDescent="0.4">
      <c r="A402" s="20" t="s">
        <v>124</v>
      </c>
      <c r="B402" s="21"/>
      <c r="C402" s="21"/>
      <c r="D402" s="22"/>
      <c r="E402" s="35"/>
      <c r="F402" s="7"/>
      <c r="G402" s="74"/>
      <c r="H402" s="74"/>
      <c r="I402" s="35"/>
      <c r="J402" s="7"/>
      <c r="K402" s="74"/>
      <c r="L402" s="74"/>
      <c r="M402" s="35"/>
      <c r="N402" s="74"/>
      <c r="O402" s="74"/>
      <c r="P402" s="35"/>
    </row>
    <row r="403" spans="1:16" x14ac:dyDescent="0.35">
      <c r="A403" s="221" t="s">
        <v>47</v>
      </c>
      <c r="B403" s="221"/>
      <c r="C403" s="221" t="s">
        <v>54</v>
      </c>
      <c r="D403" s="221"/>
      <c r="E403" s="221"/>
      <c r="F403" s="221"/>
      <c r="G403" s="221" t="s">
        <v>79</v>
      </c>
      <c r="H403" s="221"/>
      <c r="I403" s="221"/>
      <c r="J403" s="221"/>
      <c r="K403" s="222" t="s">
        <v>48</v>
      </c>
      <c r="L403" s="222"/>
      <c r="M403" s="222"/>
      <c r="N403" s="222" t="s">
        <v>49</v>
      </c>
      <c r="O403" s="222"/>
      <c r="P403" s="222"/>
    </row>
    <row r="404" spans="1:16" ht="16" thickBot="1" x14ac:dyDescent="0.4">
      <c r="A404" s="218" t="s">
        <v>50</v>
      </c>
      <c r="B404" s="218"/>
      <c r="C404" s="218" t="s">
        <v>55</v>
      </c>
      <c r="D404" s="218"/>
      <c r="E404" s="218"/>
      <c r="F404" s="218"/>
      <c r="G404" s="218" t="s">
        <v>88</v>
      </c>
      <c r="H404" s="218"/>
      <c r="I404" s="218"/>
      <c r="J404" s="218"/>
      <c r="K404" s="219" t="s">
        <v>51</v>
      </c>
      <c r="L404" s="219"/>
      <c r="M404" s="219"/>
      <c r="N404" s="219" t="s">
        <v>24</v>
      </c>
      <c r="O404" s="219"/>
      <c r="P404" s="219"/>
    </row>
    <row r="405" spans="1:16" x14ac:dyDescent="0.35">
      <c r="A405" s="8">
        <v>20</v>
      </c>
      <c r="B405" s="8" t="s">
        <v>21</v>
      </c>
      <c r="C405" s="235">
        <f>Data!D436</f>
        <v>0</v>
      </c>
      <c r="D405" s="235"/>
      <c r="E405" s="33" t="s">
        <v>101</v>
      </c>
      <c r="F405" s="7"/>
      <c r="G405" s="220">
        <f>Eva!G359</f>
        <v>3.2000000000000001E-2</v>
      </c>
      <c r="H405" s="220"/>
      <c r="I405" s="8" t="s">
        <v>21</v>
      </c>
      <c r="J405" s="7"/>
      <c r="K405" s="220">
        <f>Eva!M359</f>
        <v>3.2097861105828067E-2</v>
      </c>
      <c r="L405" s="220"/>
      <c r="M405" s="8" t="s">
        <v>21</v>
      </c>
      <c r="N405" s="277">
        <f>Eva!AI359</f>
        <v>5.7922945699877737E-4</v>
      </c>
      <c r="O405" s="277"/>
      <c r="P405" s="8" t="s">
        <v>21</v>
      </c>
    </row>
    <row r="406" spans="1:16" x14ac:dyDescent="0.35">
      <c r="A406" s="6"/>
      <c r="B406" s="6"/>
      <c r="C406" s="235">
        <f>Data!D437</f>
        <v>10.000178</v>
      </c>
      <c r="D406" s="235"/>
      <c r="E406" s="33" t="s">
        <v>21</v>
      </c>
      <c r="F406" s="7"/>
      <c r="G406" s="220">
        <f>Eva!G360</f>
        <v>10.033199999999999</v>
      </c>
      <c r="H406" s="220"/>
      <c r="I406" s="8" t="s">
        <v>21</v>
      </c>
      <c r="J406" s="7"/>
      <c r="K406" s="220">
        <f>Eva!M360</f>
        <v>3.2936001348506494E-2</v>
      </c>
      <c r="L406" s="220"/>
      <c r="M406" s="8" t="s">
        <v>21</v>
      </c>
      <c r="N406" s="220">
        <f>Eva!AI360</f>
        <v>7.6020107985822058E-4</v>
      </c>
      <c r="O406" s="220"/>
      <c r="P406" s="8" t="s">
        <v>21</v>
      </c>
    </row>
    <row r="407" spans="1:16" x14ac:dyDescent="0.35">
      <c r="A407" s="6"/>
      <c r="B407" s="6"/>
      <c r="C407" s="235">
        <f>Data!D438</f>
        <v>100.0012</v>
      </c>
      <c r="D407" s="235"/>
      <c r="E407" s="33" t="s">
        <v>21</v>
      </c>
      <c r="F407" s="7"/>
      <c r="G407" s="220">
        <f>Eva!G361</f>
        <v>100.027</v>
      </c>
      <c r="H407" s="220"/>
      <c r="I407" s="8" t="s">
        <v>21</v>
      </c>
      <c r="J407" s="7"/>
      <c r="K407" s="220">
        <f>Eva!M361</f>
        <v>2.5650039720801487E-2</v>
      </c>
      <c r="L407" s="220"/>
      <c r="M407" s="8" t="s">
        <v>21</v>
      </c>
      <c r="N407" s="220">
        <f>Eva!AI361</f>
        <v>1.7511870936247295E-3</v>
      </c>
      <c r="O407" s="220"/>
      <c r="P407" s="8" t="s">
        <v>21</v>
      </c>
    </row>
    <row r="408" spans="1:16" x14ac:dyDescent="0.35">
      <c r="A408" s="6"/>
      <c r="B408" s="6"/>
      <c r="C408" s="235">
        <f>Data!D439</f>
        <v>1000.0138999999999</v>
      </c>
      <c r="D408" s="235"/>
      <c r="E408" s="33" t="s">
        <v>21</v>
      </c>
      <c r="F408" s="7"/>
      <c r="G408" s="226">
        <f>Eva!G362</f>
        <v>999.89799999999991</v>
      </c>
      <c r="H408" s="226"/>
      <c r="I408" s="8" t="s">
        <v>21</v>
      </c>
      <c r="J408" s="7"/>
      <c r="K408" s="226">
        <f>Eva!M362</f>
        <v>0.16450555777646514</v>
      </c>
      <c r="L408" s="226"/>
      <c r="M408" s="8" t="s">
        <v>21</v>
      </c>
      <c r="N408" s="226">
        <f>Eva!AI362</f>
        <v>1.5691390651995592E-2</v>
      </c>
      <c r="O408" s="226"/>
      <c r="P408" s="8" t="s">
        <v>21</v>
      </c>
    </row>
    <row r="409" spans="1:16" x14ac:dyDescent="0.35">
      <c r="A409" s="6"/>
      <c r="B409" s="6"/>
      <c r="C409" s="235">
        <f>Data!D440</f>
        <v>1900.009</v>
      </c>
      <c r="D409" s="235"/>
      <c r="E409" s="33" t="s">
        <v>21</v>
      </c>
      <c r="F409" s="7"/>
      <c r="G409" s="226">
        <f>Eva!G363</f>
        <v>1899.8880000000001</v>
      </c>
      <c r="H409" s="226"/>
      <c r="I409" s="8" t="s">
        <v>21</v>
      </c>
      <c r="J409" s="7"/>
      <c r="K409" s="226">
        <f>Eva!M363</f>
        <v>0.41177659975096503</v>
      </c>
      <c r="L409" s="226"/>
      <c r="M409" s="8" t="s">
        <v>21</v>
      </c>
      <c r="N409" s="226">
        <f>Eva!AI363</f>
        <v>2.3522977992741438E-2</v>
      </c>
      <c r="O409" s="226"/>
      <c r="P409" s="8" t="s">
        <v>21</v>
      </c>
    </row>
    <row r="410" spans="1:16" x14ac:dyDescent="0.35">
      <c r="A410" s="6"/>
      <c r="B410" s="6"/>
      <c r="C410" s="22"/>
      <c r="D410" s="22"/>
      <c r="E410" s="92"/>
      <c r="F410" s="7"/>
      <c r="G410" s="130"/>
      <c r="H410" s="130"/>
      <c r="I410" s="8"/>
      <c r="J410" s="7"/>
      <c r="K410" s="130"/>
      <c r="L410" s="130"/>
      <c r="M410" s="8"/>
      <c r="N410" s="130"/>
      <c r="O410" s="130"/>
      <c r="P410" s="8"/>
    </row>
    <row r="411" spans="1:16" x14ac:dyDescent="0.35">
      <c r="A411" s="6"/>
      <c r="B411" s="6"/>
      <c r="C411" s="22"/>
      <c r="D411" s="22"/>
      <c r="E411" s="35"/>
      <c r="F411" s="7"/>
      <c r="G411" s="74"/>
      <c r="H411" s="74"/>
      <c r="I411" s="35"/>
      <c r="J411" s="7"/>
      <c r="K411" s="74"/>
      <c r="L411" s="74"/>
      <c r="M411" s="35"/>
      <c r="N411" s="74"/>
      <c r="O411" s="74"/>
      <c r="P411" s="35"/>
    </row>
    <row r="412" spans="1:16" x14ac:dyDescent="0.35">
      <c r="A412" s="5" t="s">
        <v>52</v>
      </c>
    </row>
    <row r="413" spans="1:16" ht="308.5" customHeight="1" x14ac:dyDescent="0.35">
      <c r="A413" s="259" t="s">
        <v>130</v>
      </c>
      <c r="B413" s="260"/>
      <c r="C413" s="260"/>
      <c r="D413" s="260"/>
      <c r="E413" s="260"/>
      <c r="F413" s="260"/>
      <c r="G413" s="260"/>
      <c r="H413" s="260"/>
      <c r="I413" s="260"/>
      <c r="J413" s="260"/>
      <c r="K413" s="260"/>
      <c r="L413" s="260"/>
      <c r="M413" s="260"/>
      <c r="N413" s="260"/>
      <c r="O413" s="260"/>
    </row>
    <row r="415" spans="1:16" x14ac:dyDescent="0.35">
      <c r="A415" s="115" t="s">
        <v>125</v>
      </c>
      <c r="B415" s="185"/>
      <c r="C415" s="185"/>
      <c r="D415" s="185"/>
      <c r="E415" s="13"/>
      <c r="F415" s="13"/>
      <c r="G415" s="256" t="s">
        <v>113</v>
      </c>
      <c r="H415" s="256"/>
      <c r="I415" s="256"/>
      <c r="J415" s="256"/>
      <c r="K415" s="256"/>
      <c r="L415" s="256"/>
      <c r="M415" s="256"/>
      <c r="N415" s="256"/>
      <c r="O415" s="15"/>
    </row>
    <row r="416" spans="1:16" x14ac:dyDescent="0.35">
      <c r="A416" s="115" t="s">
        <v>126</v>
      </c>
      <c r="B416" s="185"/>
      <c r="C416" s="185"/>
      <c r="D416" s="185"/>
      <c r="E416" s="13"/>
      <c r="F416" s="13"/>
      <c r="G416" s="256" t="s">
        <v>80</v>
      </c>
      <c r="H416" s="256"/>
      <c r="I416" s="256"/>
      <c r="J416" s="256"/>
      <c r="K416" s="256"/>
      <c r="L416" s="256"/>
      <c r="M416" s="256"/>
      <c r="N416" s="256"/>
      <c r="O416" s="15"/>
    </row>
    <row r="417" spans="1:15" x14ac:dyDescent="0.35">
      <c r="A417" s="115"/>
      <c r="B417" s="185"/>
      <c r="C417" s="185"/>
      <c r="D417" s="185"/>
      <c r="E417" s="13"/>
      <c r="F417" s="13"/>
      <c r="G417" s="93" t="s">
        <v>127</v>
      </c>
      <c r="H417" s="1"/>
      <c r="I417" s="186"/>
      <c r="J417" s="185"/>
      <c r="K417" s="15"/>
      <c r="L417" s="15"/>
      <c r="M417" s="15"/>
      <c r="N417" s="15"/>
      <c r="O417" s="15"/>
    </row>
    <row r="418" spans="1:15" x14ac:dyDescent="0.35">
      <c r="A418" s="115"/>
      <c r="B418" s="185"/>
      <c r="C418" s="185"/>
      <c r="D418" s="185"/>
      <c r="E418" s="13"/>
      <c r="F418" s="13"/>
      <c r="G418" s="93" t="s">
        <v>128</v>
      </c>
      <c r="H418" s="1"/>
      <c r="I418" s="186"/>
      <c r="J418" s="185"/>
      <c r="K418" s="15"/>
      <c r="L418" s="15"/>
      <c r="M418" s="15"/>
      <c r="N418" s="15"/>
      <c r="O418" s="15"/>
    </row>
    <row r="419" spans="1:15" x14ac:dyDescent="0.35">
      <c r="A419" s="15"/>
      <c r="B419" s="185"/>
      <c r="C419" s="185"/>
      <c r="D419" s="185"/>
      <c r="E419" s="13"/>
      <c r="F419" s="13"/>
      <c r="G419" s="93" t="s">
        <v>129</v>
      </c>
      <c r="H419" s="1"/>
      <c r="I419" s="186"/>
      <c r="J419" s="185"/>
      <c r="K419" s="15"/>
      <c r="L419" s="15"/>
      <c r="M419" s="15"/>
      <c r="N419" s="15"/>
      <c r="O419" s="15"/>
    </row>
    <row r="420" spans="1:15" ht="16" thickBot="1" x14ac:dyDescent="0.4">
      <c r="A420" s="15"/>
      <c r="B420" s="15"/>
      <c r="C420" s="15"/>
      <c r="D420" s="15"/>
      <c r="E420" s="15"/>
      <c r="F420" s="15"/>
      <c r="G420" s="15"/>
      <c r="H420" s="15"/>
      <c r="I420" s="15"/>
      <c r="J420" s="15"/>
      <c r="K420" s="15"/>
      <c r="L420" s="15"/>
      <c r="M420" s="15"/>
      <c r="N420" s="15"/>
      <c r="O420" s="15"/>
    </row>
    <row r="421" spans="1:15" x14ac:dyDescent="0.35">
      <c r="A421" s="280" t="s">
        <v>100</v>
      </c>
      <c r="B421" s="280"/>
      <c r="C421" s="280"/>
      <c r="D421" s="280"/>
      <c r="E421" s="280"/>
      <c r="F421" s="280"/>
      <c r="G421" s="280"/>
      <c r="H421" s="280"/>
      <c r="I421" s="280"/>
      <c r="J421" s="280"/>
      <c r="K421" s="280"/>
      <c r="L421" s="280"/>
      <c r="M421" s="280"/>
      <c r="N421" s="280"/>
      <c r="O421" s="280"/>
    </row>
  </sheetData>
  <mergeCells count="1358">
    <mergeCell ref="A421:O421"/>
    <mergeCell ref="G416:N416"/>
    <mergeCell ref="G203:J203"/>
    <mergeCell ref="K203:M203"/>
    <mergeCell ref="N203:P203"/>
    <mergeCell ref="A204:B204"/>
    <mergeCell ref="C204:F204"/>
    <mergeCell ref="A334:B334"/>
    <mergeCell ref="C334:F334"/>
    <mergeCell ref="G334:J334"/>
    <mergeCell ref="K334:M334"/>
    <mergeCell ref="N334:P334"/>
    <mergeCell ref="A372:B372"/>
    <mergeCell ref="C372:F372"/>
    <mergeCell ref="G372:J372"/>
    <mergeCell ref="K372:M372"/>
    <mergeCell ref="N372:P372"/>
    <mergeCell ref="K280:L280"/>
    <mergeCell ref="N280:O280"/>
    <mergeCell ref="K281:L281"/>
    <mergeCell ref="N281:O281"/>
    <mergeCell ref="C293:F293"/>
    <mergeCell ref="G204:J204"/>
    <mergeCell ref="K204:M204"/>
    <mergeCell ref="N204:P204"/>
    <mergeCell ref="A243:B243"/>
    <mergeCell ref="C243:F243"/>
    <mergeCell ref="G243:J243"/>
    <mergeCell ref="N303:O303"/>
    <mergeCell ref="N232:O232"/>
    <mergeCell ref="A224:B224"/>
    <mergeCell ref="C224:F224"/>
    <mergeCell ref="A373:B373"/>
    <mergeCell ref="C373:F373"/>
    <mergeCell ref="G373:J373"/>
    <mergeCell ref="K373:M373"/>
    <mergeCell ref="N373:P373"/>
    <mergeCell ref="N243:P243"/>
    <mergeCell ref="A244:B244"/>
    <mergeCell ref="C244:F244"/>
    <mergeCell ref="G244:J244"/>
    <mergeCell ref="K244:M244"/>
    <mergeCell ref="N244:P244"/>
    <mergeCell ref="A283:B283"/>
    <mergeCell ref="C283:F283"/>
    <mergeCell ref="G283:J283"/>
    <mergeCell ref="K283:M283"/>
    <mergeCell ref="N283:P283"/>
    <mergeCell ref="A284:B284"/>
    <mergeCell ref="C294:F294"/>
    <mergeCell ref="G294:J294"/>
    <mergeCell ref="K294:M294"/>
    <mergeCell ref="N294:P294"/>
    <mergeCell ref="K271:L271"/>
    <mergeCell ref="N271:O271"/>
    <mergeCell ref="K272:L272"/>
    <mergeCell ref="N272:O272"/>
    <mergeCell ref="K273:L273"/>
    <mergeCell ref="N273:O273"/>
    <mergeCell ref="N290:O290"/>
    <mergeCell ref="K295:L295"/>
    <mergeCell ref="N295:O295"/>
    <mergeCell ref="K279:L279"/>
    <mergeCell ref="N279:O279"/>
    <mergeCell ref="K56:L56"/>
    <mergeCell ref="C57:D57"/>
    <mergeCell ref="N284:P284"/>
    <mergeCell ref="A333:B333"/>
    <mergeCell ref="C333:F333"/>
    <mergeCell ref="G333:J333"/>
    <mergeCell ref="K333:M333"/>
    <mergeCell ref="N333:P333"/>
    <mergeCell ref="K123:M123"/>
    <mergeCell ref="N123:P123"/>
    <mergeCell ref="A124:B124"/>
    <mergeCell ref="C124:F124"/>
    <mergeCell ref="G124:J124"/>
    <mergeCell ref="K124:M124"/>
    <mergeCell ref="N124:P124"/>
    <mergeCell ref="A163:B163"/>
    <mergeCell ref="C163:F163"/>
    <mergeCell ref="G163:J163"/>
    <mergeCell ref="K163:M163"/>
    <mergeCell ref="N163:P163"/>
    <mergeCell ref="A164:B164"/>
    <mergeCell ref="C164:F164"/>
    <mergeCell ref="G164:J164"/>
    <mergeCell ref="K164:M164"/>
    <mergeCell ref="N164:P164"/>
    <mergeCell ref="A123:B123"/>
    <mergeCell ref="C123:F123"/>
    <mergeCell ref="A203:B203"/>
    <mergeCell ref="C203:F203"/>
    <mergeCell ref="C284:F284"/>
    <mergeCell ref="N224:P224"/>
    <mergeCell ref="N225:O225"/>
    <mergeCell ref="A43:B43"/>
    <mergeCell ref="C43:F43"/>
    <mergeCell ref="G43:J43"/>
    <mergeCell ref="K43:M43"/>
    <mergeCell ref="N43:P43"/>
    <mergeCell ref="A44:B44"/>
    <mergeCell ref="C44:F44"/>
    <mergeCell ref="G44:J44"/>
    <mergeCell ref="K44:M44"/>
    <mergeCell ref="N44:P44"/>
    <mergeCell ref="A83:B83"/>
    <mergeCell ref="C83:F83"/>
    <mergeCell ref="G83:J83"/>
    <mergeCell ref="K83:M83"/>
    <mergeCell ref="N83:P83"/>
    <mergeCell ref="A84:B84"/>
    <mergeCell ref="C84:F84"/>
    <mergeCell ref="G84:J84"/>
    <mergeCell ref="K84:M84"/>
    <mergeCell ref="N84:P84"/>
    <mergeCell ref="A73:B73"/>
    <mergeCell ref="A74:B74"/>
    <mergeCell ref="C58:D58"/>
    <mergeCell ref="C47:D47"/>
    <mergeCell ref="K47:L47"/>
    <mergeCell ref="K54:L54"/>
    <mergeCell ref="N57:O57"/>
    <mergeCell ref="C51:D51"/>
    <mergeCell ref="K51:L51"/>
    <mergeCell ref="N51:O51"/>
    <mergeCell ref="K59:L59"/>
    <mergeCell ref="C61:D61"/>
    <mergeCell ref="N226:O226"/>
    <mergeCell ref="K226:L226"/>
    <mergeCell ref="A293:B293"/>
    <mergeCell ref="G293:J293"/>
    <mergeCell ref="K293:M293"/>
    <mergeCell ref="N293:P293"/>
    <mergeCell ref="A294:B294"/>
    <mergeCell ref="C323:F323"/>
    <mergeCell ref="G323:J323"/>
    <mergeCell ref="K323:M323"/>
    <mergeCell ref="N323:P323"/>
    <mergeCell ref="K265:L265"/>
    <mergeCell ref="N265:O265"/>
    <mergeCell ref="K266:L266"/>
    <mergeCell ref="N266:O266"/>
    <mergeCell ref="K267:L267"/>
    <mergeCell ref="N267:O267"/>
    <mergeCell ref="K268:L268"/>
    <mergeCell ref="N268:O268"/>
    <mergeCell ref="K261:L261"/>
    <mergeCell ref="N261:O261"/>
    <mergeCell ref="K262:L262"/>
    <mergeCell ref="N262:O262"/>
    <mergeCell ref="K263:L263"/>
    <mergeCell ref="N263:O263"/>
    <mergeCell ref="K237:L237"/>
    <mergeCell ref="N278:O278"/>
    <mergeCell ref="G284:J284"/>
    <mergeCell ref="K284:M284"/>
    <mergeCell ref="K270:L270"/>
    <mergeCell ref="N270:O270"/>
    <mergeCell ref="N239:O239"/>
    <mergeCell ref="K390:L390"/>
    <mergeCell ref="K269:L269"/>
    <mergeCell ref="N269:O269"/>
    <mergeCell ref="C324:F324"/>
    <mergeCell ref="G324:J324"/>
    <mergeCell ref="K324:M324"/>
    <mergeCell ref="N324:P324"/>
    <mergeCell ref="K301:L301"/>
    <mergeCell ref="K302:L302"/>
    <mergeCell ref="K303:L303"/>
    <mergeCell ref="K304:L304"/>
    <mergeCell ref="K305:L305"/>
    <mergeCell ref="K306:L306"/>
    <mergeCell ref="N296:O296"/>
    <mergeCell ref="N297:O297"/>
    <mergeCell ref="N298:O298"/>
    <mergeCell ref="N299:O299"/>
    <mergeCell ref="N300:O300"/>
    <mergeCell ref="N301:O301"/>
    <mergeCell ref="N302:O302"/>
    <mergeCell ref="G310:H310"/>
    <mergeCell ref="C296:D296"/>
    <mergeCell ref="C297:D297"/>
    <mergeCell ref="G309:H309"/>
    <mergeCell ref="C311:D311"/>
    <mergeCell ref="C312:D312"/>
    <mergeCell ref="C313:D313"/>
    <mergeCell ref="C314:D314"/>
    <mergeCell ref="C315:D315"/>
    <mergeCell ref="C316:D316"/>
    <mergeCell ref="C317:D317"/>
    <mergeCell ref="C318:D318"/>
    <mergeCell ref="C409:D409"/>
    <mergeCell ref="N406:O406"/>
    <mergeCell ref="N407:O407"/>
    <mergeCell ref="N408:O408"/>
    <mergeCell ref="N409:O409"/>
    <mergeCell ref="K406:L406"/>
    <mergeCell ref="K407:L407"/>
    <mergeCell ref="K408:L408"/>
    <mergeCell ref="K409:L409"/>
    <mergeCell ref="G406:H406"/>
    <mergeCell ref="G407:H407"/>
    <mergeCell ref="G408:H408"/>
    <mergeCell ref="G409:H409"/>
    <mergeCell ref="G392:H392"/>
    <mergeCell ref="G393:H393"/>
    <mergeCell ref="G312:H312"/>
    <mergeCell ref="G313:H313"/>
    <mergeCell ref="C407:D407"/>
    <mergeCell ref="C408:D408"/>
    <mergeCell ref="G383:H383"/>
    <mergeCell ref="G384:H384"/>
    <mergeCell ref="G385:H385"/>
    <mergeCell ref="G386:H386"/>
    <mergeCell ref="G387:H387"/>
    <mergeCell ref="G388:H388"/>
    <mergeCell ref="G389:H389"/>
    <mergeCell ref="G390:H390"/>
    <mergeCell ref="G391:H391"/>
    <mergeCell ref="N383:O383"/>
    <mergeCell ref="N384:O384"/>
    <mergeCell ref="N385:O385"/>
    <mergeCell ref="N386:O386"/>
    <mergeCell ref="A403:B403"/>
    <mergeCell ref="C403:F403"/>
    <mergeCell ref="G403:J403"/>
    <mergeCell ref="K403:M403"/>
    <mergeCell ref="N403:P403"/>
    <mergeCell ref="A404:B404"/>
    <mergeCell ref="C404:F404"/>
    <mergeCell ref="G404:J404"/>
    <mergeCell ref="K404:M404"/>
    <mergeCell ref="N404:P404"/>
    <mergeCell ref="C392:D392"/>
    <mergeCell ref="C393:D393"/>
    <mergeCell ref="C405:D405"/>
    <mergeCell ref="G405:H405"/>
    <mergeCell ref="K405:L405"/>
    <mergeCell ref="N405:O405"/>
    <mergeCell ref="C406:D406"/>
    <mergeCell ref="K393:L393"/>
    <mergeCell ref="K392:L392"/>
    <mergeCell ref="N392:O392"/>
    <mergeCell ref="N393:O393"/>
    <mergeCell ref="C383:D383"/>
    <mergeCell ref="C384:D384"/>
    <mergeCell ref="C385:D385"/>
    <mergeCell ref="C386:D386"/>
    <mergeCell ref="C387:D387"/>
    <mergeCell ref="C388:D388"/>
    <mergeCell ref="C389:D389"/>
    <mergeCell ref="C390:D390"/>
    <mergeCell ref="C391:D391"/>
    <mergeCell ref="A381:B381"/>
    <mergeCell ref="C381:F381"/>
    <mergeCell ref="G381:J381"/>
    <mergeCell ref="K381:M381"/>
    <mergeCell ref="N381:P381"/>
    <mergeCell ref="A382:B382"/>
    <mergeCell ref="C382:F382"/>
    <mergeCell ref="G382:J382"/>
    <mergeCell ref="K382:M382"/>
    <mergeCell ref="N382:P382"/>
    <mergeCell ref="K391:L391"/>
    <mergeCell ref="N387:O387"/>
    <mergeCell ref="N388:O388"/>
    <mergeCell ref="N389:O389"/>
    <mergeCell ref="N390:O390"/>
    <mergeCell ref="N391:O391"/>
    <mergeCell ref="K383:L383"/>
    <mergeCell ref="K384:L384"/>
    <mergeCell ref="K385:L385"/>
    <mergeCell ref="K386:L386"/>
    <mergeCell ref="K387:L387"/>
    <mergeCell ref="K388:L388"/>
    <mergeCell ref="K389:L389"/>
    <mergeCell ref="N370:O370"/>
    <mergeCell ref="N374:O374"/>
    <mergeCell ref="N375:O375"/>
    <mergeCell ref="N376:O376"/>
    <mergeCell ref="C376:D376"/>
    <mergeCell ref="C353:D353"/>
    <mergeCell ref="C354:D354"/>
    <mergeCell ref="C355:D355"/>
    <mergeCell ref="C356:D356"/>
    <mergeCell ref="C357:D357"/>
    <mergeCell ref="C358:D358"/>
    <mergeCell ref="C359:D359"/>
    <mergeCell ref="C360:D360"/>
    <mergeCell ref="C361:D361"/>
    <mergeCell ref="N347:O347"/>
    <mergeCell ref="N348:O348"/>
    <mergeCell ref="K343:L343"/>
    <mergeCell ref="K344:L344"/>
    <mergeCell ref="K345:L345"/>
    <mergeCell ref="K346:L346"/>
    <mergeCell ref="K347:L347"/>
    <mergeCell ref="K348:L348"/>
    <mergeCell ref="G343:H343"/>
    <mergeCell ref="G344:H344"/>
    <mergeCell ref="G345:H345"/>
    <mergeCell ref="G346:H346"/>
    <mergeCell ref="G347:H347"/>
    <mergeCell ref="G348:H348"/>
    <mergeCell ref="N377:O377"/>
    <mergeCell ref="N378:O378"/>
    <mergeCell ref="N355:O355"/>
    <mergeCell ref="N356:O356"/>
    <mergeCell ref="N357:O357"/>
    <mergeCell ref="G377:H377"/>
    <mergeCell ref="G378:H378"/>
    <mergeCell ref="K355:L355"/>
    <mergeCell ref="K356:L356"/>
    <mergeCell ref="K357:L357"/>
    <mergeCell ref="K358:L358"/>
    <mergeCell ref="K359:L359"/>
    <mergeCell ref="K360:L360"/>
    <mergeCell ref="K361:L361"/>
    <mergeCell ref="K365:L365"/>
    <mergeCell ref="K366:L366"/>
    <mergeCell ref="K367:L367"/>
    <mergeCell ref="K368:L368"/>
    <mergeCell ref="K369:L369"/>
    <mergeCell ref="K370:L370"/>
    <mergeCell ref="K374:L374"/>
    <mergeCell ref="K375:L375"/>
    <mergeCell ref="K376:L376"/>
    <mergeCell ref="K377:L377"/>
    <mergeCell ref="K378:L378"/>
    <mergeCell ref="G363:J363"/>
    <mergeCell ref="K363:M363"/>
    <mergeCell ref="G364:J364"/>
    <mergeCell ref="K364:M364"/>
    <mergeCell ref="N367:O367"/>
    <mergeCell ref="N368:O368"/>
    <mergeCell ref="N369:O369"/>
    <mergeCell ref="C377:D377"/>
    <mergeCell ref="C378:D378"/>
    <mergeCell ref="G353:H353"/>
    <mergeCell ref="K353:L353"/>
    <mergeCell ref="N353:O353"/>
    <mergeCell ref="G354:H354"/>
    <mergeCell ref="K354:L354"/>
    <mergeCell ref="N354:O354"/>
    <mergeCell ref="G355:H355"/>
    <mergeCell ref="G356:H356"/>
    <mergeCell ref="G357:H357"/>
    <mergeCell ref="G358:H358"/>
    <mergeCell ref="G359:H359"/>
    <mergeCell ref="G360:H360"/>
    <mergeCell ref="G361:H361"/>
    <mergeCell ref="G365:H365"/>
    <mergeCell ref="G366:H366"/>
    <mergeCell ref="G367:H367"/>
    <mergeCell ref="G368:H368"/>
    <mergeCell ref="G369:H369"/>
    <mergeCell ref="G370:H370"/>
    <mergeCell ref="G374:H374"/>
    <mergeCell ref="G375:H375"/>
    <mergeCell ref="G376:H376"/>
    <mergeCell ref="C365:D365"/>
    <mergeCell ref="C366:D366"/>
    <mergeCell ref="C367:D367"/>
    <mergeCell ref="C368:D368"/>
    <mergeCell ref="C369:D369"/>
    <mergeCell ref="C370:D370"/>
    <mergeCell ref="C374:D374"/>
    <mergeCell ref="C375:D375"/>
    <mergeCell ref="A352:B352"/>
    <mergeCell ref="C352:F352"/>
    <mergeCell ref="G351:J351"/>
    <mergeCell ref="K351:M351"/>
    <mergeCell ref="N351:P351"/>
    <mergeCell ref="G352:J352"/>
    <mergeCell ref="K352:M352"/>
    <mergeCell ref="N352:P352"/>
    <mergeCell ref="N361:O361"/>
    <mergeCell ref="N365:O365"/>
    <mergeCell ref="N366:O366"/>
    <mergeCell ref="A363:B363"/>
    <mergeCell ref="C363:F363"/>
    <mergeCell ref="N363:P363"/>
    <mergeCell ref="A364:B364"/>
    <mergeCell ref="C364:F364"/>
    <mergeCell ref="N364:P364"/>
    <mergeCell ref="N358:O358"/>
    <mergeCell ref="N359:O359"/>
    <mergeCell ref="N360:O360"/>
    <mergeCell ref="A351:B351"/>
    <mergeCell ref="C351:F351"/>
    <mergeCell ref="A342:B342"/>
    <mergeCell ref="N343:O343"/>
    <mergeCell ref="N344:O344"/>
    <mergeCell ref="N345:O345"/>
    <mergeCell ref="N346:O346"/>
    <mergeCell ref="G329:H329"/>
    <mergeCell ref="G330:H330"/>
    <mergeCell ref="G335:H335"/>
    <mergeCell ref="G336:H336"/>
    <mergeCell ref="N337:O337"/>
    <mergeCell ref="N338:O338"/>
    <mergeCell ref="K337:L337"/>
    <mergeCell ref="K338:L338"/>
    <mergeCell ref="G337:H337"/>
    <mergeCell ref="G338:H338"/>
    <mergeCell ref="C341:F341"/>
    <mergeCell ref="G341:J341"/>
    <mergeCell ref="K341:M341"/>
    <mergeCell ref="N341:P341"/>
    <mergeCell ref="C342:F342"/>
    <mergeCell ref="G342:J342"/>
    <mergeCell ref="G339:H339"/>
    <mergeCell ref="K342:M342"/>
    <mergeCell ref="N342:P342"/>
    <mergeCell ref="K328:L328"/>
    <mergeCell ref="K329:L329"/>
    <mergeCell ref="K330:L330"/>
    <mergeCell ref="K335:L335"/>
    <mergeCell ref="K336:L336"/>
    <mergeCell ref="G325:H325"/>
    <mergeCell ref="N58:O58"/>
    <mergeCell ref="N50:O50"/>
    <mergeCell ref="N59:O59"/>
    <mergeCell ref="N54:O54"/>
    <mergeCell ref="N56:O56"/>
    <mergeCell ref="N55:O55"/>
    <mergeCell ref="N41:O41"/>
    <mergeCell ref="N33:O33"/>
    <mergeCell ref="K112:L112"/>
    <mergeCell ref="K113:L113"/>
    <mergeCell ref="K285:L285"/>
    <mergeCell ref="N285:O285"/>
    <mergeCell ref="K286:L286"/>
    <mergeCell ref="N286:O286"/>
    <mergeCell ref="K274:L274"/>
    <mergeCell ref="N274:O274"/>
    <mergeCell ref="K275:L275"/>
    <mergeCell ref="N275:O275"/>
    <mergeCell ref="K276:L276"/>
    <mergeCell ref="N276:O276"/>
    <mergeCell ref="K277:L277"/>
    <mergeCell ref="N277:O277"/>
    <mergeCell ref="K278:L278"/>
    <mergeCell ref="G56:H56"/>
    <mergeCell ref="G57:H57"/>
    <mergeCell ref="K55:L55"/>
    <mergeCell ref="N325:O325"/>
    <mergeCell ref="N326:O326"/>
    <mergeCell ref="N327:O327"/>
    <mergeCell ref="G326:H326"/>
    <mergeCell ref="G327:H327"/>
    <mergeCell ref="K296:L296"/>
    <mergeCell ref="K297:L297"/>
    <mergeCell ref="K298:L298"/>
    <mergeCell ref="K299:L299"/>
    <mergeCell ref="K300:L300"/>
    <mergeCell ref="N289:O289"/>
    <mergeCell ref="K290:L290"/>
    <mergeCell ref="K114:L114"/>
    <mergeCell ref="K115:L115"/>
    <mergeCell ref="K101:L101"/>
    <mergeCell ref="K102:L102"/>
    <mergeCell ref="K103:L103"/>
    <mergeCell ref="N127:O127"/>
    <mergeCell ref="G108:H108"/>
    <mergeCell ref="G117:H117"/>
    <mergeCell ref="G116:H116"/>
    <mergeCell ref="K287:L287"/>
    <mergeCell ref="N287:O287"/>
    <mergeCell ref="K288:L288"/>
    <mergeCell ref="N288:O288"/>
    <mergeCell ref="K289:L289"/>
    <mergeCell ref="N109:O109"/>
    <mergeCell ref="N110:O110"/>
    <mergeCell ref="N111:O111"/>
    <mergeCell ref="K325:L325"/>
    <mergeCell ref="K326:L326"/>
    <mergeCell ref="K327:L327"/>
    <mergeCell ref="K104:L104"/>
    <mergeCell ref="K105:L105"/>
    <mergeCell ref="K106:L106"/>
    <mergeCell ref="K107:L107"/>
    <mergeCell ref="K98:L98"/>
    <mergeCell ref="C73:F73"/>
    <mergeCell ref="G73:J73"/>
    <mergeCell ref="K73:M73"/>
    <mergeCell ref="N73:P73"/>
    <mergeCell ref="C74:F74"/>
    <mergeCell ref="G74:J74"/>
    <mergeCell ref="C102:D102"/>
    <mergeCell ref="C103:D103"/>
    <mergeCell ref="C104:D104"/>
    <mergeCell ref="C105:D105"/>
    <mergeCell ref="N78:O78"/>
    <mergeCell ref="N77:O77"/>
    <mergeCell ref="N79:O79"/>
    <mergeCell ref="N80:O80"/>
    <mergeCell ref="N81:O81"/>
    <mergeCell ref="N85:O85"/>
    <mergeCell ref="K80:L80"/>
    <mergeCell ref="K81:L81"/>
    <mergeCell ref="K85:L85"/>
    <mergeCell ref="K78:L78"/>
    <mergeCell ref="G81:H81"/>
    <mergeCell ref="G85:H85"/>
    <mergeCell ref="G100:H100"/>
    <mergeCell ref="G101:H101"/>
    <mergeCell ref="G102:H102"/>
    <mergeCell ref="G103:H103"/>
    <mergeCell ref="G104:H104"/>
    <mergeCell ref="N240:O240"/>
    <mergeCell ref="K245:L245"/>
    <mergeCell ref="N245:O245"/>
    <mergeCell ref="N257:O257"/>
    <mergeCell ref="N258:O258"/>
    <mergeCell ref="N259:O259"/>
    <mergeCell ref="N260:O260"/>
    <mergeCell ref="K252:L252"/>
    <mergeCell ref="K253:L253"/>
    <mergeCell ref="K260:L260"/>
    <mergeCell ref="N248:O248"/>
    <mergeCell ref="N249:O249"/>
    <mergeCell ref="N250:O250"/>
    <mergeCell ref="N251:O251"/>
    <mergeCell ref="N252:O252"/>
    <mergeCell ref="N253:O253"/>
    <mergeCell ref="N254:O254"/>
    <mergeCell ref="K257:L257"/>
    <mergeCell ref="K259:L259"/>
    <mergeCell ref="K258:L258"/>
    <mergeCell ref="N233:O233"/>
    <mergeCell ref="K234:L234"/>
    <mergeCell ref="N234:O234"/>
    <mergeCell ref="K235:L235"/>
    <mergeCell ref="N235:O235"/>
    <mergeCell ref="K236:L236"/>
    <mergeCell ref="N236:O236"/>
    <mergeCell ref="N256:O256"/>
    <mergeCell ref="K264:L264"/>
    <mergeCell ref="N264:O264"/>
    <mergeCell ref="K227:L227"/>
    <mergeCell ref="N227:O227"/>
    <mergeCell ref="K228:L228"/>
    <mergeCell ref="N228:O228"/>
    <mergeCell ref="K229:L229"/>
    <mergeCell ref="N229:O229"/>
    <mergeCell ref="K230:L230"/>
    <mergeCell ref="N230:O230"/>
    <mergeCell ref="K231:L231"/>
    <mergeCell ref="N231:O231"/>
    <mergeCell ref="K249:L249"/>
    <mergeCell ref="K250:L250"/>
    <mergeCell ref="K251:L251"/>
    <mergeCell ref="N246:O246"/>
    <mergeCell ref="N247:O247"/>
    <mergeCell ref="N255:O255"/>
    <mergeCell ref="K247:L247"/>
    <mergeCell ref="K256:L256"/>
    <mergeCell ref="N237:O237"/>
    <mergeCell ref="K238:L238"/>
    <mergeCell ref="N238:O238"/>
    <mergeCell ref="K239:L239"/>
    <mergeCell ref="A223:B223"/>
    <mergeCell ref="C223:F223"/>
    <mergeCell ref="G223:J223"/>
    <mergeCell ref="K223:M223"/>
    <mergeCell ref="N223:P223"/>
    <mergeCell ref="K185:L185"/>
    <mergeCell ref="K186:L186"/>
    <mergeCell ref="K191:L191"/>
    <mergeCell ref="K192:L192"/>
    <mergeCell ref="K193:L193"/>
    <mergeCell ref="K194:L194"/>
    <mergeCell ref="K195:L195"/>
    <mergeCell ref="K211:L211"/>
    <mergeCell ref="K212:L212"/>
    <mergeCell ref="K213:L213"/>
    <mergeCell ref="K214:L214"/>
    <mergeCell ref="K215:L215"/>
    <mergeCell ref="K216:L216"/>
    <mergeCell ref="K196:L196"/>
    <mergeCell ref="K205:L205"/>
    <mergeCell ref="K206:L206"/>
    <mergeCell ref="K207:L207"/>
    <mergeCell ref="N208:O208"/>
    <mergeCell ref="N209:O209"/>
    <mergeCell ref="K208:L208"/>
    <mergeCell ref="K209:L209"/>
    <mergeCell ref="K210:L210"/>
    <mergeCell ref="N210:O210"/>
    <mergeCell ref="N211:O211"/>
    <mergeCell ref="N212:O212"/>
    <mergeCell ref="N213:O213"/>
    <mergeCell ref="N214:O214"/>
    <mergeCell ref="N175:O175"/>
    <mergeCell ref="N176:O176"/>
    <mergeCell ref="N177:O177"/>
    <mergeCell ref="N178:O178"/>
    <mergeCell ref="N158:O158"/>
    <mergeCell ref="N159:O159"/>
    <mergeCell ref="N160:O160"/>
    <mergeCell ref="N161:O161"/>
    <mergeCell ref="N165:O165"/>
    <mergeCell ref="N166:O166"/>
    <mergeCell ref="N167:O167"/>
    <mergeCell ref="N168:O168"/>
    <mergeCell ref="N169:O169"/>
    <mergeCell ref="N180:O180"/>
    <mergeCell ref="N181:O181"/>
    <mergeCell ref="N182:O182"/>
    <mergeCell ref="N183:O183"/>
    <mergeCell ref="N170:O170"/>
    <mergeCell ref="N171:O171"/>
    <mergeCell ref="N172:O172"/>
    <mergeCell ref="N173:O173"/>
    <mergeCell ref="N174:O174"/>
    <mergeCell ref="N179:O179"/>
    <mergeCell ref="N184:O184"/>
    <mergeCell ref="N185:O185"/>
    <mergeCell ref="N186:O186"/>
    <mergeCell ref="K197:L197"/>
    <mergeCell ref="K198:L198"/>
    <mergeCell ref="K199:L199"/>
    <mergeCell ref="K200:L200"/>
    <mergeCell ref="K201:L201"/>
    <mergeCell ref="N137:O137"/>
    <mergeCell ref="N138:O138"/>
    <mergeCell ref="N139:O139"/>
    <mergeCell ref="N140:O140"/>
    <mergeCell ref="N141:O141"/>
    <mergeCell ref="N142:O142"/>
    <mergeCell ref="N143:O143"/>
    <mergeCell ref="N144:O144"/>
    <mergeCell ref="N145:O145"/>
    <mergeCell ref="N146:O146"/>
    <mergeCell ref="N147:O147"/>
    <mergeCell ref="N148:O148"/>
    <mergeCell ref="N149:O149"/>
    <mergeCell ref="N150:O150"/>
    <mergeCell ref="N151:O151"/>
    <mergeCell ref="N152:O152"/>
    <mergeCell ref="N153:O153"/>
    <mergeCell ref="N154:O154"/>
    <mergeCell ref="N155:O155"/>
    <mergeCell ref="N156:O156"/>
    <mergeCell ref="N157:O157"/>
    <mergeCell ref="K176:L176"/>
    <mergeCell ref="K177:L177"/>
    <mergeCell ref="K182:L182"/>
    <mergeCell ref="K183:L183"/>
    <mergeCell ref="K184:L184"/>
    <mergeCell ref="K167:L167"/>
    <mergeCell ref="K168:L168"/>
    <mergeCell ref="K169:L169"/>
    <mergeCell ref="K170:L170"/>
    <mergeCell ref="K171:L171"/>
    <mergeCell ref="K172:L172"/>
    <mergeCell ref="K173:L173"/>
    <mergeCell ref="K174:L174"/>
    <mergeCell ref="K175:L175"/>
    <mergeCell ref="K159:L159"/>
    <mergeCell ref="K160:L160"/>
    <mergeCell ref="K161:L161"/>
    <mergeCell ref="K165:L165"/>
    <mergeCell ref="K166:L166"/>
    <mergeCell ref="K178:L178"/>
    <mergeCell ref="K179:L179"/>
    <mergeCell ref="K180:L180"/>
    <mergeCell ref="K181:L181"/>
    <mergeCell ref="K150:L150"/>
    <mergeCell ref="K151:L151"/>
    <mergeCell ref="K152:L152"/>
    <mergeCell ref="K153:L153"/>
    <mergeCell ref="K154:L154"/>
    <mergeCell ref="K155:L155"/>
    <mergeCell ref="K156:L156"/>
    <mergeCell ref="K157:L157"/>
    <mergeCell ref="K158:L158"/>
    <mergeCell ref="K141:L141"/>
    <mergeCell ref="K142:L142"/>
    <mergeCell ref="K143:L143"/>
    <mergeCell ref="K144:L144"/>
    <mergeCell ref="K145:L145"/>
    <mergeCell ref="K146:L146"/>
    <mergeCell ref="K147:L147"/>
    <mergeCell ref="K148:L148"/>
    <mergeCell ref="K149:L149"/>
    <mergeCell ref="A136:B136"/>
    <mergeCell ref="C136:F136"/>
    <mergeCell ref="G136:J136"/>
    <mergeCell ref="K136:M136"/>
    <mergeCell ref="N136:P136"/>
    <mergeCell ref="K137:L137"/>
    <mergeCell ref="K138:L138"/>
    <mergeCell ref="K139:L139"/>
    <mergeCell ref="K140:L140"/>
    <mergeCell ref="N126:O126"/>
    <mergeCell ref="N112:O112"/>
    <mergeCell ref="N113:O113"/>
    <mergeCell ref="N114:O114"/>
    <mergeCell ref="N115:O115"/>
    <mergeCell ref="A135:B135"/>
    <mergeCell ref="C135:F135"/>
    <mergeCell ref="G135:J135"/>
    <mergeCell ref="K135:M135"/>
    <mergeCell ref="N135:P135"/>
    <mergeCell ref="N125:O125"/>
    <mergeCell ref="N129:O129"/>
    <mergeCell ref="N130:O130"/>
    <mergeCell ref="N128:O128"/>
    <mergeCell ref="N131:O131"/>
    <mergeCell ref="N132:O132"/>
    <mergeCell ref="N116:O116"/>
    <mergeCell ref="N117:O117"/>
    <mergeCell ref="C130:D130"/>
    <mergeCell ref="C128:D128"/>
    <mergeCell ref="C131:D131"/>
    <mergeCell ref="C132:D132"/>
    <mergeCell ref="C127:D127"/>
    <mergeCell ref="N108:O108"/>
    <mergeCell ref="N119:O119"/>
    <mergeCell ref="N120:O120"/>
    <mergeCell ref="N118:O118"/>
    <mergeCell ref="K127:L127"/>
    <mergeCell ref="K125:L125"/>
    <mergeCell ref="K129:L129"/>
    <mergeCell ref="K130:L130"/>
    <mergeCell ref="K128:L128"/>
    <mergeCell ref="K131:L131"/>
    <mergeCell ref="K132:L132"/>
    <mergeCell ref="N89:O89"/>
    <mergeCell ref="N93:O93"/>
    <mergeCell ref="N94:O94"/>
    <mergeCell ref="N92:O92"/>
    <mergeCell ref="N96:O96"/>
    <mergeCell ref="N97:O97"/>
    <mergeCell ref="N95:O95"/>
    <mergeCell ref="N99:O99"/>
    <mergeCell ref="N100:O100"/>
    <mergeCell ref="N101:O101"/>
    <mergeCell ref="N102:O102"/>
    <mergeCell ref="N103:O103"/>
    <mergeCell ref="N104:O104"/>
    <mergeCell ref="N105:O105"/>
    <mergeCell ref="N106:O106"/>
    <mergeCell ref="N107:O107"/>
    <mergeCell ref="N98:O98"/>
    <mergeCell ref="K110:L110"/>
    <mergeCell ref="K111:L111"/>
    <mergeCell ref="K116:L116"/>
    <mergeCell ref="K117:L117"/>
    <mergeCell ref="K108:L108"/>
    <mergeCell ref="K119:L119"/>
    <mergeCell ref="K120:L120"/>
    <mergeCell ref="K118:L118"/>
    <mergeCell ref="K126:L126"/>
    <mergeCell ref="C106:D106"/>
    <mergeCell ref="C107:D107"/>
    <mergeCell ref="C98:D98"/>
    <mergeCell ref="C109:D109"/>
    <mergeCell ref="C110:D110"/>
    <mergeCell ref="C93:D93"/>
    <mergeCell ref="C94:D94"/>
    <mergeCell ref="C92:D92"/>
    <mergeCell ref="C96:D96"/>
    <mergeCell ref="C97:D97"/>
    <mergeCell ref="C95:D95"/>
    <mergeCell ref="C99:D99"/>
    <mergeCell ref="C100:D100"/>
    <mergeCell ref="C101:D101"/>
    <mergeCell ref="C111:D111"/>
    <mergeCell ref="C116:D116"/>
    <mergeCell ref="C117:D117"/>
    <mergeCell ref="C108:D108"/>
    <mergeCell ref="C119:D119"/>
    <mergeCell ref="C120:D120"/>
    <mergeCell ref="C118:D118"/>
    <mergeCell ref="C126:D126"/>
    <mergeCell ref="C112:D112"/>
    <mergeCell ref="C113:D113"/>
    <mergeCell ref="C114:D114"/>
    <mergeCell ref="C115:D115"/>
    <mergeCell ref="C125:D125"/>
    <mergeCell ref="C129:D129"/>
    <mergeCell ref="K58:L58"/>
    <mergeCell ref="K60:L60"/>
    <mergeCell ref="G58:H58"/>
    <mergeCell ref="G59:H59"/>
    <mergeCell ref="G50:H50"/>
    <mergeCell ref="G61:H61"/>
    <mergeCell ref="G62:H62"/>
    <mergeCell ref="G63:H63"/>
    <mergeCell ref="G60:H60"/>
    <mergeCell ref="C50:D50"/>
    <mergeCell ref="K50:L50"/>
    <mergeCell ref="C59:D59"/>
    <mergeCell ref="C78:D78"/>
    <mergeCell ref="C91:D91"/>
    <mergeCell ref="G76:H76"/>
    <mergeCell ref="G77:H77"/>
    <mergeCell ref="C87:D87"/>
    <mergeCell ref="K87:L87"/>
    <mergeCell ref="C80:D80"/>
    <mergeCell ref="C81:D81"/>
    <mergeCell ref="C85:D85"/>
    <mergeCell ref="K76:L76"/>
    <mergeCell ref="C54:D54"/>
    <mergeCell ref="C55:D55"/>
    <mergeCell ref="C56:D56"/>
    <mergeCell ref="K57:L57"/>
    <mergeCell ref="G54:H54"/>
    <mergeCell ref="G55:H55"/>
    <mergeCell ref="G87:H87"/>
    <mergeCell ref="G88:H88"/>
    <mergeCell ref="G86:H86"/>
    <mergeCell ref="K61:L61"/>
    <mergeCell ref="N61:O61"/>
    <mergeCell ref="C62:D62"/>
    <mergeCell ref="K62:L62"/>
    <mergeCell ref="N62:O62"/>
    <mergeCell ref="C60:D60"/>
    <mergeCell ref="N60:O60"/>
    <mergeCell ref="C63:D63"/>
    <mergeCell ref="N63:O63"/>
    <mergeCell ref="K63:L63"/>
    <mergeCell ref="N74:P74"/>
    <mergeCell ref="C75:D75"/>
    <mergeCell ref="C76:D76"/>
    <mergeCell ref="G66:H66"/>
    <mergeCell ref="G80:H80"/>
    <mergeCell ref="G78:H78"/>
    <mergeCell ref="C70:D70"/>
    <mergeCell ref="K67:L67"/>
    <mergeCell ref="K68:L68"/>
    <mergeCell ref="K69:L69"/>
    <mergeCell ref="K70:L70"/>
    <mergeCell ref="N67:O67"/>
    <mergeCell ref="N68:O68"/>
    <mergeCell ref="N69:O69"/>
    <mergeCell ref="N70:O70"/>
    <mergeCell ref="C67:D67"/>
    <mergeCell ref="C68:D68"/>
    <mergeCell ref="C69:D69"/>
    <mergeCell ref="C64:D64"/>
    <mergeCell ref="K64:L64"/>
    <mergeCell ref="N64:O64"/>
    <mergeCell ref="C65:D65"/>
    <mergeCell ref="C24:D24"/>
    <mergeCell ref="C22:D22"/>
    <mergeCell ref="C26:D26"/>
    <mergeCell ref="C27:D27"/>
    <mergeCell ref="C25:D25"/>
    <mergeCell ref="C29:D29"/>
    <mergeCell ref="C30:D30"/>
    <mergeCell ref="C48:D48"/>
    <mergeCell ref="K48:L48"/>
    <mergeCell ref="C33:D33"/>
    <mergeCell ref="C31:D31"/>
    <mergeCell ref="C35:D35"/>
    <mergeCell ref="C36:D36"/>
    <mergeCell ref="C34:D34"/>
    <mergeCell ref="C38:D38"/>
    <mergeCell ref="C39:D39"/>
    <mergeCell ref="C40:D40"/>
    <mergeCell ref="K41:L41"/>
    <mergeCell ref="K24:L24"/>
    <mergeCell ref="K39:L39"/>
    <mergeCell ref="K40:L40"/>
    <mergeCell ref="K33:L33"/>
    <mergeCell ref="K31:L31"/>
    <mergeCell ref="K29:L29"/>
    <mergeCell ref="C28:D28"/>
    <mergeCell ref="C32:D32"/>
    <mergeCell ref="N24:O24"/>
    <mergeCell ref="K22:L22"/>
    <mergeCell ref="N22:O22"/>
    <mergeCell ref="K26:L26"/>
    <mergeCell ref="N26:O26"/>
    <mergeCell ref="K27:L27"/>
    <mergeCell ref="N27:O27"/>
    <mergeCell ref="K25:L25"/>
    <mergeCell ref="N25:O25"/>
    <mergeCell ref="G1:M1"/>
    <mergeCell ref="G2:M2"/>
    <mergeCell ref="G3:M3"/>
    <mergeCell ref="G4:M4"/>
    <mergeCell ref="G5:M5"/>
    <mergeCell ref="G6:M6"/>
    <mergeCell ref="N17:P17"/>
    <mergeCell ref="N18:P18"/>
    <mergeCell ref="K17:M17"/>
    <mergeCell ref="K18:M18"/>
    <mergeCell ref="G17:J17"/>
    <mergeCell ref="G18:J18"/>
    <mergeCell ref="G12:H12"/>
    <mergeCell ref="G13:H13"/>
    <mergeCell ref="A18:B18"/>
    <mergeCell ref="A9:P9"/>
    <mergeCell ref="A17:B17"/>
    <mergeCell ref="N19:O19"/>
    <mergeCell ref="K19:L19"/>
    <mergeCell ref="C19:D19"/>
    <mergeCell ref="C17:F17"/>
    <mergeCell ref="C18:F18"/>
    <mergeCell ref="C20:D20"/>
    <mergeCell ref="C21:D21"/>
    <mergeCell ref="C23:D23"/>
    <mergeCell ref="K20:L20"/>
    <mergeCell ref="N20:O20"/>
    <mergeCell ref="K21:L21"/>
    <mergeCell ref="N21:O21"/>
    <mergeCell ref="K23:L23"/>
    <mergeCell ref="N23:O23"/>
    <mergeCell ref="N34:O34"/>
    <mergeCell ref="N38:O38"/>
    <mergeCell ref="N39:O39"/>
    <mergeCell ref="N40:O40"/>
    <mergeCell ref="K35:L35"/>
    <mergeCell ref="K36:L36"/>
    <mergeCell ref="K34:L34"/>
    <mergeCell ref="K38:L38"/>
    <mergeCell ref="N29:O29"/>
    <mergeCell ref="K30:L30"/>
    <mergeCell ref="N30:O30"/>
    <mergeCell ref="K28:L28"/>
    <mergeCell ref="N28:O28"/>
    <mergeCell ref="K32:L32"/>
    <mergeCell ref="N32:O32"/>
    <mergeCell ref="N47:O47"/>
    <mergeCell ref="C45:D45"/>
    <mergeCell ref="N45:O45"/>
    <mergeCell ref="K45:L45"/>
    <mergeCell ref="G34:H34"/>
    <mergeCell ref="G38:H38"/>
    <mergeCell ref="G39:H39"/>
    <mergeCell ref="G40:H40"/>
    <mergeCell ref="G41:H41"/>
    <mergeCell ref="G45:H45"/>
    <mergeCell ref="C41:D41"/>
    <mergeCell ref="C46:D46"/>
    <mergeCell ref="K46:L46"/>
    <mergeCell ref="N31:O31"/>
    <mergeCell ref="N35:O35"/>
    <mergeCell ref="N36:O36"/>
    <mergeCell ref="N52:O52"/>
    <mergeCell ref="C53:D53"/>
    <mergeCell ref="N48:O48"/>
    <mergeCell ref="C49:D49"/>
    <mergeCell ref="K49:L49"/>
    <mergeCell ref="N49:O49"/>
    <mergeCell ref="C37:D37"/>
    <mergeCell ref="K37:L37"/>
    <mergeCell ref="N37:O37"/>
    <mergeCell ref="K53:L53"/>
    <mergeCell ref="N46:O46"/>
    <mergeCell ref="N53:O53"/>
    <mergeCell ref="G46:H46"/>
    <mergeCell ref="G47:H47"/>
    <mergeCell ref="G48:H48"/>
    <mergeCell ref="G49:H49"/>
    <mergeCell ref="G37:H37"/>
    <mergeCell ref="G51:H51"/>
    <mergeCell ref="G52:H52"/>
    <mergeCell ref="G53:H53"/>
    <mergeCell ref="C52:D52"/>
    <mergeCell ref="K52:L52"/>
    <mergeCell ref="K65:L65"/>
    <mergeCell ref="N65:O65"/>
    <mergeCell ref="C66:D66"/>
    <mergeCell ref="N66:O66"/>
    <mergeCell ref="K66:L66"/>
    <mergeCell ref="N87:O87"/>
    <mergeCell ref="N88:O88"/>
    <mergeCell ref="N86:O86"/>
    <mergeCell ref="K88:L88"/>
    <mergeCell ref="K86:L86"/>
    <mergeCell ref="K90:L90"/>
    <mergeCell ref="K91:L91"/>
    <mergeCell ref="N90:O90"/>
    <mergeCell ref="N91:O91"/>
    <mergeCell ref="C88:D88"/>
    <mergeCell ref="C86:D86"/>
    <mergeCell ref="C90:D90"/>
    <mergeCell ref="C89:D89"/>
    <mergeCell ref="K187:L187"/>
    <mergeCell ref="K188:L188"/>
    <mergeCell ref="K189:L189"/>
    <mergeCell ref="K190:L190"/>
    <mergeCell ref="C77:D77"/>
    <mergeCell ref="C79:D79"/>
    <mergeCell ref="N75:O75"/>
    <mergeCell ref="K75:L75"/>
    <mergeCell ref="N207:O207"/>
    <mergeCell ref="N215:O215"/>
    <mergeCell ref="N216:O216"/>
    <mergeCell ref="N217:O217"/>
    <mergeCell ref="N76:O76"/>
    <mergeCell ref="K74:M74"/>
    <mergeCell ref="G64:H64"/>
    <mergeCell ref="G65:H65"/>
    <mergeCell ref="K77:L77"/>
    <mergeCell ref="K79:L79"/>
    <mergeCell ref="K109:L109"/>
    <mergeCell ref="K89:L89"/>
    <mergeCell ref="K93:L93"/>
    <mergeCell ref="K94:L94"/>
    <mergeCell ref="K92:L92"/>
    <mergeCell ref="K96:L96"/>
    <mergeCell ref="K97:L97"/>
    <mergeCell ref="K95:L95"/>
    <mergeCell ref="K99:L99"/>
    <mergeCell ref="K100:L100"/>
    <mergeCell ref="G92:H92"/>
    <mergeCell ref="G96:H96"/>
    <mergeCell ref="N187:O187"/>
    <mergeCell ref="N188:O188"/>
    <mergeCell ref="N189:O189"/>
    <mergeCell ref="N190:O190"/>
    <mergeCell ref="N191:O191"/>
    <mergeCell ref="N192:O192"/>
    <mergeCell ref="N193:O193"/>
    <mergeCell ref="N194:O194"/>
    <mergeCell ref="N195:O195"/>
    <mergeCell ref="N196:O196"/>
    <mergeCell ref="N197:O197"/>
    <mergeCell ref="N198:O198"/>
    <mergeCell ref="N199:O199"/>
    <mergeCell ref="N200:O200"/>
    <mergeCell ref="N201:O201"/>
    <mergeCell ref="N205:O205"/>
    <mergeCell ref="N206:O206"/>
    <mergeCell ref="N218:O218"/>
    <mergeCell ref="N219:O219"/>
    <mergeCell ref="N220:O220"/>
    <mergeCell ref="G19:H19"/>
    <mergeCell ref="G20:H20"/>
    <mergeCell ref="G21:H21"/>
    <mergeCell ref="G23:H23"/>
    <mergeCell ref="G24:H24"/>
    <mergeCell ref="G22:H22"/>
    <mergeCell ref="G26:H26"/>
    <mergeCell ref="G27:H27"/>
    <mergeCell ref="G25:H25"/>
    <mergeCell ref="G29:H29"/>
    <mergeCell ref="G30:H30"/>
    <mergeCell ref="G28:H28"/>
    <mergeCell ref="G32:H32"/>
    <mergeCell ref="G33:H33"/>
    <mergeCell ref="G31:H31"/>
    <mergeCell ref="G35:H35"/>
    <mergeCell ref="G36:H36"/>
    <mergeCell ref="G67:H67"/>
    <mergeCell ref="G68:H68"/>
    <mergeCell ref="G69:H69"/>
    <mergeCell ref="G70:H70"/>
    <mergeCell ref="G75:H75"/>
    <mergeCell ref="G79:H79"/>
    <mergeCell ref="G90:H90"/>
    <mergeCell ref="G91:H91"/>
    <mergeCell ref="G89:H89"/>
    <mergeCell ref="G93:H93"/>
    <mergeCell ref="G94:H94"/>
    <mergeCell ref="G97:H97"/>
    <mergeCell ref="G95:H95"/>
    <mergeCell ref="G99:H99"/>
    <mergeCell ref="G105:H105"/>
    <mergeCell ref="G106:H106"/>
    <mergeCell ref="G107:H107"/>
    <mergeCell ref="G98:H98"/>
    <mergeCell ref="G109:H109"/>
    <mergeCell ref="G110:H110"/>
    <mergeCell ref="G111:H111"/>
    <mergeCell ref="G112:H112"/>
    <mergeCell ref="G113:H113"/>
    <mergeCell ref="G114:H114"/>
    <mergeCell ref="G115:H115"/>
    <mergeCell ref="G119:H119"/>
    <mergeCell ref="G120:H120"/>
    <mergeCell ref="G118:H118"/>
    <mergeCell ref="G126:H126"/>
    <mergeCell ref="G127:H127"/>
    <mergeCell ref="G125:H125"/>
    <mergeCell ref="G123:J123"/>
    <mergeCell ref="G129:H129"/>
    <mergeCell ref="G130:H130"/>
    <mergeCell ref="G128:H128"/>
    <mergeCell ref="G131:H131"/>
    <mergeCell ref="G132:H132"/>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5:H205"/>
    <mergeCell ref="G225:H225"/>
    <mergeCell ref="G226:H226"/>
    <mergeCell ref="G227:H227"/>
    <mergeCell ref="G228:H228"/>
    <mergeCell ref="G229:H229"/>
    <mergeCell ref="G230:H230"/>
    <mergeCell ref="G231:H231"/>
    <mergeCell ref="G232:H232"/>
    <mergeCell ref="G233:H233"/>
    <mergeCell ref="G234:H234"/>
    <mergeCell ref="G235:H235"/>
    <mergeCell ref="G236:H236"/>
    <mergeCell ref="K217:L217"/>
    <mergeCell ref="K218:L218"/>
    <mergeCell ref="K219:L219"/>
    <mergeCell ref="K248:L248"/>
    <mergeCell ref="K220:L220"/>
    <mergeCell ref="K232:L232"/>
    <mergeCell ref="K243:M243"/>
    <mergeCell ref="G224:J224"/>
    <mergeCell ref="K224:M224"/>
    <mergeCell ref="K225:L225"/>
    <mergeCell ref="K240:L240"/>
    <mergeCell ref="G256:H256"/>
    <mergeCell ref="K246:L246"/>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K254:L254"/>
    <mergeCell ref="K255:L255"/>
    <mergeCell ref="K233:L233"/>
    <mergeCell ref="G237:H237"/>
    <mergeCell ref="G238:H238"/>
    <mergeCell ref="G239:H239"/>
    <mergeCell ref="G240:H240"/>
    <mergeCell ref="G245:H245"/>
    <mergeCell ref="G246:H246"/>
    <mergeCell ref="G247:H247"/>
    <mergeCell ref="G248:H248"/>
    <mergeCell ref="G249:H249"/>
    <mergeCell ref="G250:H250"/>
    <mergeCell ref="G251:H251"/>
    <mergeCell ref="G252:H252"/>
    <mergeCell ref="G253:H253"/>
    <mergeCell ref="G254:H254"/>
    <mergeCell ref="G255:H255"/>
    <mergeCell ref="C302:D302"/>
    <mergeCell ref="C303:D303"/>
    <mergeCell ref="C304:D304"/>
    <mergeCell ref="C305:D305"/>
    <mergeCell ref="C306:D306"/>
    <mergeCell ref="C307:D307"/>
    <mergeCell ref="C308:D308"/>
    <mergeCell ref="C309:D309"/>
    <mergeCell ref="G287:H287"/>
    <mergeCell ref="G288:H288"/>
    <mergeCell ref="G289:H289"/>
    <mergeCell ref="G290:H290"/>
    <mergeCell ref="C295:D295"/>
    <mergeCell ref="G259:H259"/>
    <mergeCell ref="G260:H260"/>
    <mergeCell ref="G261:H261"/>
    <mergeCell ref="G262:H262"/>
    <mergeCell ref="G263:H263"/>
    <mergeCell ref="G264:H264"/>
    <mergeCell ref="G265:H265"/>
    <mergeCell ref="G266:H266"/>
    <mergeCell ref="G267:H267"/>
    <mergeCell ref="G268:H268"/>
    <mergeCell ref="G269:H269"/>
    <mergeCell ref="G270:H270"/>
    <mergeCell ref="G271:H271"/>
    <mergeCell ref="G272:H272"/>
    <mergeCell ref="G273:H273"/>
    <mergeCell ref="G257:H257"/>
    <mergeCell ref="G258:H258"/>
    <mergeCell ref="G299:H299"/>
    <mergeCell ref="G300:H300"/>
    <mergeCell ref="G301:H301"/>
    <mergeCell ref="G302:H302"/>
    <mergeCell ref="G303:H303"/>
    <mergeCell ref="G274:H274"/>
    <mergeCell ref="G275:H275"/>
    <mergeCell ref="G276:H276"/>
    <mergeCell ref="G277:H277"/>
    <mergeCell ref="G278:H278"/>
    <mergeCell ref="G279:H279"/>
    <mergeCell ref="G280:H280"/>
    <mergeCell ref="G281:H281"/>
    <mergeCell ref="G285:H285"/>
    <mergeCell ref="G286:H286"/>
    <mergeCell ref="G295:H295"/>
    <mergeCell ref="G296:H296"/>
    <mergeCell ref="G297:H297"/>
    <mergeCell ref="G415:N415"/>
    <mergeCell ref="N307:O307"/>
    <mergeCell ref="N308:O308"/>
    <mergeCell ref="N309:O309"/>
    <mergeCell ref="N310:O310"/>
    <mergeCell ref="K307:L307"/>
    <mergeCell ref="K308:L308"/>
    <mergeCell ref="K309:L309"/>
    <mergeCell ref="K310:L310"/>
    <mergeCell ref="A413:O413"/>
    <mergeCell ref="A323:B323"/>
    <mergeCell ref="A324:B324"/>
    <mergeCell ref="C298:D298"/>
    <mergeCell ref="C299:D299"/>
    <mergeCell ref="C300:D300"/>
    <mergeCell ref="C301:D301"/>
    <mergeCell ref="G304:H304"/>
    <mergeCell ref="G305:H305"/>
    <mergeCell ref="G306:H306"/>
    <mergeCell ref="G307:H307"/>
    <mergeCell ref="G308:H308"/>
    <mergeCell ref="N304:O304"/>
    <mergeCell ref="N305:O305"/>
    <mergeCell ref="N306:O306"/>
    <mergeCell ref="N328:O328"/>
    <mergeCell ref="N329:O329"/>
    <mergeCell ref="N330:O330"/>
    <mergeCell ref="N335:O335"/>
    <mergeCell ref="N336:O336"/>
    <mergeCell ref="A341:B341"/>
    <mergeCell ref="G328:H328"/>
    <mergeCell ref="G314:H314"/>
    <mergeCell ref="R61:S61"/>
    <mergeCell ref="R19:S19"/>
    <mergeCell ref="R20:S20"/>
    <mergeCell ref="R21:S21"/>
    <mergeCell ref="R23:S23"/>
    <mergeCell ref="R24:S24"/>
    <mergeCell ref="R25:S25"/>
    <mergeCell ref="R26:S26"/>
    <mergeCell ref="R27:S27"/>
    <mergeCell ref="R28:S28"/>
    <mergeCell ref="R29:S29"/>
    <mergeCell ref="R30:S30"/>
    <mergeCell ref="R31:S31"/>
    <mergeCell ref="R32:S32"/>
    <mergeCell ref="R33:S33"/>
    <mergeCell ref="R34:S34"/>
    <mergeCell ref="R35:S35"/>
    <mergeCell ref="R36:S36"/>
    <mergeCell ref="R62:S62"/>
    <mergeCell ref="R63:S63"/>
    <mergeCell ref="R37:S37"/>
    <mergeCell ref="R38:S38"/>
    <mergeCell ref="R39:S39"/>
    <mergeCell ref="R40:S40"/>
    <mergeCell ref="R41:S41"/>
    <mergeCell ref="R45:S45"/>
    <mergeCell ref="R46:S46"/>
    <mergeCell ref="C310:D310"/>
    <mergeCell ref="G298:H298"/>
    <mergeCell ref="R64:S64"/>
    <mergeCell ref="R65:S65"/>
    <mergeCell ref="R66:S66"/>
    <mergeCell ref="R67:S67"/>
    <mergeCell ref="R68:S68"/>
    <mergeCell ref="R69:S69"/>
    <mergeCell ref="R70:S70"/>
    <mergeCell ref="R47:S47"/>
    <mergeCell ref="R48:S48"/>
    <mergeCell ref="R49:S49"/>
    <mergeCell ref="R50:S50"/>
    <mergeCell ref="R51:S51"/>
    <mergeCell ref="R52:S52"/>
    <mergeCell ref="R53:S53"/>
    <mergeCell ref="R54:S54"/>
    <mergeCell ref="R55:S55"/>
    <mergeCell ref="R56:S56"/>
    <mergeCell ref="R57:S57"/>
    <mergeCell ref="R58:S58"/>
    <mergeCell ref="R59:S59"/>
    <mergeCell ref="R60:S60"/>
    <mergeCell ref="G315:H315"/>
    <mergeCell ref="G316:H316"/>
    <mergeCell ref="G317:H317"/>
    <mergeCell ref="K311:L311"/>
    <mergeCell ref="K312:L312"/>
    <mergeCell ref="K313:L313"/>
    <mergeCell ref="K314:L314"/>
    <mergeCell ref="K315:L315"/>
    <mergeCell ref="K316:L316"/>
    <mergeCell ref="K317:L317"/>
    <mergeCell ref="N311:O311"/>
    <mergeCell ref="N312:O312"/>
    <mergeCell ref="N313:O313"/>
    <mergeCell ref="N314:O314"/>
    <mergeCell ref="N315:O315"/>
    <mergeCell ref="N316:O316"/>
    <mergeCell ref="N317:O317"/>
    <mergeCell ref="G311:H311"/>
  </mergeCells>
  <pageMargins left="0.98425196850393704" right="0.59055118110236227" top="1.9685039370078741" bottom="0.98425196850393704"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Form</vt:lpstr>
      <vt:lpstr>Form (2)</vt:lpstr>
      <vt:lpstr>Form add R</vt:lpstr>
      <vt:lpstr>Data</vt:lpstr>
      <vt:lpstr>Eva</vt:lpstr>
      <vt:lpstr>Lap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Agah Faisal</dc:creator>
  <cp:lastModifiedBy>Hayati Amalia</cp:lastModifiedBy>
  <cp:lastPrinted>2024-10-30T06:19:41Z</cp:lastPrinted>
  <dcterms:created xsi:type="dcterms:W3CDTF">2015-06-05T18:17:20Z</dcterms:created>
  <dcterms:modified xsi:type="dcterms:W3CDTF">2024-10-30T06:21:50Z</dcterms:modified>
</cp:coreProperties>
</file>