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23E2276-B242-48EC-9FD0-DE10EE97C44A}" xr6:coauthVersionLast="47" xr6:coauthVersionMax="47" xr10:uidLastSave="{00000000-0000-0000-0000-000000000000}"/>
  <bookViews>
    <workbookView xWindow="-108" yWindow="-108" windowWidth="23256" windowHeight="13176" xr2:uid="{C6DDE866-F23A-439C-B328-816019AFB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8" i="1"/>
  <c r="H9" i="1"/>
  <c r="H7" i="1"/>
  <c r="G7" i="1"/>
  <c r="G11" i="1"/>
  <c r="G10" i="1"/>
  <c r="G9" i="1"/>
  <c r="G8" i="1"/>
  <c r="E7" i="1" l="1"/>
  <c r="E8" i="1"/>
  <c r="E9" i="1"/>
  <c r="E10" i="1"/>
  <c r="E11" i="1"/>
  <c r="D30" i="1"/>
  <c r="D26" i="1"/>
</calcChain>
</file>

<file path=xl/sharedStrings.xml><?xml version="1.0" encoding="utf-8"?>
<sst xmlns="http://schemas.openxmlformats.org/spreadsheetml/2006/main" count="39" uniqueCount="39">
  <si>
    <t>Id</t>
  </si>
  <si>
    <t>subject</t>
  </si>
  <si>
    <t>Mark</t>
  </si>
  <si>
    <t>Grade</t>
  </si>
  <si>
    <t>Tam</t>
  </si>
  <si>
    <t>Eng</t>
  </si>
  <si>
    <t>Mat</t>
  </si>
  <si>
    <t>Sci</t>
  </si>
  <si>
    <t>Soc</t>
  </si>
  <si>
    <t>Dhiya</t>
  </si>
  <si>
    <t xml:space="preserve">10 mark Grade </t>
  </si>
  <si>
    <t>Population of Country = 197000000</t>
  </si>
  <si>
    <t>Type of Employment States</t>
  </si>
  <si>
    <t>Agency workers</t>
  </si>
  <si>
    <t>Apprenticeship</t>
  </si>
  <si>
    <t>Young workers</t>
  </si>
  <si>
    <t>Posted workers</t>
  </si>
  <si>
    <t>Piece workers</t>
  </si>
  <si>
    <t>No of workers</t>
  </si>
  <si>
    <t>No of Employed Population</t>
  </si>
  <si>
    <t>No of unemployed population</t>
  </si>
  <si>
    <t>Discourage Population</t>
  </si>
  <si>
    <t>Volunteers</t>
  </si>
  <si>
    <t>How many are emplyed and unemplyed</t>
  </si>
  <si>
    <t>INDEX()</t>
  </si>
  <si>
    <t>MATCH()</t>
  </si>
  <si>
    <t>Country</t>
  </si>
  <si>
    <t>China</t>
  </si>
  <si>
    <t>Bangladesh</t>
  </si>
  <si>
    <t>Iran</t>
  </si>
  <si>
    <t>Tailand</t>
  </si>
  <si>
    <t>Marocco</t>
  </si>
  <si>
    <t>Chile</t>
  </si>
  <si>
    <t>Cuba</t>
  </si>
  <si>
    <t>Oman</t>
  </si>
  <si>
    <t>Kuwait</t>
  </si>
  <si>
    <t>Fiji</t>
  </si>
  <si>
    <t>Vaccinated</t>
  </si>
  <si>
    <t>Un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</si>
</sst>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0.14999847407452621"/>
      <name val="Times New Roman"/>
      <family val="1"/>
    </font>
    <font>
      <b/>
      <sz val="12"/>
      <color theme="4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Vacci</a:t>
            </a:r>
            <a:r>
              <a:rPr lang="en-US" b="1" baseline="0"/>
              <a:t> or Not Vacci</a:t>
            </a:r>
          </a:p>
        </c:rich>
      </c:tx>
      <c:layout>
        <c:manualLayout>
          <c:xMode val="edge"/>
          <c:yMode val="edge"/>
          <c:x val="0.27405266538214518"/>
          <c:y val="3.7513397642015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04411876261135E-2"/>
          <c:y val="0.21484458735262593"/>
          <c:w val="0.8584163973722938"/>
          <c:h val="0.554322691174857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Vaccinated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Sheet1!$F$17:$F$26</c:f>
              <c:strCache>
                <c:ptCount val="10"/>
                <c:pt idx="0">
                  <c:v>China</c:v>
                </c:pt>
                <c:pt idx="1">
                  <c:v>Bangladesh</c:v>
                </c:pt>
                <c:pt idx="2">
                  <c:v>Iran</c:v>
                </c:pt>
                <c:pt idx="3">
                  <c:v>Tailand</c:v>
                </c:pt>
                <c:pt idx="4">
                  <c:v>Marocco</c:v>
                </c:pt>
                <c:pt idx="5">
                  <c:v>Cuba</c:v>
                </c:pt>
                <c:pt idx="6">
                  <c:v>Chile</c:v>
                </c:pt>
                <c:pt idx="7">
                  <c:v>Oman</c:v>
                </c:pt>
                <c:pt idx="8">
                  <c:v>Kuwait</c:v>
                </c:pt>
                <c:pt idx="9">
                  <c:v>Fiji</c:v>
                </c:pt>
              </c:strCache>
            </c:strRef>
          </c:xVal>
          <c:yVal>
            <c:numRef>
              <c:f>Sheet1!$G$17:$G$26</c:f>
              <c:numCache>
                <c:formatCode>0%</c:formatCode>
                <c:ptCount val="10"/>
                <c:pt idx="0">
                  <c:v>0.88</c:v>
                </c:pt>
                <c:pt idx="1">
                  <c:v>0.69</c:v>
                </c:pt>
                <c:pt idx="2">
                  <c:v>0.43</c:v>
                </c:pt>
                <c:pt idx="3">
                  <c:v>0.67</c:v>
                </c:pt>
                <c:pt idx="4">
                  <c:v>0.88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0.94</c:v>
                </c:pt>
                <c:pt idx="8">
                  <c:v>0.78</c:v>
                </c:pt>
                <c:pt idx="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BD7-9D6F-C88E104F68DD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Un Vaccinated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Sheet1!$F$17:$F$26</c:f>
              <c:strCache>
                <c:ptCount val="10"/>
                <c:pt idx="0">
                  <c:v>China</c:v>
                </c:pt>
                <c:pt idx="1">
                  <c:v>Bangladesh</c:v>
                </c:pt>
                <c:pt idx="2">
                  <c:v>Iran</c:v>
                </c:pt>
                <c:pt idx="3">
                  <c:v>Tailand</c:v>
                </c:pt>
                <c:pt idx="4">
                  <c:v>Marocco</c:v>
                </c:pt>
                <c:pt idx="5">
                  <c:v>Cuba</c:v>
                </c:pt>
                <c:pt idx="6">
                  <c:v>Chile</c:v>
                </c:pt>
                <c:pt idx="7">
                  <c:v>Oman</c:v>
                </c:pt>
                <c:pt idx="8">
                  <c:v>Kuwait</c:v>
                </c:pt>
                <c:pt idx="9">
                  <c:v>Fiji</c:v>
                </c:pt>
              </c:strCache>
            </c:strRef>
          </c:xVal>
          <c:yVal>
            <c:numRef>
              <c:f>Sheet1!$H$17:$H$26</c:f>
              <c:numCache>
                <c:formatCode>0%</c:formatCode>
                <c:ptCount val="10"/>
                <c:pt idx="0">
                  <c:v>0.12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0.33</c:v>
                </c:pt>
                <c:pt idx="4">
                  <c:v>0.12</c:v>
                </c:pt>
                <c:pt idx="5">
                  <c:v>0.44</c:v>
                </c:pt>
                <c:pt idx="6">
                  <c:v>0.41</c:v>
                </c:pt>
                <c:pt idx="7">
                  <c:v>0.06</c:v>
                </c:pt>
                <c:pt idx="8">
                  <c:v>0.22</c:v>
                </c:pt>
                <c:pt idx="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BD7-9D6F-C88E104F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10096"/>
        <c:axId val="447240208"/>
      </c:scatterChart>
      <c:valAx>
        <c:axId val="4075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40208"/>
        <c:crosses val="autoZero"/>
        <c:crossBetween val="midCat"/>
      </c:valAx>
      <c:valAx>
        <c:axId val="4472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</a:t>
            </a:r>
            <a:r>
              <a:rPr lang="en-US" baseline="0"/>
              <a:t> or Not Vacci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Vaccinated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Sheet1!$F$17:$F$26</c:f>
              <c:strCache>
                <c:ptCount val="10"/>
                <c:pt idx="0">
                  <c:v>China</c:v>
                </c:pt>
                <c:pt idx="1">
                  <c:v>Bangladesh</c:v>
                </c:pt>
                <c:pt idx="2">
                  <c:v>Iran</c:v>
                </c:pt>
                <c:pt idx="3">
                  <c:v>Tailand</c:v>
                </c:pt>
                <c:pt idx="4">
                  <c:v>Marocco</c:v>
                </c:pt>
                <c:pt idx="5">
                  <c:v>Cuba</c:v>
                </c:pt>
                <c:pt idx="6">
                  <c:v>Chile</c:v>
                </c:pt>
                <c:pt idx="7">
                  <c:v>Oman</c:v>
                </c:pt>
                <c:pt idx="8">
                  <c:v>Kuwait</c:v>
                </c:pt>
                <c:pt idx="9">
                  <c:v>Fiji</c:v>
                </c:pt>
              </c:strCache>
            </c:strRef>
          </c:cat>
          <c:val>
            <c:numRef>
              <c:f>Sheet1!$G$17:$G$26</c:f>
              <c:numCache>
                <c:formatCode>0%</c:formatCode>
                <c:ptCount val="10"/>
                <c:pt idx="0">
                  <c:v>0.88</c:v>
                </c:pt>
                <c:pt idx="1">
                  <c:v>0.69</c:v>
                </c:pt>
                <c:pt idx="2">
                  <c:v>0.43</c:v>
                </c:pt>
                <c:pt idx="3">
                  <c:v>0.67</c:v>
                </c:pt>
                <c:pt idx="4">
                  <c:v>0.88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0.94</c:v>
                </c:pt>
                <c:pt idx="8">
                  <c:v>0.78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2-47F9-A10D-7FBB7652C060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Un Vaccinated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Sheet1!$F$17:$F$26</c:f>
              <c:strCache>
                <c:ptCount val="10"/>
                <c:pt idx="0">
                  <c:v>China</c:v>
                </c:pt>
                <c:pt idx="1">
                  <c:v>Bangladesh</c:v>
                </c:pt>
                <c:pt idx="2">
                  <c:v>Iran</c:v>
                </c:pt>
                <c:pt idx="3">
                  <c:v>Tailand</c:v>
                </c:pt>
                <c:pt idx="4">
                  <c:v>Marocco</c:v>
                </c:pt>
                <c:pt idx="5">
                  <c:v>Cuba</c:v>
                </c:pt>
                <c:pt idx="6">
                  <c:v>Chile</c:v>
                </c:pt>
                <c:pt idx="7">
                  <c:v>Oman</c:v>
                </c:pt>
                <c:pt idx="8">
                  <c:v>Kuwait</c:v>
                </c:pt>
                <c:pt idx="9">
                  <c:v>Fiji</c:v>
                </c:pt>
              </c:strCache>
            </c:strRef>
          </c:cat>
          <c:val>
            <c:numRef>
              <c:f>Sheet1!$H$17:$H$26</c:f>
              <c:numCache>
                <c:formatCode>0%</c:formatCode>
                <c:ptCount val="10"/>
                <c:pt idx="0">
                  <c:v>0.12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0.33</c:v>
                </c:pt>
                <c:pt idx="4">
                  <c:v>0.12</c:v>
                </c:pt>
                <c:pt idx="5">
                  <c:v>0.44</c:v>
                </c:pt>
                <c:pt idx="6">
                  <c:v>0.41</c:v>
                </c:pt>
                <c:pt idx="7">
                  <c:v>0.06</c:v>
                </c:pt>
                <c:pt idx="8">
                  <c:v>0.22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2-47F9-A10D-7FBB7652C0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3831920"/>
        <c:axId val="333833360"/>
      </c:barChart>
      <c:catAx>
        <c:axId val="3338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33360"/>
        <c:crosses val="autoZero"/>
        <c:auto val="1"/>
        <c:lblAlgn val="ctr"/>
        <c:lblOffset val="100"/>
        <c:noMultiLvlLbl val="0"/>
      </c:catAx>
      <c:valAx>
        <c:axId val="333833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8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16</xdr:row>
      <xdr:rowOff>22860</xdr:rowOff>
    </xdr:from>
    <xdr:to>
      <xdr:col>14</xdr:col>
      <xdr:colOff>312420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530AD-697F-5B29-E065-49ABA8090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3</xdr:row>
      <xdr:rowOff>45720</xdr:rowOff>
    </xdr:from>
    <xdr:to>
      <xdr:col>14</xdr:col>
      <xdr:colOff>365760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7B651-D997-1550-C450-40712EC53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7A3DB-E5C4-4872-A2E9-26F8D3F6C8EB}" name="Table1" displayName="Table1" ref="B6:E11" totalsRowShown="0" headerRowDxfId="8" dataDxfId="6" headerRowBorderDxfId="7" tableBorderDxfId="5" totalsRowBorderDxfId="4">
  <autoFilter ref="B6:E11" xr:uid="{5677A3DB-E5C4-4872-A2E9-26F8D3F6C8EB}"/>
  <tableColumns count="4">
    <tableColumn id="1" xr3:uid="{DDDD84E3-054E-41AF-9668-01C72E570F32}" name="Id" dataDxfId="3"/>
    <tableColumn id="2" xr3:uid="{2147173E-7DE3-4B3E-9392-CC0B7D789D53}" name="subject" dataDxfId="2"/>
    <tableColumn id="3" xr3:uid="{47038803-FFE5-4105-A2B1-12401C55CEC6}" name="Mark" dataDxfId="1"/>
    <tableColumn id="4" xr3:uid="{37B87356-C751-4D52-9FD3-62A6CFF0C6DF}" name="Grade" dataDxfId="0">
      <calculatedColumnFormula>IF(D7&gt;90,"A",IF(Table1[[#This Row],[Mark]]&gt;=80,"B","C"))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DA82-C38A-44D1-92AC-E4E9BE9529B8}">
  <dimension ref="A4:I30"/>
  <sheetViews>
    <sheetView tabSelected="1" workbookViewId="0">
      <selection activeCell="F13" sqref="F13"/>
    </sheetView>
  </sheetViews>
  <sheetFormatPr defaultRowHeight="14.4" x14ac:dyDescent="0.3"/>
  <cols>
    <col min="2" max="2" width="23.33203125" customWidth="1"/>
    <col min="3" max="3" width="14.33203125" customWidth="1"/>
    <col min="4" max="4" width="17.21875" customWidth="1"/>
    <col min="5" max="5" width="17.44140625" customWidth="1"/>
    <col min="6" max="7" width="17.109375" customWidth="1"/>
    <col min="8" max="8" width="14.21875" customWidth="1"/>
    <col min="9" max="9" width="14.77734375" customWidth="1"/>
  </cols>
  <sheetData>
    <row r="4" spans="1:8" x14ac:dyDescent="0.3">
      <c r="A4" s="1">
        <v>1</v>
      </c>
      <c r="B4" s="2" t="s">
        <v>9</v>
      </c>
      <c r="C4" s="2" t="s">
        <v>10</v>
      </c>
    </row>
    <row r="6" spans="1:8" x14ac:dyDescent="0.3">
      <c r="B6" s="10" t="s">
        <v>0</v>
      </c>
      <c r="C6" s="11" t="s">
        <v>1</v>
      </c>
      <c r="D6" s="11" t="s">
        <v>2</v>
      </c>
      <c r="E6" s="12" t="s">
        <v>3</v>
      </c>
      <c r="G6" s="2" t="s">
        <v>24</v>
      </c>
      <c r="H6" s="2" t="s">
        <v>25</v>
      </c>
    </row>
    <row r="7" spans="1:8" x14ac:dyDescent="0.3">
      <c r="B7" s="13">
        <v>54321</v>
      </c>
      <c r="C7" s="14" t="s">
        <v>4</v>
      </c>
      <c r="D7" s="14">
        <v>86</v>
      </c>
      <c r="E7" s="15" t="str">
        <f>IF(D7&gt;90,"A",IF(Table1[[#This Row],[Mark]]&gt;=80,"B","C"))</f>
        <v>B</v>
      </c>
      <c r="G7" s="1">
        <f>INDEX(Table1[#All],2,3)</f>
        <v>86</v>
      </c>
      <c r="H7" s="1">
        <f>MATCH(59,Table1[Mark],0)</f>
        <v>3</v>
      </c>
    </row>
    <row r="8" spans="1:8" x14ac:dyDescent="0.3">
      <c r="B8" s="13"/>
      <c r="C8" s="14" t="s">
        <v>5</v>
      </c>
      <c r="D8" s="14">
        <v>97</v>
      </c>
      <c r="E8" s="15" t="str">
        <f>IF(D8&gt;90,"A",IF(Table1[[#This Row],[Mark]]&gt;=80,"B","C"))</f>
        <v>A</v>
      </c>
      <c r="G8" s="1">
        <f>INDEX(Table1[#All],3,3)</f>
        <v>97</v>
      </c>
      <c r="H8" s="1">
        <f>MATCH("c",Table1[Grade],0)</f>
        <v>3</v>
      </c>
    </row>
    <row r="9" spans="1:8" x14ac:dyDescent="0.3">
      <c r="B9" s="13"/>
      <c r="C9" s="14" t="s">
        <v>6</v>
      </c>
      <c r="D9" s="14">
        <v>59</v>
      </c>
      <c r="E9" s="15" t="str">
        <f>IF(D9&gt;90,"A",IF(Table1[[#This Row],[Mark]]&gt;=80,"B","C"))</f>
        <v>C</v>
      </c>
      <c r="G9" s="1" t="str">
        <f>INDEX(Table1[#All],3,4)</f>
        <v>A</v>
      </c>
      <c r="H9" s="1">
        <f>MATCH(85,Table1[Mark],-1)</f>
        <v>2</v>
      </c>
    </row>
    <row r="10" spans="1:8" x14ac:dyDescent="0.3">
      <c r="B10" s="13"/>
      <c r="C10" s="14" t="s">
        <v>7</v>
      </c>
      <c r="D10" s="14">
        <v>76</v>
      </c>
      <c r="E10" s="15" t="str">
        <f>IF(D10&gt;90,"A",IF(Table1[[#This Row],[Mark]]&gt;=80,"B","C"))</f>
        <v>C</v>
      </c>
      <c r="G10" s="1" t="str">
        <f>INDEX(Table1[#All],2,2)</f>
        <v>Tam</v>
      </c>
      <c r="H10" s="1" t="e">
        <f>MATCH(50,Table1[Mark],1)</f>
        <v>#N/A</v>
      </c>
    </row>
    <row r="11" spans="1:8" x14ac:dyDescent="0.3">
      <c r="B11" s="16"/>
      <c r="C11" s="17" t="s">
        <v>8</v>
      </c>
      <c r="D11" s="17">
        <v>88</v>
      </c>
      <c r="E11" s="18" t="str">
        <f>IF(D11&gt;90,"A",IF(Table1[[#This Row],[Mark]]&gt;=80,"B","C"))</f>
        <v>B</v>
      </c>
      <c r="G11" s="1">
        <f>INDEX(Table1[#All],2,1)</f>
        <v>54321</v>
      </c>
      <c r="H11" s="1">
        <f>MATCH(85,Table1[Mark],-1)</f>
        <v>2</v>
      </c>
    </row>
    <row r="14" spans="1:8" ht="15.6" x14ac:dyDescent="0.3">
      <c r="A14" s="3">
        <v>2</v>
      </c>
      <c r="B14" s="4" t="s">
        <v>23</v>
      </c>
      <c r="C14" s="5"/>
      <c r="D14" s="5"/>
    </row>
    <row r="15" spans="1:8" ht="15.6" x14ac:dyDescent="0.3">
      <c r="A15" s="5"/>
      <c r="B15" s="5"/>
      <c r="C15" s="5"/>
      <c r="D15" s="5"/>
    </row>
    <row r="16" spans="1:8" ht="15.6" x14ac:dyDescent="0.3">
      <c r="A16" s="5"/>
      <c r="B16" s="6" t="s">
        <v>11</v>
      </c>
      <c r="C16" s="3"/>
      <c r="D16" s="3"/>
      <c r="E16" s="1"/>
      <c r="F16" s="19" t="s">
        <v>26</v>
      </c>
      <c r="G16" s="19" t="s">
        <v>37</v>
      </c>
      <c r="H16" s="19" t="s">
        <v>38</v>
      </c>
    </row>
    <row r="17" spans="1:9" ht="15.6" x14ac:dyDescent="0.3">
      <c r="A17" s="5"/>
      <c r="B17" s="3"/>
      <c r="C17" s="3"/>
      <c r="D17" s="3"/>
      <c r="E17" s="1"/>
      <c r="F17" s="14" t="s">
        <v>27</v>
      </c>
      <c r="G17" s="20">
        <v>0.88</v>
      </c>
      <c r="H17" s="20">
        <v>0.12</v>
      </c>
    </row>
    <row r="18" spans="1:9" ht="15.6" x14ac:dyDescent="0.3">
      <c r="A18" s="5"/>
      <c r="B18" s="4" t="s">
        <v>12</v>
      </c>
      <c r="C18" s="3"/>
      <c r="D18" s="7" t="s">
        <v>18</v>
      </c>
      <c r="E18" s="1"/>
      <c r="F18" s="14" t="s">
        <v>28</v>
      </c>
      <c r="G18" s="20">
        <v>0.69</v>
      </c>
      <c r="H18" s="20">
        <v>0.31</v>
      </c>
    </row>
    <row r="19" spans="1:9" ht="15.6" x14ac:dyDescent="0.3">
      <c r="A19" s="5"/>
      <c r="B19" s="4"/>
      <c r="C19" s="3"/>
      <c r="D19" s="3"/>
      <c r="E19" s="1"/>
      <c r="F19" s="14" t="s">
        <v>29</v>
      </c>
      <c r="G19" s="20">
        <v>0.43</v>
      </c>
      <c r="H19" s="20">
        <v>0.56999999999999995</v>
      </c>
    </row>
    <row r="20" spans="1:9" ht="15.6" x14ac:dyDescent="0.3">
      <c r="A20" s="5"/>
      <c r="B20" s="5" t="s">
        <v>13</v>
      </c>
      <c r="C20" s="3"/>
      <c r="D20" s="3">
        <v>23000000</v>
      </c>
      <c r="E20" s="1"/>
      <c r="F20" s="14" t="s">
        <v>30</v>
      </c>
      <c r="G20" s="20">
        <v>0.67</v>
      </c>
      <c r="H20" s="20">
        <v>0.33</v>
      </c>
    </row>
    <row r="21" spans="1:9" ht="15.6" x14ac:dyDescent="0.3">
      <c r="A21" s="5"/>
      <c r="B21" s="5" t="s">
        <v>14</v>
      </c>
      <c r="C21" s="3"/>
      <c r="D21" s="3">
        <v>20000000</v>
      </c>
      <c r="E21" s="1"/>
      <c r="F21" s="14" t="s">
        <v>31</v>
      </c>
      <c r="G21" s="20">
        <v>0.88</v>
      </c>
      <c r="H21" s="20">
        <v>0.12</v>
      </c>
    </row>
    <row r="22" spans="1:9" ht="15.6" x14ac:dyDescent="0.3">
      <c r="A22" s="5"/>
      <c r="B22" s="5" t="s">
        <v>15</v>
      </c>
      <c r="C22" s="3"/>
      <c r="D22" s="3">
        <v>25000000</v>
      </c>
      <c r="E22" s="1"/>
      <c r="F22" s="14" t="s">
        <v>33</v>
      </c>
      <c r="G22" s="20">
        <v>0.56000000000000005</v>
      </c>
      <c r="H22" s="20">
        <v>0.44</v>
      </c>
    </row>
    <row r="23" spans="1:9" ht="15.6" x14ac:dyDescent="0.3">
      <c r="A23" s="5"/>
      <c r="B23" s="5" t="s">
        <v>16</v>
      </c>
      <c r="C23" s="3"/>
      <c r="D23" s="3">
        <v>15000000</v>
      </c>
      <c r="E23" s="1"/>
      <c r="F23" s="14" t="s">
        <v>32</v>
      </c>
      <c r="G23" s="20">
        <v>0.59</v>
      </c>
      <c r="H23" s="20">
        <v>0.41</v>
      </c>
    </row>
    <row r="24" spans="1:9" ht="15.6" x14ac:dyDescent="0.3">
      <c r="A24" s="5"/>
      <c r="B24" s="5" t="s">
        <v>17</v>
      </c>
      <c r="C24" s="3"/>
      <c r="D24" s="3">
        <v>27000000</v>
      </c>
      <c r="E24" s="1"/>
      <c r="F24" s="14" t="s">
        <v>34</v>
      </c>
      <c r="G24" s="20">
        <v>0.94</v>
      </c>
      <c r="H24" s="20">
        <v>0.06</v>
      </c>
    </row>
    <row r="25" spans="1:9" ht="15.6" x14ac:dyDescent="0.3">
      <c r="A25" s="5"/>
      <c r="B25" s="5"/>
      <c r="C25" s="3"/>
      <c r="D25" s="3"/>
      <c r="E25" s="1"/>
      <c r="F25" s="14" t="s">
        <v>35</v>
      </c>
      <c r="G25" s="20">
        <v>0.78</v>
      </c>
      <c r="H25" s="20">
        <v>0.22</v>
      </c>
    </row>
    <row r="26" spans="1:9" ht="15.6" x14ac:dyDescent="0.3">
      <c r="A26" s="5"/>
      <c r="B26" s="8" t="s">
        <v>19</v>
      </c>
      <c r="C26" s="3"/>
      <c r="D26" s="7">
        <f>SUM(D20:D24)</f>
        <v>110000000</v>
      </c>
      <c r="E26" s="1"/>
      <c r="F26" s="14" t="s">
        <v>36</v>
      </c>
      <c r="G26" s="20">
        <v>0.89</v>
      </c>
      <c r="H26" s="20">
        <v>0.11</v>
      </c>
      <c r="I26" s="1"/>
    </row>
    <row r="27" spans="1:9" ht="15.6" x14ac:dyDescent="0.3">
      <c r="A27" s="5"/>
      <c r="B27" s="8" t="s">
        <v>21</v>
      </c>
      <c r="C27" s="3"/>
      <c r="D27" s="7">
        <v>1970000</v>
      </c>
      <c r="E27" s="1"/>
      <c r="F27" s="1"/>
      <c r="G27" s="1"/>
      <c r="H27" s="1"/>
      <c r="I27" s="1"/>
    </row>
    <row r="28" spans="1:9" ht="15.6" x14ac:dyDescent="0.3">
      <c r="A28" s="5"/>
      <c r="B28" s="8" t="s">
        <v>22</v>
      </c>
      <c r="C28" s="3"/>
      <c r="D28" s="7">
        <v>2955000</v>
      </c>
      <c r="E28" s="1"/>
      <c r="F28" s="1"/>
      <c r="G28" s="1"/>
      <c r="H28" s="1"/>
      <c r="I28" s="1"/>
    </row>
    <row r="29" spans="1:9" ht="15.6" x14ac:dyDescent="0.3">
      <c r="A29" s="5"/>
      <c r="B29" s="3"/>
      <c r="C29" s="3"/>
      <c r="D29" s="3"/>
      <c r="E29" s="1"/>
      <c r="F29" s="1"/>
      <c r="G29" s="1"/>
      <c r="H29" s="1"/>
      <c r="I29" s="1"/>
    </row>
    <row r="30" spans="1:9" ht="15.6" x14ac:dyDescent="0.3">
      <c r="A30" s="5"/>
      <c r="B30" s="8" t="s">
        <v>20</v>
      </c>
      <c r="C30" s="3"/>
      <c r="D30" s="9">
        <f>197000000-SUM(D26:D28)</f>
        <v>82075000</v>
      </c>
      <c r="E30" s="1"/>
      <c r="F30" s="1"/>
      <c r="G30" s="1"/>
      <c r="H30" s="1"/>
      <c r="I30" s="1"/>
    </row>
  </sheetData>
  <conditionalFormatting sqref="D7:D11">
    <cfRule type="iconSet" priority="1">
      <iconSet iconSet="3Symbol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{400C8905-55A6-4429-A9DF-7CDFEFF58AAF}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0C8905-55A6-4429-A9DF-7CDFEFF58A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D7:D11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Dhiya Dhilip</dc:creator>
  <cp:lastModifiedBy>Dhiya Dhilip</cp:lastModifiedBy>
  <cp:lastPrinted>2024-10-18T06:15:12Z</cp:lastPrinted>
  <dcterms:created xsi:type="dcterms:W3CDTF">2024-10-18T05:53:32Z</dcterms:created>
  <dcterms:modified xsi:type="dcterms:W3CDTF">2025-02-08T04:32:40Z</dcterms:modified>
</cp:coreProperties>
</file>