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小组作业\数学建模培训\C题\C题\支撑材料\"/>
    </mc:Choice>
  </mc:AlternateContent>
  <xr:revisionPtr revIDLastSave="0" documentId="13_ncr:1_{E0979497-8A52-4D4B-B970-E3D3E143F0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" i="1" l="1"/>
  <c r="AP11" i="1"/>
  <c r="AN11" i="1"/>
  <c r="AK11" i="1"/>
  <c r="AJ11" i="1"/>
  <c r="AE11" i="1"/>
  <c r="AD11" i="1"/>
  <c r="AC11" i="1"/>
  <c r="W11" i="1"/>
  <c r="AA11" i="1"/>
  <c r="Z11" i="1"/>
  <c r="Y11" i="1"/>
  <c r="V11" i="1"/>
  <c r="T11" i="1"/>
  <c r="S11" i="1"/>
  <c r="R11" i="1"/>
  <c r="I11" i="1"/>
  <c r="H11" i="1"/>
  <c r="G11" i="1"/>
  <c r="E11" i="1"/>
  <c r="D11" i="1"/>
  <c r="B11" i="1"/>
  <c r="AI10" i="1"/>
  <c r="AE10" i="1"/>
  <c r="AD10" i="1"/>
  <c r="AC10" i="1"/>
  <c r="Y10" i="1"/>
  <c r="X10" i="1"/>
  <c r="W10" i="1"/>
  <c r="V10" i="1"/>
  <c r="AH9" i="1"/>
  <c r="AG9" i="1"/>
  <c r="AA9" i="1"/>
  <c r="Z9" i="1"/>
  <c r="T9" i="1"/>
  <c r="R9" i="1"/>
  <c r="AP8" i="1"/>
  <c r="AO8" i="1"/>
  <c r="AN8" i="1"/>
  <c r="AM8" i="1"/>
  <c r="AF7" i="1"/>
  <c r="AE7" i="1"/>
  <c r="AD7" i="1"/>
  <c r="AC7" i="1"/>
  <c r="AB7" i="1"/>
  <c r="AA7" i="1"/>
  <c r="Z7" i="1"/>
  <c r="Y7" i="1"/>
  <c r="W7" i="1"/>
  <c r="T7" i="1"/>
  <c r="S7" i="1"/>
  <c r="R7" i="1"/>
  <c r="AL6" i="1"/>
  <c r="AK6" i="1"/>
  <c r="AJ6" i="1"/>
  <c r="AC5" i="1"/>
  <c r="W5" i="1"/>
  <c r="V5" i="1"/>
  <c r="U5" i="1"/>
  <c r="S5" i="1"/>
  <c r="R5" i="1"/>
  <c r="Q5" i="1"/>
  <c r="B5" i="1"/>
  <c r="N4" i="1"/>
  <c r="M4" i="1"/>
  <c r="L4" i="1"/>
  <c r="G4" i="1"/>
  <c r="D4" i="1"/>
  <c r="B4" i="1"/>
  <c r="P3" i="1"/>
  <c r="O3" i="1"/>
  <c r="K3" i="1"/>
  <c r="J3" i="1"/>
  <c r="I3" i="1"/>
  <c r="H3" i="1"/>
  <c r="G3" i="1"/>
  <c r="F3" i="1"/>
  <c r="E3" i="1"/>
  <c r="D3" i="1"/>
  <c r="C3" i="1"/>
  <c r="B3" i="1"/>
  <c r="I2" i="1"/>
  <c r="H2" i="1"/>
  <c r="G2" i="1"/>
  <c r="E2" i="1"/>
  <c r="C2" i="1"/>
  <c r="B2" i="1"/>
</calcChain>
</file>

<file path=xl/sharedStrings.xml><?xml version="1.0" encoding="utf-8"?>
<sst xmlns="http://schemas.openxmlformats.org/spreadsheetml/2006/main" count="42" uniqueCount="42">
  <si>
    <t>地块名</t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</si>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</sst>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name val="黑体"/>
      <charset val="134"/>
    </font>
    <font>
      <sz val="10"/>
      <name val="Times New Roman"/>
      <family val="1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"/>
  <sheetViews>
    <sheetView workbookViewId="0">
      <selection activeCell="AP11" sqref="A11:AP11"/>
    </sheetView>
  </sheetViews>
  <sheetFormatPr defaultColWidth="9.109375" defaultRowHeight="13.2" x14ac:dyDescent="0.25"/>
  <cols>
    <col min="1" max="1" width="6.77734375" style="2" customWidth="1"/>
    <col min="2" max="18" width="6.21875" style="2" customWidth="1"/>
    <col min="19" max="19" width="6.5546875" style="2" customWidth="1"/>
    <col min="20" max="42" width="6.21875" style="2" customWidth="1"/>
    <col min="43" max="16384" width="9.109375" style="2"/>
  </cols>
  <sheetData>
    <row r="1" spans="1:44" s="1" customFormat="1" ht="12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4" ht="12" customHeight="1" x14ac:dyDescent="0.25">
      <c r="A2" s="5">
        <v>1</v>
      </c>
      <c r="B2" s="6">
        <f>400*72</f>
        <v>28800</v>
      </c>
      <c r="C2" s="6">
        <f>500*0</f>
        <v>0</v>
      </c>
      <c r="D2" s="6">
        <v>0</v>
      </c>
      <c r="E2" s="6">
        <f>68*350</f>
        <v>23800</v>
      </c>
      <c r="F2" s="6">
        <v>0</v>
      </c>
      <c r="G2" s="6">
        <f>80*800</f>
        <v>64000</v>
      </c>
      <c r="H2" s="6">
        <f>90*1000</f>
        <v>90000</v>
      </c>
      <c r="I2" s="6">
        <f>55*400</f>
        <v>22000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R2" s="8"/>
    </row>
    <row r="3" spans="1:44" ht="12" customHeight="1" x14ac:dyDescent="0.25">
      <c r="A3" s="5">
        <v>2</v>
      </c>
      <c r="B3" s="7">
        <f>380*60</f>
        <v>22800</v>
      </c>
      <c r="C3" s="7">
        <f>475*46</f>
        <v>21850</v>
      </c>
      <c r="D3" s="7">
        <f>40*380</f>
        <v>15200</v>
      </c>
      <c r="E3" s="7">
        <f>28*330</f>
        <v>9240</v>
      </c>
      <c r="F3" s="7">
        <f>25*395</f>
        <v>9875</v>
      </c>
      <c r="G3" s="7">
        <f>60*760</f>
        <v>45600</v>
      </c>
      <c r="H3" s="7">
        <f>45*950</f>
        <v>42750</v>
      </c>
      <c r="I3" s="7">
        <f>44*380</f>
        <v>16720</v>
      </c>
      <c r="J3" s="7">
        <f>50*600</f>
        <v>30000</v>
      </c>
      <c r="K3" s="7">
        <f>25*500</f>
        <v>12500</v>
      </c>
      <c r="L3" s="7">
        <v>0</v>
      </c>
      <c r="M3" s="7">
        <v>0</v>
      </c>
      <c r="N3" s="7">
        <v>0</v>
      </c>
      <c r="O3" s="7">
        <f>35*400</f>
        <v>14000</v>
      </c>
      <c r="P3" s="7">
        <f>20*500</f>
        <v>10000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R3" s="8"/>
    </row>
    <row r="4" spans="1:44" ht="12" customHeight="1" x14ac:dyDescent="0.25">
      <c r="A4" s="5">
        <v>3</v>
      </c>
      <c r="B4" s="6">
        <f>360*15</f>
        <v>5400</v>
      </c>
      <c r="C4" s="6">
        <v>0</v>
      </c>
      <c r="D4" s="6">
        <f>20*360</f>
        <v>7200</v>
      </c>
      <c r="E4" s="6">
        <v>0</v>
      </c>
      <c r="F4" s="6">
        <v>0</v>
      </c>
      <c r="G4" s="6">
        <f>27*720</f>
        <v>19440</v>
      </c>
      <c r="H4" s="6">
        <v>0</v>
      </c>
      <c r="I4" s="6">
        <v>0</v>
      </c>
      <c r="J4" s="6">
        <v>0</v>
      </c>
      <c r="K4" s="6">
        <v>0</v>
      </c>
      <c r="L4" s="6">
        <f>15*100</f>
        <v>1500</v>
      </c>
      <c r="M4" s="6">
        <f>13*2700</f>
        <v>35100</v>
      </c>
      <c r="N4" s="6">
        <f>18*2000</f>
        <v>36000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R4" s="8"/>
    </row>
    <row r="5" spans="1:44" ht="12" customHeight="1" x14ac:dyDescent="0.25">
      <c r="A5" s="5">
        <v>4</v>
      </c>
      <c r="B5" s="7">
        <f>400*0</f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f>42*500</f>
        <v>21000</v>
      </c>
      <c r="R5" s="7">
        <f>10*3000</f>
        <v>30000</v>
      </c>
      <c r="S5" s="7">
        <f>12*2000</f>
        <v>24000</v>
      </c>
      <c r="T5" s="7">
        <v>0</v>
      </c>
      <c r="U5" s="7">
        <f>15*3000</f>
        <v>45000</v>
      </c>
      <c r="V5" s="7">
        <f>14*2400</f>
        <v>33600</v>
      </c>
      <c r="W5" s="7">
        <f>6*6400</f>
        <v>38400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f>10*3200</f>
        <v>32000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R5" s="8"/>
    </row>
    <row r="6" spans="1:44" ht="12" customHeight="1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f>30*5000</f>
        <v>150000</v>
      </c>
      <c r="AK6" s="6">
        <f>25*4000</f>
        <v>100000</v>
      </c>
      <c r="AL6" s="6">
        <f>12*3000</f>
        <v>36000</v>
      </c>
      <c r="AM6" s="6">
        <v>0</v>
      </c>
      <c r="AN6" s="6">
        <v>0</v>
      </c>
      <c r="AO6" s="6">
        <v>0</v>
      </c>
      <c r="AP6" s="6">
        <v>0</v>
      </c>
      <c r="AR6" s="9"/>
    </row>
    <row r="7" spans="1:44" ht="12" customHeight="1" x14ac:dyDescent="0.25">
      <c r="A7" s="5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1.2*3600</f>
        <v>4320</v>
      </c>
      <c r="S7" s="7">
        <f>1.2*2400</f>
        <v>2880</v>
      </c>
      <c r="T7" s="7">
        <f>1.2*3000</f>
        <v>3600</v>
      </c>
      <c r="U7" s="7">
        <v>0</v>
      </c>
      <c r="V7" s="7">
        <v>0</v>
      </c>
      <c r="W7" s="7">
        <f>0.6*6400</f>
        <v>3840</v>
      </c>
      <c r="X7" s="7">
        <v>0</v>
      </c>
      <c r="Y7" s="7">
        <f>0.6*3000</f>
        <v>1800</v>
      </c>
      <c r="Z7" s="7">
        <f>0.6*4000</f>
        <v>2400</v>
      </c>
      <c r="AA7" s="7">
        <f>0.6*4500</f>
        <v>2700</v>
      </c>
      <c r="AB7" s="7">
        <f>0.9*5000</f>
        <v>4500</v>
      </c>
      <c r="AC7" s="7">
        <f>0.6*4000</f>
        <v>2400</v>
      </c>
      <c r="AD7" s="7">
        <f>0.6*12000</f>
        <v>7200</v>
      </c>
      <c r="AE7" s="7">
        <f>0.3*5000</f>
        <v>1500</v>
      </c>
      <c r="AF7" s="7">
        <f>0.6*2000</f>
        <v>1200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R7" s="8"/>
    </row>
    <row r="8" spans="1:44" ht="12" customHeight="1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f>1.8*5000</f>
        <v>9000</v>
      </c>
      <c r="AN8" s="6">
        <f>1.8*4000</f>
        <v>7200</v>
      </c>
      <c r="AO8" s="6">
        <f>1.8*10000</f>
        <v>18000</v>
      </c>
      <c r="AP8" s="6">
        <f>4.2*1000</f>
        <v>4200</v>
      </c>
      <c r="AR8" s="8"/>
    </row>
    <row r="9" spans="1:44" ht="12" customHeight="1" x14ac:dyDescent="0.25">
      <c r="A9" s="5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0.6*3600</f>
        <v>2160</v>
      </c>
      <c r="S9" s="7">
        <v>0</v>
      </c>
      <c r="T9" s="7">
        <f>0.6*3600</f>
        <v>2160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f>0.3*4000</f>
        <v>1200</v>
      </c>
      <c r="AA9" s="7">
        <f>0.3*4500</f>
        <v>1350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f>0.3*12000</f>
        <v>3600</v>
      </c>
      <c r="AH9" s="7">
        <f>0.3*6000</f>
        <v>1800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R9" s="8"/>
    </row>
    <row r="10" spans="1:44" ht="12" customHeight="1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f>0.3*2700</f>
        <v>810</v>
      </c>
      <c r="W10" s="6">
        <f>0.3*7200</f>
        <v>2160</v>
      </c>
      <c r="X10" s="6">
        <f>0.3*3000</f>
        <v>900</v>
      </c>
      <c r="Y10" s="6">
        <f>0.3*2700</f>
        <v>810</v>
      </c>
      <c r="Z10" s="6">
        <v>0</v>
      </c>
      <c r="AA10" s="6">
        <v>0</v>
      </c>
      <c r="AB10" s="6">
        <v>0</v>
      </c>
      <c r="AC10" s="6">
        <f>0.3*3600</f>
        <v>1080</v>
      </c>
      <c r="AD10" s="7">
        <f>0.3*13500</f>
        <v>4050</v>
      </c>
      <c r="AE10" s="6">
        <f>0.3*4500</f>
        <v>1350</v>
      </c>
      <c r="AF10" s="6">
        <v>0</v>
      </c>
      <c r="AG10" s="6">
        <v>0</v>
      </c>
      <c r="AH10" s="6">
        <v>0</v>
      </c>
      <c r="AI10" s="6">
        <f>0.3*6000</f>
        <v>1800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R10" s="8"/>
    </row>
    <row r="11" spans="1:44" x14ac:dyDescent="0.25">
      <c r="B11" s="2">
        <f>AVERAGE(B2:B4)</f>
        <v>19000</v>
      </c>
      <c r="C11" s="2">
        <v>21850</v>
      </c>
      <c r="D11" s="2">
        <f>AVERAGE(D3:D4)</f>
        <v>11200</v>
      </c>
      <c r="E11" s="2">
        <f>AVERAGE(E2:E3)</f>
        <v>16520</v>
      </c>
      <c r="F11" s="2">
        <v>9875</v>
      </c>
      <c r="G11" s="2">
        <f>AVERAGE(G2:G4)</f>
        <v>43013.333333333336</v>
      </c>
      <c r="H11" s="2">
        <f>AVERAGE(H2:H3)</f>
        <v>66375</v>
      </c>
      <c r="I11" s="2">
        <f>AVERAGE(I2:I3)</f>
        <v>19360</v>
      </c>
      <c r="J11" s="2">
        <v>30000</v>
      </c>
      <c r="K11" s="2">
        <v>12500</v>
      </c>
      <c r="L11" s="2">
        <v>1500</v>
      </c>
      <c r="M11" s="2">
        <v>35100</v>
      </c>
      <c r="N11" s="2">
        <v>36000</v>
      </c>
      <c r="O11" s="2">
        <v>14000</v>
      </c>
      <c r="P11" s="2">
        <v>10000</v>
      </c>
      <c r="Q11" s="2">
        <v>21000</v>
      </c>
      <c r="R11" s="2">
        <f>(30000+4320+2160)/3</f>
        <v>12160</v>
      </c>
      <c r="S11" s="2">
        <f>(24000+2880)/2</f>
        <v>13440</v>
      </c>
      <c r="T11" s="2">
        <f>(3600+2160)/2</f>
        <v>2880</v>
      </c>
      <c r="U11" s="2">
        <v>45000</v>
      </c>
      <c r="V11" s="2">
        <f>AVERAGE(V5,V10)</f>
        <v>17205</v>
      </c>
      <c r="W11" s="2">
        <f>AVERAGE(W5,W7,W10)</f>
        <v>14800</v>
      </c>
      <c r="X11" s="2">
        <v>900</v>
      </c>
      <c r="Y11" s="2">
        <f>AVERAGE(Y7,Y10)</f>
        <v>1305</v>
      </c>
      <c r="Z11" s="2">
        <f>AVERAGE(Z7,Z9)</f>
        <v>1800</v>
      </c>
      <c r="AA11" s="2">
        <f>AVERAGE(AA7,AA9)</f>
        <v>2025</v>
      </c>
      <c r="AB11" s="2">
        <v>4500</v>
      </c>
      <c r="AC11" s="2">
        <f>AVERAGE(AC5,,AC7,AC10)</f>
        <v>8870</v>
      </c>
      <c r="AD11" s="2">
        <f>AVERAGE(AD7,AD10)</f>
        <v>5625</v>
      </c>
      <c r="AE11" s="2">
        <f>AVERAGE(AE7,AE10)</f>
        <v>1425</v>
      </c>
      <c r="AF11" s="2">
        <v>1200</v>
      </c>
      <c r="AG11" s="2">
        <v>3600</v>
      </c>
      <c r="AH11" s="2">
        <v>1800</v>
      </c>
      <c r="AI11" s="2">
        <v>1800</v>
      </c>
      <c r="AJ11" s="2">
        <f>30*5000</f>
        <v>150000</v>
      </c>
      <c r="AK11" s="2">
        <f>100000</f>
        <v>100000</v>
      </c>
      <c r="AL11" s="2">
        <v>36000</v>
      </c>
      <c r="AM11" s="2">
        <v>9000</v>
      </c>
      <c r="AN11" s="2">
        <f>AN8</f>
        <v>7200</v>
      </c>
      <c r="AO11" s="2">
        <f t="shared" ref="AO11:AP11" si="0">AO8</f>
        <v>18000</v>
      </c>
      <c r="AP11" s="2">
        <f t="shared" si="0"/>
        <v>4200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A170-EAB1-4E87-8F11-BFF0D3A40B8F}">
  <dimension ref="A1:AQ41"/>
  <sheetViews>
    <sheetView tabSelected="1" workbookViewId="0">
      <selection sqref="A1:A1048576"/>
    </sheetView>
  </sheetViews>
  <sheetFormatPr defaultRowHeight="13.8" x14ac:dyDescent="0.25"/>
  <sheetData>
    <row r="1" spans="1:43" x14ac:dyDescent="0.25">
      <c r="A1">
        <v>19000</v>
      </c>
      <c r="C1">
        <v>19000</v>
      </c>
      <c r="D1">
        <v>21850</v>
      </c>
      <c r="E1">
        <v>11200</v>
      </c>
      <c r="F1">
        <v>16520</v>
      </c>
      <c r="G1">
        <v>9875</v>
      </c>
      <c r="H1">
        <v>43013.333333333336</v>
      </c>
      <c r="I1">
        <v>66375</v>
      </c>
      <c r="J1">
        <v>19360</v>
      </c>
      <c r="K1">
        <v>30000</v>
      </c>
      <c r="L1">
        <v>12500</v>
      </c>
      <c r="M1">
        <v>1500</v>
      </c>
      <c r="N1">
        <v>35100</v>
      </c>
      <c r="O1">
        <v>36000</v>
      </c>
      <c r="P1">
        <v>14000</v>
      </c>
      <c r="Q1">
        <v>10000</v>
      </c>
      <c r="R1">
        <v>21000</v>
      </c>
      <c r="S1">
        <v>12160</v>
      </c>
      <c r="T1">
        <v>13440</v>
      </c>
      <c r="U1">
        <v>2880</v>
      </c>
      <c r="V1">
        <v>45000</v>
      </c>
      <c r="W1">
        <v>17205</v>
      </c>
      <c r="X1">
        <v>14800</v>
      </c>
      <c r="Y1">
        <v>900</v>
      </c>
      <c r="Z1">
        <v>1305</v>
      </c>
      <c r="AA1">
        <v>1800</v>
      </c>
      <c r="AB1">
        <v>2025</v>
      </c>
      <c r="AC1">
        <v>4500</v>
      </c>
      <c r="AD1">
        <v>8870</v>
      </c>
      <c r="AE1">
        <v>5625</v>
      </c>
      <c r="AF1">
        <v>1425</v>
      </c>
      <c r="AG1">
        <v>1200</v>
      </c>
      <c r="AH1">
        <v>3600</v>
      </c>
      <c r="AI1">
        <v>1800</v>
      </c>
      <c r="AJ1">
        <v>1800</v>
      </c>
      <c r="AK1">
        <v>150000</v>
      </c>
      <c r="AL1">
        <v>100000</v>
      </c>
      <c r="AM1">
        <v>36000</v>
      </c>
      <c r="AN1">
        <v>9000</v>
      </c>
      <c r="AO1">
        <v>7200</v>
      </c>
      <c r="AP1">
        <v>18000</v>
      </c>
      <c r="AQ1">
        <v>4200</v>
      </c>
    </row>
    <row r="2" spans="1:43" x14ac:dyDescent="0.25">
      <c r="A2">
        <v>21850</v>
      </c>
    </row>
    <row r="3" spans="1:43" x14ac:dyDescent="0.25">
      <c r="A3">
        <v>11200</v>
      </c>
    </row>
    <row r="4" spans="1:43" x14ac:dyDescent="0.25">
      <c r="A4">
        <v>16520</v>
      </c>
    </row>
    <row r="5" spans="1:43" x14ac:dyDescent="0.25">
      <c r="A5">
        <v>9875</v>
      </c>
    </row>
    <row r="6" spans="1:43" x14ac:dyDescent="0.25">
      <c r="A6">
        <v>43013.333333333336</v>
      </c>
    </row>
    <row r="7" spans="1:43" x14ac:dyDescent="0.25">
      <c r="A7">
        <v>66375</v>
      </c>
    </row>
    <row r="8" spans="1:43" x14ac:dyDescent="0.25">
      <c r="A8">
        <v>19360</v>
      </c>
    </row>
    <row r="9" spans="1:43" x14ac:dyDescent="0.25">
      <c r="A9">
        <v>30000</v>
      </c>
    </row>
    <row r="10" spans="1:43" x14ac:dyDescent="0.25">
      <c r="A10">
        <v>12500</v>
      </c>
    </row>
    <row r="11" spans="1:43" x14ac:dyDescent="0.25">
      <c r="A11">
        <v>1500</v>
      </c>
    </row>
    <row r="12" spans="1:43" x14ac:dyDescent="0.25">
      <c r="A12">
        <v>35100</v>
      </c>
    </row>
    <row r="13" spans="1:43" x14ac:dyDescent="0.25">
      <c r="A13">
        <v>36000</v>
      </c>
    </row>
    <row r="14" spans="1:43" x14ac:dyDescent="0.25">
      <c r="A14">
        <v>14000</v>
      </c>
    </row>
    <row r="15" spans="1:43" x14ac:dyDescent="0.25">
      <c r="A15">
        <v>10000</v>
      </c>
    </row>
    <row r="16" spans="1:43" x14ac:dyDescent="0.25">
      <c r="A16">
        <v>21000</v>
      </c>
    </row>
    <row r="17" spans="1:1" x14ac:dyDescent="0.25">
      <c r="A17">
        <v>12160</v>
      </c>
    </row>
    <row r="18" spans="1:1" x14ac:dyDescent="0.25">
      <c r="A18">
        <v>13440</v>
      </c>
    </row>
    <row r="19" spans="1:1" x14ac:dyDescent="0.25">
      <c r="A19">
        <v>2880</v>
      </c>
    </row>
    <row r="20" spans="1:1" x14ac:dyDescent="0.25">
      <c r="A20">
        <v>45000</v>
      </c>
    </row>
    <row r="21" spans="1:1" x14ac:dyDescent="0.25">
      <c r="A21">
        <v>17205</v>
      </c>
    </row>
    <row r="22" spans="1:1" x14ac:dyDescent="0.25">
      <c r="A22">
        <v>14800</v>
      </c>
    </row>
    <row r="23" spans="1:1" x14ac:dyDescent="0.25">
      <c r="A23">
        <v>900</v>
      </c>
    </row>
    <row r="24" spans="1:1" x14ac:dyDescent="0.25">
      <c r="A24">
        <v>1305</v>
      </c>
    </row>
    <row r="25" spans="1:1" x14ac:dyDescent="0.25">
      <c r="A25">
        <v>1800</v>
      </c>
    </row>
    <row r="26" spans="1:1" x14ac:dyDescent="0.25">
      <c r="A26">
        <v>2025</v>
      </c>
    </row>
    <row r="27" spans="1:1" x14ac:dyDescent="0.25">
      <c r="A27">
        <v>4500</v>
      </c>
    </row>
    <row r="28" spans="1:1" x14ac:dyDescent="0.25">
      <c r="A28">
        <v>8870</v>
      </c>
    </row>
    <row r="29" spans="1:1" x14ac:dyDescent="0.25">
      <c r="A29">
        <v>5625</v>
      </c>
    </row>
    <row r="30" spans="1:1" x14ac:dyDescent="0.25">
      <c r="A30">
        <v>1425</v>
      </c>
    </row>
    <row r="31" spans="1:1" x14ac:dyDescent="0.25">
      <c r="A31">
        <v>1200</v>
      </c>
    </row>
    <row r="32" spans="1:1" x14ac:dyDescent="0.25">
      <c r="A32">
        <v>3600</v>
      </c>
    </row>
    <row r="33" spans="1:1" x14ac:dyDescent="0.25">
      <c r="A33">
        <v>1800</v>
      </c>
    </row>
    <row r="34" spans="1:1" x14ac:dyDescent="0.25">
      <c r="A34">
        <v>1800</v>
      </c>
    </row>
    <row r="35" spans="1:1" x14ac:dyDescent="0.25">
      <c r="A35">
        <v>150000</v>
      </c>
    </row>
    <row r="36" spans="1:1" x14ac:dyDescent="0.25">
      <c r="A36">
        <v>100000</v>
      </c>
    </row>
    <row r="37" spans="1:1" x14ac:dyDescent="0.25">
      <c r="A37">
        <v>36000</v>
      </c>
    </row>
    <row r="38" spans="1:1" x14ac:dyDescent="0.25">
      <c r="A38">
        <v>9000</v>
      </c>
    </row>
    <row r="39" spans="1:1" x14ac:dyDescent="0.25">
      <c r="A39">
        <v>7200</v>
      </c>
    </row>
    <row r="40" spans="1:1" x14ac:dyDescent="0.25">
      <c r="A40">
        <v>18000</v>
      </c>
    </row>
    <row r="41" spans="1:1" x14ac:dyDescent="0.25">
      <c r="A41">
        <v>4200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万欣</dc:creator>
  <cp:lastModifiedBy>欣 万</cp:lastModifiedBy>
  <dcterms:created xsi:type="dcterms:W3CDTF">2015-06-05T18:19:00Z</dcterms:created>
  <dcterms:modified xsi:type="dcterms:W3CDTF">2024-09-07T14:38:03Z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213D6B36D11F416C9E08BFD02AD2B945_12</vt:lpwstr>
  </property>
  <property fmtid="{D5CDD505-2E9C-101B-9397-08002B2CF9AE}" pid="3" name="KSOProductBuildVer">
    <vt:lpwstr>2052-12.1.0.17857</vt:lpwstr>
  </property>
</Properties>
</file>