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 Chips\IAPM\Crypto Project\"/>
    </mc:Choice>
  </mc:AlternateContent>
  <xr:revisionPtr revIDLastSave="0" documentId="13_ncr:1_{03ECFBCD-9B9F-428C-9162-A4E4CB4A4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ypto Data" sheetId="2" r:id="rId1"/>
    <sheet name="Equity Data" sheetId="3" r:id="rId2"/>
    <sheet name="Investment Performance" sheetId="7" r:id="rId3"/>
    <sheet name="Crypto Portfolio" sheetId="4" r:id="rId4"/>
    <sheet name="Overall Portfolio" sheetId="5" r:id="rId5"/>
    <sheet name="Volatility Based Impact" sheetId="6" r:id="rId6"/>
  </sheets>
  <externalReferences>
    <externalReference r:id="rId7"/>
  </externalReferences>
  <definedNames>
    <definedName name="_xlnm._FilterDatabase" localSheetId="0" hidden="1">'Crypto Data'!$A$2:$N$734</definedName>
    <definedName name="Altcoin_Ret">'[1]Overall Portfolio'!$P$4:$P$355</definedName>
    <definedName name="Nifty_Ret">'[1]Overall Portfolio'!$N$4:$N$355</definedName>
    <definedName name="solver_adj" localSheetId="3" hidden="1">'Crypto Portfolio'!$N$3:$S$3</definedName>
    <definedName name="solver_adj" localSheetId="4" hidden="1">'Overall Portfolio'!$M$43:$M$45</definedName>
    <definedName name="solver_adj" localSheetId="5" hidden="1">'Volatility Based Impact'!$T$18:$T$20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2</definedName>
    <definedName name="solver_drv" localSheetId="4" hidden="1">1</definedName>
    <definedName name="solver_drv" localSheetId="5" hidden="1">2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'Crypto Portfolio'!$O$3</definedName>
    <definedName name="solver_lhs1" localSheetId="4" hidden="1">'Overall Portfolio'!$M$46</definedName>
    <definedName name="solver_lhs1" localSheetId="5" hidden="1">'Volatility Based Impact'!$T$21</definedName>
    <definedName name="solver_lhs2" localSheetId="3" hidden="1">'Crypto Portfolio'!$N$3</definedName>
    <definedName name="solver_lhs2" localSheetId="5" hidden="1">'Volatility Based Impact'!$U$19</definedName>
    <definedName name="solver_lhs3" localSheetId="3" hidden="1">'Crypto Portfolio'!$P$3</definedName>
    <definedName name="solver_lhs3" localSheetId="5" hidden="1">'Volatility Based Impact'!$U$19</definedName>
    <definedName name="solver_lhs4" localSheetId="3" hidden="1">'Crypto Portfolio'!$Q$3</definedName>
    <definedName name="solver_lhs5" localSheetId="3" hidden="1">'Crypto Portfolio'!$R$3</definedName>
    <definedName name="solver_lhs6" localSheetId="3" hidden="1">'Crypto Portfolio'!$S$3</definedName>
    <definedName name="solver_lhs7" localSheetId="3" hidden="1">'Crypto Portfolio'!$T$2</definedName>
    <definedName name="solver_lhs8" localSheetId="3" hidden="1">'Crypto Portfolio'!$S$3</definedName>
    <definedName name="solver_lhs9" localSheetId="3" hidden="1">'Crypto Portfolio'!$T$2</definedName>
    <definedName name="solver_lin" localSheetId="3" hidden="1">2</definedName>
    <definedName name="solver_lin" localSheetId="4" hidden="1">2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7</definedName>
    <definedName name="solver_num" localSheetId="4" hidden="1">1</definedName>
    <definedName name="solver_num" localSheetId="5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3" hidden="1">'Crypto Portfolio'!$X$30</definedName>
    <definedName name="solver_opt" localSheetId="4" hidden="1">'Overall Portfolio'!$M$52</definedName>
    <definedName name="solver_opt" localSheetId="5" hidden="1">'Volatility Based Impact'!$V$18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2</definedName>
    <definedName name="solver_rbv" localSheetId="4" hidden="1">1</definedName>
    <definedName name="solver_rbv" localSheetId="5" hidden="1">2</definedName>
    <definedName name="solver_rel1" localSheetId="3" hidden="1">1</definedName>
    <definedName name="solver_rel1" localSheetId="4" hidden="1">2</definedName>
    <definedName name="solver_rel1" localSheetId="5" hidden="1">2</definedName>
    <definedName name="solver_rel2" localSheetId="3" hidden="1">1</definedName>
    <definedName name="solver_rel2" localSheetId="5" hidden="1">2</definedName>
    <definedName name="solver_rel3" localSheetId="3" hidden="1">1</definedName>
    <definedName name="solver_rel3" localSheetId="5" hidden="1">2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el7" localSheetId="3" hidden="1">2</definedName>
    <definedName name="solver_rel8" localSheetId="3" hidden="1">3</definedName>
    <definedName name="solver_rel9" localSheetId="3" hidden="1">2</definedName>
    <definedName name="solver_rhs1" localSheetId="3" hidden="1">25%</definedName>
    <definedName name="solver_rhs1" localSheetId="4" hidden="1">1</definedName>
    <definedName name="solver_rhs1" localSheetId="5" hidden="1">1</definedName>
    <definedName name="solver_rhs2" localSheetId="3" hidden="1">25%</definedName>
    <definedName name="solver_rhs2" localSheetId="5" hidden="1">'Volatility Based Impact'!$U$18</definedName>
    <definedName name="solver_rhs3" localSheetId="3" hidden="1">25%</definedName>
    <definedName name="solver_rhs3" localSheetId="5" hidden="1">'Volatility Based Impact'!$U$20</definedName>
    <definedName name="solver_rhs4" localSheetId="3" hidden="1">25%</definedName>
    <definedName name="solver_rhs5" localSheetId="3" hidden="1">25%</definedName>
    <definedName name="solver_rhs6" localSheetId="3" hidden="1">25%</definedName>
    <definedName name="solver_rhs7" localSheetId="3" hidden="1">1</definedName>
    <definedName name="solver_rhs8" localSheetId="3" hidden="1">5%</definedName>
    <definedName name="solver_rhs9" localSheetId="3" hidden="1">1</definedName>
    <definedName name="solver_rlx" localSheetId="3" hidden="1">2</definedName>
    <definedName name="solver_rlx" localSheetId="4" hidden="1">1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3" hidden="1">1</definedName>
    <definedName name="solver_typ" localSheetId="4" hidden="1">2</definedName>
    <definedName name="solver_typ" localSheetId="5" hidden="1">1</definedName>
    <definedName name="solver_val" localSheetId="3" hidden="1">0</definedName>
    <definedName name="solver_val" localSheetId="4" hidden="1">0</definedName>
    <definedName name="solver_val" localSheetId="5" hidden="1">0.3333</definedName>
    <definedName name="solver_ver" localSheetId="3" hidden="1">3</definedName>
    <definedName name="solver_ver" localSheetId="4" hidden="1">3</definedName>
    <definedName name="solver_ver" localSheetId="5" hidden="1">3</definedName>
    <definedName name="SPDR_Ret">'[1]Overall Portfolio'!$O$4:$O$355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" i="7" l="1"/>
  <c r="K3" i="3" l="1"/>
  <c r="T240" i="7"/>
  <c r="S121" i="7"/>
  <c r="S178" i="7"/>
  <c r="S261" i="7"/>
  <c r="S277" i="7"/>
  <c r="S309" i="7"/>
  <c r="S389" i="7"/>
  <c r="S405" i="7"/>
  <c r="S437" i="7"/>
  <c r="S500" i="7"/>
  <c r="S501" i="7"/>
  <c r="S502" i="7"/>
  <c r="S503" i="7"/>
  <c r="S504" i="7"/>
  <c r="S505" i="7"/>
  <c r="S506" i="7"/>
  <c r="S507" i="7"/>
  <c r="S508" i="7"/>
  <c r="S509" i="7"/>
  <c r="S510" i="7"/>
  <c r="S511" i="7"/>
  <c r="S512" i="7"/>
  <c r="S513" i="7"/>
  <c r="S514" i="7"/>
  <c r="S515" i="7"/>
  <c r="S516" i="7"/>
  <c r="S517" i="7"/>
  <c r="S518" i="7"/>
  <c r="S519" i="7"/>
  <c r="S520" i="7"/>
  <c r="S521" i="7"/>
  <c r="S522" i="7"/>
  <c r="S523" i="7"/>
  <c r="S524" i="7"/>
  <c r="S525" i="7"/>
  <c r="S526" i="7"/>
  <c r="S527" i="7"/>
  <c r="S528" i="7"/>
  <c r="S529" i="7"/>
  <c r="S530" i="7"/>
  <c r="S531" i="7"/>
  <c r="S532" i="7"/>
  <c r="S533" i="7"/>
  <c r="S534" i="7"/>
  <c r="S535" i="7"/>
  <c r="S536" i="7"/>
  <c r="S537" i="7"/>
  <c r="S538" i="7"/>
  <c r="S539" i="7"/>
  <c r="S540" i="7"/>
  <c r="S541" i="7"/>
  <c r="S542" i="7"/>
  <c r="S543" i="7"/>
  <c r="S544" i="7"/>
  <c r="S545" i="7"/>
  <c r="S546" i="7"/>
  <c r="S547" i="7"/>
  <c r="S548" i="7"/>
  <c r="S549" i="7"/>
  <c r="S550" i="7"/>
  <c r="S551" i="7"/>
  <c r="S552" i="7"/>
  <c r="S553" i="7"/>
  <c r="S554" i="7"/>
  <c r="S555" i="7"/>
  <c r="S556" i="7"/>
  <c r="S557" i="7"/>
  <c r="S558" i="7"/>
  <c r="S559" i="7"/>
  <c r="S560" i="7"/>
  <c r="S561" i="7"/>
  <c r="S562" i="7"/>
  <c r="S563" i="7"/>
  <c r="S564" i="7"/>
  <c r="S565" i="7"/>
  <c r="S566" i="7"/>
  <c r="S567" i="7"/>
  <c r="S568" i="7"/>
  <c r="S569" i="7"/>
  <c r="S570" i="7"/>
  <c r="S571" i="7"/>
  <c r="S572" i="7"/>
  <c r="S573" i="7"/>
  <c r="S574" i="7"/>
  <c r="S575" i="7"/>
  <c r="S576" i="7"/>
  <c r="S577" i="7"/>
  <c r="S578" i="7"/>
  <c r="S579" i="7"/>
  <c r="S580" i="7"/>
  <c r="S581" i="7"/>
  <c r="S582" i="7"/>
  <c r="S583" i="7"/>
  <c r="S584" i="7"/>
  <c r="S585" i="7"/>
  <c r="S586" i="7"/>
  <c r="S587" i="7"/>
  <c r="S588" i="7"/>
  <c r="S589" i="7"/>
  <c r="S590" i="7"/>
  <c r="S591" i="7"/>
  <c r="S592" i="7"/>
  <c r="S593" i="7"/>
  <c r="S594" i="7"/>
  <c r="S595" i="7"/>
  <c r="S596" i="7"/>
  <c r="S597" i="7"/>
  <c r="S598" i="7"/>
  <c r="S599" i="7"/>
  <c r="S600" i="7"/>
  <c r="S601" i="7"/>
  <c r="S602" i="7"/>
  <c r="S603" i="7"/>
  <c r="S604" i="7"/>
  <c r="S605" i="7"/>
  <c r="S606" i="7"/>
  <c r="S607" i="7"/>
  <c r="S608" i="7"/>
  <c r="S609" i="7"/>
  <c r="S610" i="7"/>
  <c r="S611" i="7"/>
  <c r="S612" i="7"/>
  <c r="S613" i="7"/>
  <c r="S614" i="7"/>
  <c r="S615" i="7"/>
  <c r="S616" i="7"/>
  <c r="S617" i="7"/>
  <c r="S618" i="7"/>
  <c r="S619" i="7"/>
  <c r="S620" i="7"/>
  <c r="S621" i="7"/>
  <c r="S622" i="7"/>
  <c r="S623" i="7"/>
  <c r="S624" i="7"/>
  <c r="S625" i="7"/>
  <c r="S626" i="7"/>
  <c r="S627" i="7"/>
  <c r="S628" i="7"/>
  <c r="S629" i="7"/>
  <c r="S630" i="7"/>
  <c r="S631" i="7"/>
  <c r="S632" i="7"/>
  <c r="S633" i="7"/>
  <c r="S634" i="7"/>
  <c r="S635" i="7"/>
  <c r="S636" i="7"/>
  <c r="S637" i="7"/>
  <c r="S638" i="7"/>
  <c r="S639" i="7"/>
  <c r="S640" i="7"/>
  <c r="S641" i="7"/>
  <c r="S642" i="7"/>
  <c r="S643" i="7"/>
  <c r="S644" i="7"/>
  <c r="S645" i="7"/>
  <c r="S646" i="7"/>
  <c r="S647" i="7"/>
  <c r="S648" i="7"/>
  <c r="S649" i="7"/>
  <c r="S650" i="7"/>
  <c r="S651" i="7"/>
  <c r="S652" i="7"/>
  <c r="S653" i="7"/>
  <c r="S654" i="7"/>
  <c r="S655" i="7"/>
  <c r="S656" i="7"/>
  <c r="S657" i="7"/>
  <c r="S658" i="7"/>
  <c r="S659" i="7"/>
  <c r="S660" i="7"/>
  <c r="S661" i="7"/>
  <c r="S662" i="7"/>
  <c r="S663" i="7"/>
  <c r="S664" i="7"/>
  <c r="S665" i="7"/>
  <c r="S666" i="7"/>
  <c r="S667" i="7"/>
  <c r="S668" i="7"/>
  <c r="S669" i="7"/>
  <c r="S670" i="7"/>
  <c r="S671" i="7"/>
  <c r="S672" i="7"/>
  <c r="S673" i="7"/>
  <c r="S674" i="7"/>
  <c r="S675" i="7"/>
  <c r="S676" i="7"/>
  <c r="S677" i="7"/>
  <c r="S678" i="7"/>
  <c r="S679" i="7"/>
  <c r="S680" i="7"/>
  <c r="S681" i="7"/>
  <c r="S682" i="7"/>
  <c r="S683" i="7"/>
  <c r="S684" i="7"/>
  <c r="S685" i="7"/>
  <c r="S686" i="7"/>
  <c r="S687" i="7"/>
  <c r="S688" i="7"/>
  <c r="S689" i="7"/>
  <c r="S690" i="7"/>
  <c r="S691" i="7"/>
  <c r="S692" i="7"/>
  <c r="S693" i="7"/>
  <c r="S694" i="7"/>
  <c r="S695" i="7"/>
  <c r="S696" i="7"/>
  <c r="S697" i="7"/>
  <c r="S698" i="7"/>
  <c r="S699" i="7"/>
  <c r="S700" i="7"/>
  <c r="S701" i="7"/>
  <c r="S702" i="7"/>
  <c r="S703" i="7"/>
  <c r="S704" i="7"/>
  <c r="S705" i="7"/>
  <c r="S706" i="7"/>
  <c r="S707" i="7"/>
  <c r="S708" i="7"/>
  <c r="S709" i="7"/>
  <c r="S710" i="7"/>
  <c r="S711" i="7"/>
  <c r="S712" i="7"/>
  <c r="S713" i="7"/>
  <c r="S714" i="7"/>
  <c r="S715" i="7"/>
  <c r="S716" i="7"/>
  <c r="S717" i="7"/>
  <c r="S718" i="7"/>
  <c r="S719" i="7"/>
  <c r="S720" i="7"/>
  <c r="S721" i="7"/>
  <c r="S722" i="7"/>
  <c r="S723" i="7"/>
  <c r="S724" i="7"/>
  <c r="S725" i="7"/>
  <c r="S726" i="7"/>
  <c r="S727" i="7"/>
  <c r="S728" i="7"/>
  <c r="S729" i="7"/>
  <c r="S730" i="7"/>
  <c r="S731" i="7"/>
  <c r="S732" i="7"/>
  <c r="S733" i="7"/>
  <c r="S734" i="7"/>
  <c r="R27" i="7"/>
  <c r="R107" i="7"/>
  <c r="R123" i="7"/>
  <c r="R195" i="7"/>
  <c r="R259" i="7"/>
  <c r="R323" i="7"/>
  <c r="R387" i="7"/>
  <c r="R451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R569" i="7"/>
  <c r="R570" i="7"/>
  <c r="R571" i="7"/>
  <c r="R572" i="7"/>
  <c r="R573" i="7"/>
  <c r="R574" i="7"/>
  <c r="R575" i="7"/>
  <c r="R576" i="7"/>
  <c r="R577" i="7"/>
  <c r="R578" i="7"/>
  <c r="R579" i="7"/>
  <c r="R580" i="7"/>
  <c r="R581" i="7"/>
  <c r="R582" i="7"/>
  <c r="R583" i="7"/>
  <c r="R584" i="7"/>
  <c r="R585" i="7"/>
  <c r="R586" i="7"/>
  <c r="R587" i="7"/>
  <c r="R588" i="7"/>
  <c r="R589" i="7"/>
  <c r="R590" i="7"/>
  <c r="R591" i="7"/>
  <c r="R592" i="7"/>
  <c r="R593" i="7"/>
  <c r="R594" i="7"/>
  <c r="R595" i="7"/>
  <c r="R596" i="7"/>
  <c r="R597" i="7"/>
  <c r="R598" i="7"/>
  <c r="R599" i="7"/>
  <c r="R600" i="7"/>
  <c r="R601" i="7"/>
  <c r="R602" i="7"/>
  <c r="R603" i="7"/>
  <c r="R604" i="7"/>
  <c r="R605" i="7"/>
  <c r="R606" i="7"/>
  <c r="R607" i="7"/>
  <c r="R608" i="7"/>
  <c r="R609" i="7"/>
  <c r="R610" i="7"/>
  <c r="R611" i="7"/>
  <c r="R612" i="7"/>
  <c r="R613" i="7"/>
  <c r="R614" i="7"/>
  <c r="R615" i="7"/>
  <c r="R616" i="7"/>
  <c r="R617" i="7"/>
  <c r="R618" i="7"/>
  <c r="R619" i="7"/>
  <c r="R620" i="7"/>
  <c r="R621" i="7"/>
  <c r="R622" i="7"/>
  <c r="R623" i="7"/>
  <c r="R624" i="7"/>
  <c r="R625" i="7"/>
  <c r="R626" i="7"/>
  <c r="R627" i="7"/>
  <c r="R628" i="7"/>
  <c r="R629" i="7"/>
  <c r="R630" i="7"/>
  <c r="R631" i="7"/>
  <c r="R632" i="7"/>
  <c r="R633" i="7"/>
  <c r="R634" i="7"/>
  <c r="R635" i="7"/>
  <c r="R636" i="7"/>
  <c r="R637" i="7"/>
  <c r="R638" i="7"/>
  <c r="R639" i="7"/>
  <c r="R640" i="7"/>
  <c r="R641" i="7"/>
  <c r="R642" i="7"/>
  <c r="R643" i="7"/>
  <c r="R644" i="7"/>
  <c r="R645" i="7"/>
  <c r="R646" i="7"/>
  <c r="R647" i="7"/>
  <c r="R648" i="7"/>
  <c r="R649" i="7"/>
  <c r="R650" i="7"/>
  <c r="R651" i="7"/>
  <c r="R652" i="7"/>
  <c r="R653" i="7"/>
  <c r="R654" i="7"/>
  <c r="R655" i="7"/>
  <c r="R656" i="7"/>
  <c r="R657" i="7"/>
  <c r="R658" i="7"/>
  <c r="R659" i="7"/>
  <c r="R660" i="7"/>
  <c r="R661" i="7"/>
  <c r="R662" i="7"/>
  <c r="R663" i="7"/>
  <c r="R664" i="7"/>
  <c r="R665" i="7"/>
  <c r="R666" i="7"/>
  <c r="R667" i="7"/>
  <c r="R668" i="7"/>
  <c r="R669" i="7"/>
  <c r="R670" i="7"/>
  <c r="R671" i="7"/>
  <c r="R672" i="7"/>
  <c r="R673" i="7"/>
  <c r="R674" i="7"/>
  <c r="R675" i="7"/>
  <c r="R676" i="7"/>
  <c r="R677" i="7"/>
  <c r="R678" i="7"/>
  <c r="R679" i="7"/>
  <c r="R680" i="7"/>
  <c r="R681" i="7"/>
  <c r="R682" i="7"/>
  <c r="R683" i="7"/>
  <c r="R684" i="7"/>
  <c r="R685" i="7"/>
  <c r="R686" i="7"/>
  <c r="R687" i="7"/>
  <c r="R688" i="7"/>
  <c r="R689" i="7"/>
  <c r="R690" i="7"/>
  <c r="R691" i="7"/>
  <c r="R692" i="7"/>
  <c r="R693" i="7"/>
  <c r="R694" i="7"/>
  <c r="R695" i="7"/>
  <c r="R696" i="7"/>
  <c r="R697" i="7"/>
  <c r="R698" i="7"/>
  <c r="R699" i="7"/>
  <c r="R700" i="7"/>
  <c r="R701" i="7"/>
  <c r="R702" i="7"/>
  <c r="R703" i="7"/>
  <c r="R704" i="7"/>
  <c r="R705" i="7"/>
  <c r="R706" i="7"/>
  <c r="R707" i="7"/>
  <c r="R708" i="7"/>
  <c r="R709" i="7"/>
  <c r="R710" i="7"/>
  <c r="R711" i="7"/>
  <c r="R712" i="7"/>
  <c r="R713" i="7"/>
  <c r="R714" i="7"/>
  <c r="R715" i="7"/>
  <c r="R716" i="7"/>
  <c r="R717" i="7"/>
  <c r="R718" i="7"/>
  <c r="R719" i="7"/>
  <c r="R720" i="7"/>
  <c r="R721" i="7"/>
  <c r="R722" i="7"/>
  <c r="R723" i="7"/>
  <c r="R724" i="7"/>
  <c r="R725" i="7"/>
  <c r="R726" i="7"/>
  <c r="R727" i="7"/>
  <c r="R728" i="7"/>
  <c r="R729" i="7"/>
  <c r="R730" i="7"/>
  <c r="R731" i="7"/>
  <c r="R732" i="7"/>
  <c r="R733" i="7"/>
  <c r="R734" i="7"/>
  <c r="Q29" i="7"/>
  <c r="Q33" i="7"/>
  <c r="Q61" i="7"/>
  <c r="Q65" i="7"/>
  <c r="Q93" i="7"/>
  <c r="Q97" i="7"/>
  <c r="Q125" i="7"/>
  <c r="Q129" i="7"/>
  <c r="Q157" i="7"/>
  <c r="Q161" i="7"/>
  <c r="Q189" i="7"/>
  <c r="Q193" i="7"/>
  <c r="Q221" i="7"/>
  <c r="Q225" i="7"/>
  <c r="Q253" i="7"/>
  <c r="Q257" i="7"/>
  <c r="Q285" i="7"/>
  <c r="Q289" i="7"/>
  <c r="Q317" i="7"/>
  <c r="Q321" i="7"/>
  <c r="Q349" i="7"/>
  <c r="Q353" i="7"/>
  <c r="Q381" i="7"/>
  <c r="Q385" i="7"/>
  <c r="Q413" i="7"/>
  <c r="Q417" i="7"/>
  <c r="Q445" i="7"/>
  <c r="Q449" i="7"/>
  <c r="Q477" i="7"/>
  <c r="Q481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O5" i="7"/>
  <c r="U5" i="7" s="1"/>
  <c r="O6" i="7"/>
  <c r="U6" i="7" s="1"/>
  <c r="O7" i="7"/>
  <c r="U7" i="7" s="1"/>
  <c r="O8" i="7"/>
  <c r="U8" i="7" s="1"/>
  <c r="O9" i="7"/>
  <c r="U9" i="7" s="1"/>
  <c r="O10" i="7"/>
  <c r="U10" i="7" s="1"/>
  <c r="O11" i="7"/>
  <c r="U11" i="7" s="1"/>
  <c r="O12" i="7"/>
  <c r="U12" i="7" s="1"/>
  <c r="O13" i="7"/>
  <c r="U13" i="7" s="1"/>
  <c r="O14" i="7"/>
  <c r="U14" i="7" s="1"/>
  <c r="O15" i="7"/>
  <c r="U15" i="7" s="1"/>
  <c r="O16" i="7"/>
  <c r="U16" i="7" s="1"/>
  <c r="O17" i="7"/>
  <c r="U17" i="7" s="1"/>
  <c r="O18" i="7"/>
  <c r="U18" i="7" s="1"/>
  <c r="O19" i="7"/>
  <c r="U19" i="7" s="1"/>
  <c r="O20" i="7"/>
  <c r="U20" i="7" s="1"/>
  <c r="O21" i="7"/>
  <c r="U21" i="7" s="1"/>
  <c r="O22" i="7"/>
  <c r="U22" i="7" s="1"/>
  <c r="O23" i="7"/>
  <c r="U23" i="7" s="1"/>
  <c r="O24" i="7"/>
  <c r="U24" i="7" s="1"/>
  <c r="O25" i="7"/>
  <c r="U25" i="7" s="1"/>
  <c r="O26" i="7"/>
  <c r="U26" i="7" s="1"/>
  <c r="O27" i="7"/>
  <c r="U27" i="7" s="1"/>
  <c r="O28" i="7"/>
  <c r="U28" i="7" s="1"/>
  <c r="O29" i="7"/>
  <c r="U29" i="7" s="1"/>
  <c r="O30" i="7"/>
  <c r="U30" i="7" s="1"/>
  <c r="O31" i="7"/>
  <c r="U31" i="7" s="1"/>
  <c r="O32" i="7"/>
  <c r="U32" i="7" s="1"/>
  <c r="O33" i="7"/>
  <c r="U33" i="7" s="1"/>
  <c r="O34" i="7"/>
  <c r="U34" i="7" s="1"/>
  <c r="O35" i="7"/>
  <c r="U35" i="7" s="1"/>
  <c r="O36" i="7"/>
  <c r="U36" i="7" s="1"/>
  <c r="O37" i="7"/>
  <c r="U37" i="7" s="1"/>
  <c r="O38" i="7"/>
  <c r="U38" i="7" s="1"/>
  <c r="O39" i="7"/>
  <c r="U39" i="7" s="1"/>
  <c r="O40" i="7"/>
  <c r="U40" i="7" s="1"/>
  <c r="O41" i="7"/>
  <c r="U41" i="7" s="1"/>
  <c r="O42" i="7"/>
  <c r="U42" i="7" s="1"/>
  <c r="O43" i="7"/>
  <c r="U43" i="7" s="1"/>
  <c r="O44" i="7"/>
  <c r="U44" i="7" s="1"/>
  <c r="O45" i="7"/>
  <c r="U45" i="7" s="1"/>
  <c r="O46" i="7"/>
  <c r="U46" i="7" s="1"/>
  <c r="O47" i="7"/>
  <c r="U47" i="7" s="1"/>
  <c r="O48" i="7"/>
  <c r="U48" i="7" s="1"/>
  <c r="O49" i="7"/>
  <c r="U49" i="7" s="1"/>
  <c r="O50" i="7"/>
  <c r="U50" i="7" s="1"/>
  <c r="O51" i="7"/>
  <c r="U51" i="7" s="1"/>
  <c r="O52" i="7"/>
  <c r="U52" i="7" s="1"/>
  <c r="O53" i="7"/>
  <c r="U53" i="7" s="1"/>
  <c r="O54" i="7"/>
  <c r="U54" i="7" s="1"/>
  <c r="O55" i="7"/>
  <c r="U55" i="7" s="1"/>
  <c r="O56" i="7"/>
  <c r="U56" i="7" s="1"/>
  <c r="O57" i="7"/>
  <c r="U57" i="7" s="1"/>
  <c r="O58" i="7"/>
  <c r="U58" i="7" s="1"/>
  <c r="O59" i="7"/>
  <c r="U59" i="7" s="1"/>
  <c r="O60" i="7"/>
  <c r="U60" i="7" s="1"/>
  <c r="O61" i="7"/>
  <c r="U61" i="7" s="1"/>
  <c r="O62" i="7"/>
  <c r="U62" i="7" s="1"/>
  <c r="O63" i="7"/>
  <c r="U63" i="7" s="1"/>
  <c r="O64" i="7"/>
  <c r="U64" i="7" s="1"/>
  <c r="O65" i="7"/>
  <c r="U65" i="7" s="1"/>
  <c r="O66" i="7"/>
  <c r="U66" i="7" s="1"/>
  <c r="O67" i="7"/>
  <c r="U67" i="7" s="1"/>
  <c r="O68" i="7"/>
  <c r="U68" i="7" s="1"/>
  <c r="O69" i="7"/>
  <c r="U69" i="7" s="1"/>
  <c r="O70" i="7"/>
  <c r="U70" i="7" s="1"/>
  <c r="O71" i="7"/>
  <c r="U71" i="7" s="1"/>
  <c r="O72" i="7"/>
  <c r="U72" i="7" s="1"/>
  <c r="O73" i="7"/>
  <c r="U73" i="7" s="1"/>
  <c r="O74" i="7"/>
  <c r="U74" i="7" s="1"/>
  <c r="O75" i="7"/>
  <c r="U75" i="7" s="1"/>
  <c r="O76" i="7"/>
  <c r="U76" i="7" s="1"/>
  <c r="O77" i="7"/>
  <c r="U77" i="7" s="1"/>
  <c r="O78" i="7"/>
  <c r="U78" i="7" s="1"/>
  <c r="O79" i="7"/>
  <c r="U79" i="7" s="1"/>
  <c r="O80" i="7"/>
  <c r="U80" i="7" s="1"/>
  <c r="O81" i="7"/>
  <c r="U81" i="7" s="1"/>
  <c r="O82" i="7"/>
  <c r="U82" i="7" s="1"/>
  <c r="O83" i="7"/>
  <c r="U83" i="7" s="1"/>
  <c r="O84" i="7"/>
  <c r="U84" i="7" s="1"/>
  <c r="O85" i="7"/>
  <c r="U85" i="7" s="1"/>
  <c r="O86" i="7"/>
  <c r="U86" i="7" s="1"/>
  <c r="O87" i="7"/>
  <c r="U87" i="7" s="1"/>
  <c r="O88" i="7"/>
  <c r="U88" i="7" s="1"/>
  <c r="O89" i="7"/>
  <c r="U89" i="7" s="1"/>
  <c r="O90" i="7"/>
  <c r="U90" i="7" s="1"/>
  <c r="O91" i="7"/>
  <c r="U91" i="7" s="1"/>
  <c r="O92" i="7"/>
  <c r="U92" i="7" s="1"/>
  <c r="O93" i="7"/>
  <c r="U93" i="7" s="1"/>
  <c r="O94" i="7"/>
  <c r="U94" i="7" s="1"/>
  <c r="O95" i="7"/>
  <c r="U95" i="7" s="1"/>
  <c r="O96" i="7"/>
  <c r="U96" i="7" s="1"/>
  <c r="O97" i="7"/>
  <c r="U97" i="7" s="1"/>
  <c r="O98" i="7"/>
  <c r="U98" i="7" s="1"/>
  <c r="O99" i="7"/>
  <c r="U99" i="7" s="1"/>
  <c r="O100" i="7"/>
  <c r="U100" i="7" s="1"/>
  <c r="O101" i="7"/>
  <c r="U101" i="7" s="1"/>
  <c r="O102" i="7"/>
  <c r="U102" i="7" s="1"/>
  <c r="O103" i="7"/>
  <c r="U103" i="7" s="1"/>
  <c r="O104" i="7"/>
  <c r="U104" i="7" s="1"/>
  <c r="O105" i="7"/>
  <c r="U105" i="7" s="1"/>
  <c r="O106" i="7"/>
  <c r="U106" i="7" s="1"/>
  <c r="O107" i="7"/>
  <c r="U107" i="7" s="1"/>
  <c r="O108" i="7"/>
  <c r="U108" i="7" s="1"/>
  <c r="O109" i="7"/>
  <c r="U109" i="7" s="1"/>
  <c r="O110" i="7"/>
  <c r="U110" i="7" s="1"/>
  <c r="O111" i="7"/>
  <c r="U111" i="7" s="1"/>
  <c r="O112" i="7"/>
  <c r="U112" i="7" s="1"/>
  <c r="O113" i="7"/>
  <c r="U113" i="7" s="1"/>
  <c r="O114" i="7"/>
  <c r="U114" i="7" s="1"/>
  <c r="O115" i="7"/>
  <c r="U115" i="7" s="1"/>
  <c r="O116" i="7"/>
  <c r="U116" i="7" s="1"/>
  <c r="O117" i="7"/>
  <c r="U117" i="7" s="1"/>
  <c r="O118" i="7"/>
  <c r="U118" i="7" s="1"/>
  <c r="O119" i="7"/>
  <c r="U119" i="7" s="1"/>
  <c r="O120" i="7"/>
  <c r="U120" i="7" s="1"/>
  <c r="O121" i="7"/>
  <c r="U121" i="7" s="1"/>
  <c r="O122" i="7"/>
  <c r="U122" i="7" s="1"/>
  <c r="O123" i="7"/>
  <c r="U123" i="7" s="1"/>
  <c r="O124" i="7"/>
  <c r="U124" i="7" s="1"/>
  <c r="O125" i="7"/>
  <c r="U125" i="7" s="1"/>
  <c r="O126" i="7"/>
  <c r="U126" i="7" s="1"/>
  <c r="O127" i="7"/>
  <c r="U127" i="7" s="1"/>
  <c r="O128" i="7"/>
  <c r="U128" i="7" s="1"/>
  <c r="O129" i="7"/>
  <c r="U129" i="7" s="1"/>
  <c r="O130" i="7"/>
  <c r="U130" i="7" s="1"/>
  <c r="O131" i="7"/>
  <c r="U131" i="7" s="1"/>
  <c r="O132" i="7"/>
  <c r="U132" i="7" s="1"/>
  <c r="O133" i="7"/>
  <c r="U133" i="7" s="1"/>
  <c r="O134" i="7"/>
  <c r="U134" i="7" s="1"/>
  <c r="O135" i="7"/>
  <c r="U135" i="7" s="1"/>
  <c r="O136" i="7"/>
  <c r="U136" i="7" s="1"/>
  <c r="O137" i="7"/>
  <c r="U137" i="7" s="1"/>
  <c r="O138" i="7"/>
  <c r="U138" i="7" s="1"/>
  <c r="O139" i="7"/>
  <c r="U139" i="7" s="1"/>
  <c r="O140" i="7"/>
  <c r="U140" i="7" s="1"/>
  <c r="O141" i="7"/>
  <c r="U141" i="7" s="1"/>
  <c r="O142" i="7"/>
  <c r="U142" i="7" s="1"/>
  <c r="O143" i="7"/>
  <c r="U143" i="7" s="1"/>
  <c r="O144" i="7"/>
  <c r="U144" i="7" s="1"/>
  <c r="O145" i="7"/>
  <c r="U145" i="7" s="1"/>
  <c r="O146" i="7"/>
  <c r="U146" i="7" s="1"/>
  <c r="O147" i="7"/>
  <c r="U147" i="7" s="1"/>
  <c r="O148" i="7"/>
  <c r="U148" i="7" s="1"/>
  <c r="O149" i="7"/>
  <c r="U149" i="7" s="1"/>
  <c r="O150" i="7"/>
  <c r="U150" i="7" s="1"/>
  <c r="O151" i="7"/>
  <c r="U151" i="7" s="1"/>
  <c r="O152" i="7"/>
  <c r="U152" i="7" s="1"/>
  <c r="O153" i="7"/>
  <c r="U153" i="7" s="1"/>
  <c r="O154" i="7"/>
  <c r="U154" i="7" s="1"/>
  <c r="O155" i="7"/>
  <c r="U155" i="7" s="1"/>
  <c r="O156" i="7"/>
  <c r="U156" i="7" s="1"/>
  <c r="O157" i="7"/>
  <c r="U157" i="7" s="1"/>
  <c r="O158" i="7"/>
  <c r="U158" i="7" s="1"/>
  <c r="O159" i="7"/>
  <c r="U159" i="7" s="1"/>
  <c r="O160" i="7"/>
  <c r="U160" i="7" s="1"/>
  <c r="O161" i="7"/>
  <c r="U161" i="7" s="1"/>
  <c r="O162" i="7"/>
  <c r="U162" i="7" s="1"/>
  <c r="O163" i="7"/>
  <c r="U163" i="7" s="1"/>
  <c r="O164" i="7"/>
  <c r="U164" i="7" s="1"/>
  <c r="O165" i="7"/>
  <c r="U165" i="7" s="1"/>
  <c r="O166" i="7"/>
  <c r="U166" i="7" s="1"/>
  <c r="O167" i="7"/>
  <c r="U167" i="7" s="1"/>
  <c r="O168" i="7"/>
  <c r="U168" i="7" s="1"/>
  <c r="O169" i="7"/>
  <c r="U169" i="7" s="1"/>
  <c r="O170" i="7"/>
  <c r="U170" i="7" s="1"/>
  <c r="O171" i="7"/>
  <c r="U171" i="7" s="1"/>
  <c r="O172" i="7"/>
  <c r="U172" i="7" s="1"/>
  <c r="O173" i="7"/>
  <c r="U173" i="7" s="1"/>
  <c r="O174" i="7"/>
  <c r="U174" i="7" s="1"/>
  <c r="O175" i="7"/>
  <c r="U175" i="7" s="1"/>
  <c r="O176" i="7"/>
  <c r="U176" i="7" s="1"/>
  <c r="O177" i="7"/>
  <c r="U177" i="7" s="1"/>
  <c r="O178" i="7"/>
  <c r="U178" i="7" s="1"/>
  <c r="O179" i="7"/>
  <c r="U179" i="7" s="1"/>
  <c r="O180" i="7"/>
  <c r="U180" i="7" s="1"/>
  <c r="O181" i="7"/>
  <c r="U181" i="7" s="1"/>
  <c r="O182" i="7"/>
  <c r="U182" i="7" s="1"/>
  <c r="O183" i="7"/>
  <c r="U183" i="7" s="1"/>
  <c r="O184" i="7"/>
  <c r="U184" i="7" s="1"/>
  <c r="O185" i="7"/>
  <c r="U185" i="7" s="1"/>
  <c r="O186" i="7"/>
  <c r="U186" i="7" s="1"/>
  <c r="O187" i="7"/>
  <c r="U187" i="7" s="1"/>
  <c r="O188" i="7"/>
  <c r="U188" i="7" s="1"/>
  <c r="O189" i="7"/>
  <c r="U189" i="7" s="1"/>
  <c r="O190" i="7"/>
  <c r="U190" i="7" s="1"/>
  <c r="O191" i="7"/>
  <c r="U191" i="7" s="1"/>
  <c r="O192" i="7"/>
  <c r="U192" i="7" s="1"/>
  <c r="O193" i="7"/>
  <c r="U193" i="7" s="1"/>
  <c r="O194" i="7"/>
  <c r="U194" i="7" s="1"/>
  <c r="O195" i="7"/>
  <c r="U195" i="7" s="1"/>
  <c r="O196" i="7"/>
  <c r="U196" i="7" s="1"/>
  <c r="O197" i="7"/>
  <c r="U197" i="7" s="1"/>
  <c r="O198" i="7"/>
  <c r="U198" i="7" s="1"/>
  <c r="O199" i="7"/>
  <c r="U199" i="7" s="1"/>
  <c r="O200" i="7"/>
  <c r="U200" i="7" s="1"/>
  <c r="O201" i="7"/>
  <c r="U201" i="7" s="1"/>
  <c r="O202" i="7"/>
  <c r="U202" i="7" s="1"/>
  <c r="O203" i="7"/>
  <c r="U203" i="7" s="1"/>
  <c r="O204" i="7"/>
  <c r="U204" i="7" s="1"/>
  <c r="O205" i="7"/>
  <c r="U205" i="7" s="1"/>
  <c r="O206" i="7"/>
  <c r="U206" i="7" s="1"/>
  <c r="O207" i="7"/>
  <c r="U207" i="7" s="1"/>
  <c r="O208" i="7"/>
  <c r="U208" i="7" s="1"/>
  <c r="O209" i="7"/>
  <c r="U209" i="7" s="1"/>
  <c r="O210" i="7"/>
  <c r="U210" i="7" s="1"/>
  <c r="O211" i="7"/>
  <c r="U211" i="7" s="1"/>
  <c r="O212" i="7"/>
  <c r="U212" i="7" s="1"/>
  <c r="O213" i="7"/>
  <c r="U213" i="7" s="1"/>
  <c r="O214" i="7"/>
  <c r="U214" i="7" s="1"/>
  <c r="O215" i="7"/>
  <c r="U215" i="7" s="1"/>
  <c r="O216" i="7"/>
  <c r="U216" i="7" s="1"/>
  <c r="O217" i="7"/>
  <c r="U217" i="7" s="1"/>
  <c r="O218" i="7"/>
  <c r="U218" i="7" s="1"/>
  <c r="O219" i="7"/>
  <c r="U219" i="7" s="1"/>
  <c r="O220" i="7"/>
  <c r="U220" i="7" s="1"/>
  <c r="O221" i="7"/>
  <c r="U221" i="7" s="1"/>
  <c r="O222" i="7"/>
  <c r="U222" i="7" s="1"/>
  <c r="O223" i="7"/>
  <c r="U223" i="7" s="1"/>
  <c r="O224" i="7"/>
  <c r="U224" i="7" s="1"/>
  <c r="O225" i="7"/>
  <c r="U225" i="7" s="1"/>
  <c r="O226" i="7"/>
  <c r="U226" i="7" s="1"/>
  <c r="O227" i="7"/>
  <c r="U227" i="7" s="1"/>
  <c r="O228" i="7"/>
  <c r="U228" i="7" s="1"/>
  <c r="O229" i="7"/>
  <c r="U229" i="7" s="1"/>
  <c r="O230" i="7"/>
  <c r="U230" i="7" s="1"/>
  <c r="O231" i="7"/>
  <c r="U231" i="7" s="1"/>
  <c r="O232" i="7"/>
  <c r="U232" i="7" s="1"/>
  <c r="O233" i="7"/>
  <c r="U233" i="7" s="1"/>
  <c r="O234" i="7"/>
  <c r="U234" i="7" s="1"/>
  <c r="O235" i="7"/>
  <c r="U235" i="7" s="1"/>
  <c r="O236" i="7"/>
  <c r="U236" i="7" s="1"/>
  <c r="O237" i="7"/>
  <c r="U237" i="7" s="1"/>
  <c r="O238" i="7"/>
  <c r="U238" i="7" s="1"/>
  <c r="O239" i="7"/>
  <c r="U239" i="7" s="1"/>
  <c r="O240" i="7"/>
  <c r="U240" i="7" s="1"/>
  <c r="O241" i="7"/>
  <c r="U241" i="7" s="1"/>
  <c r="O242" i="7"/>
  <c r="U242" i="7" s="1"/>
  <c r="O243" i="7"/>
  <c r="U243" i="7" s="1"/>
  <c r="O244" i="7"/>
  <c r="U244" i="7" s="1"/>
  <c r="O245" i="7"/>
  <c r="U245" i="7" s="1"/>
  <c r="O246" i="7"/>
  <c r="U246" i="7" s="1"/>
  <c r="O247" i="7"/>
  <c r="U247" i="7" s="1"/>
  <c r="O248" i="7"/>
  <c r="U248" i="7" s="1"/>
  <c r="O249" i="7"/>
  <c r="U249" i="7" s="1"/>
  <c r="O250" i="7"/>
  <c r="U250" i="7" s="1"/>
  <c r="O251" i="7"/>
  <c r="U251" i="7" s="1"/>
  <c r="O252" i="7"/>
  <c r="U252" i="7" s="1"/>
  <c r="O253" i="7"/>
  <c r="U253" i="7" s="1"/>
  <c r="O254" i="7"/>
  <c r="U254" i="7" s="1"/>
  <c r="O255" i="7"/>
  <c r="U255" i="7" s="1"/>
  <c r="O256" i="7"/>
  <c r="U256" i="7" s="1"/>
  <c r="O257" i="7"/>
  <c r="U257" i="7" s="1"/>
  <c r="O258" i="7"/>
  <c r="U258" i="7" s="1"/>
  <c r="O259" i="7"/>
  <c r="U259" i="7" s="1"/>
  <c r="O260" i="7"/>
  <c r="U260" i="7" s="1"/>
  <c r="O261" i="7"/>
  <c r="U261" i="7" s="1"/>
  <c r="O262" i="7"/>
  <c r="U262" i="7" s="1"/>
  <c r="O263" i="7"/>
  <c r="U263" i="7" s="1"/>
  <c r="O264" i="7"/>
  <c r="U264" i="7" s="1"/>
  <c r="O265" i="7"/>
  <c r="U265" i="7" s="1"/>
  <c r="O266" i="7"/>
  <c r="U266" i="7" s="1"/>
  <c r="O267" i="7"/>
  <c r="U267" i="7" s="1"/>
  <c r="O268" i="7"/>
  <c r="U268" i="7" s="1"/>
  <c r="O269" i="7"/>
  <c r="U269" i="7" s="1"/>
  <c r="O270" i="7"/>
  <c r="U270" i="7" s="1"/>
  <c r="O271" i="7"/>
  <c r="U271" i="7" s="1"/>
  <c r="O272" i="7"/>
  <c r="U272" i="7" s="1"/>
  <c r="O273" i="7"/>
  <c r="U273" i="7" s="1"/>
  <c r="O274" i="7"/>
  <c r="U274" i="7" s="1"/>
  <c r="O275" i="7"/>
  <c r="U275" i="7" s="1"/>
  <c r="O276" i="7"/>
  <c r="U276" i="7" s="1"/>
  <c r="O277" i="7"/>
  <c r="U277" i="7" s="1"/>
  <c r="O278" i="7"/>
  <c r="U278" i="7" s="1"/>
  <c r="O279" i="7"/>
  <c r="U279" i="7" s="1"/>
  <c r="O280" i="7"/>
  <c r="U280" i="7" s="1"/>
  <c r="O281" i="7"/>
  <c r="U281" i="7" s="1"/>
  <c r="O282" i="7"/>
  <c r="U282" i="7" s="1"/>
  <c r="O283" i="7"/>
  <c r="U283" i="7" s="1"/>
  <c r="O284" i="7"/>
  <c r="U284" i="7" s="1"/>
  <c r="O285" i="7"/>
  <c r="U285" i="7" s="1"/>
  <c r="O286" i="7"/>
  <c r="U286" i="7" s="1"/>
  <c r="O287" i="7"/>
  <c r="U287" i="7" s="1"/>
  <c r="O288" i="7"/>
  <c r="U288" i="7" s="1"/>
  <c r="O289" i="7"/>
  <c r="U289" i="7" s="1"/>
  <c r="O290" i="7"/>
  <c r="U290" i="7" s="1"/>
  <c r="O291" i="7"/>
  <c r="U291" i="7" s="1"/>
  <c r="O292" i="7"/>
  <c r="U292" i="7" s="1"/>
  <c r="O293" i="7"/>
  <c r="U293" i="7" s="1"/>
  <c r="O294" i="7"/>
  <c r="U294" i="7" s="1"/>
  <c r="O295" i="7"/>
  <c r="U295" i="7" s="1"/>
  <c r="O296" i="7"/>
  <c r="U296" i="7" s="1"/>
  <c r="O297" i="7"/>
  <c r="U297" i="7" s="1"/>
  <c r="O298" i="7"/>
  <c r="U298" i="7" s="1"/>
  <c r="O299" i="7"/>
  <c r="U299" i="7" s="1"/>
  <c r="O300" i="7"/>
  <c r="U300" i="7" s="1"/>
  <c r="O301" i="7"/>
  <c r="U301" i="7" s="1"/>
  <c r="O302" i="7"/>
  <c r="U302" i="7" s="1"/>
  <c r="O303" i="7"/>
  <c r="U303" i="7" s="1"/>
  <c r="O304" i="7"/>
  <c r="U304" i="7" s="1"/>
  <c r="O305" i="7"/>
  <c r="U305" i="7" s="1"/>
  <c r="O306" i="7"/>
  <c r="U306" i="7" s="1"/>
  <c r="O307" i="7"/>
  <c r="U307" i="7" s="1"/>
  <c r="O308" i="7"/>
  <c r="U308" i="7" s="1"/>
  <c r="O309" i="7"/>
  <c r="U309" i="7" s="1"/>
  <c r="O310" i="7"/>
  <c r="U310" i="7" s="1"/>
  <c r="O311" i="7"/>
  <c r="U311" i="7" s="1"/>
  <c r="O312" i="7"/>
  <c r="U312" i="7" s="1"/>
  <c r="O313" i="7"/>
  <c r="U313" i="7" s="1"/>
  <c r="O314" i="7"/>
  <c r="U314" i="7" s="1"/>
  <c r="O315" i="7"/>
  <c r="U315" i="7" s="1"/>
  <c r="O316" i="7"/>
  <c r="U316" i="7" s="1"/>
  <c r="O317" i="7"/>
  <c r="U317" i="7" s="1"/>
  <c r="O318" i="7"/>
  <c r="U318" i="7" s="1"/>
  <c r="O319" i="7"/>
  <c r="U319" i="7" s="1"/>
  <c r="O320" i="7"/>
  <c r="U320" i="7" s="1"/>
  <c r="O321" i="7"/>
  <c r="U321" i="7" s="1"/>
  <c r="O322" i="7"/>
  <c r="U322" i="7" s="1"/>
  <c r="O323" i="7"/>
  <c r="U323" i="7" s="1"/>
  <c r="O324" i="7"/>
  <c r="U324" i="7" s="1"/>
  <c r="O325" i="7"/>
  <c r="U325" i="7" s="1"/>
  <c r="O326" i="7"/>
  <c r="U326" i="7" s="1"/>
  <c r="O327" i="7"/>
  <c r="U327" i="7" s="1"/>
  <c r="O328" i="7"/>
  <c r="U328" i="7" s="1"/>
  <c r="O329" i="7"/>
  <c r="U329" i="7" s="1"/>
  <c r="O330" i="7"/>
  <c r="U330" i="7" s="1"/>
  <c r="O331" i="7"/>
  <c r="U331" i="7" s="1"/>
  <c r="O332" i="7"/>
  <c r="U332" i="7" s="1"/>
  <c r="O333" i="7"/>
  <c r="U333" i="7" s="1"/>
  <c r="O334" i="7"/>
  <c r="U334" i="7" s="1"/>
  <c r="O335" i="7"/>
  <c r="U335" i="7" s="1"/>
  <c r="O336" i="7"/>
  <c r="U336" i="7" s="1"/>
  <c r="O337" i="7"/>
  <c r="U337" i="7" s="1"/>
  <c r="O338" i="7"/>
  <c r="U338" i="7" s="1"/>
  <c r="O339" i="7"/>
  <c r="U339" i="7" s="1"/>
  <c r="O340" i="7"/>
  <c r="U340" i="7" s="1"/>
  <c r="O341" i="7"/>
  <c r="U341" i="7" s="1"/>
  <c r="O342" i="7"/>
  <c r="U342" i="7" s="1"/>
  <c r="O343" i="7"/>
  <c r="U343" i="7" s="1"/>
  <c r="O344" i="7"/>
  <c r="U344" i="7" s="1"/>
  <c r="O345" i="7"/>
  <c r="U345" i="7" s="1"/>
  <c r="O346" i="7"/>
  <c r="U346" i="7" s="1"/>
  <c r="O347" i="7"/>
  <c r="U347" i="7" s="1"/>
  <c r="O348" i="7"/>
  <c r="U348" i="7" s="1"/>
  <c r="O349" i="7"/>
  <c r="U349" i="7" s="1"/>
  <c r="O350" i="7"/>
  <c r="U350" i="7" s="1"/>
  <c r="O351" i="7"/>
  <c r="U351" i="7" s="1"/>
  <c r="O352" i="7"/>
  <c r="U352" i="7" s="1"/>
  <c r="O353" i="7"/>
  <c r="U353" i="7" s="1"/>
  <c r="O354" i="7"/>
  <c r="U354" i="7" s="1"/>
  <c r="O355" i="7"/>
  <c r="U355" i="7" s="1"/>
  <c r="O356" i="7"/>
  <c r="U356" i="7" s="1"/>
  <c r="O357" i="7"/>
  <c r="U357" i="7" s="1"/>
  <c r="O358" i="7"/>
  <c r="U358" i="7" s="1"/>
  <c r="O359" i="7"/>
  <c r="U359" i="7" s="1"/>
  <c r="O360" i="7"/>
  <c r="U360" i="7" s="1"/>
  <c r="O361" i="7"/>
  <c r="U361" i="7" s="1"/>
  <c r="O362" i="7"/>
  <c r="U362" i="7" s="1"/>
  <c r="O363" i="7"/>
  <c r="U363" i="7" s="1"/>
  <c r="O364" i="7"/>
  <c r="U364" i="7" s="1"/>
  <c r="O365" i="7"/>
  <c r="U365" i="7" s="1"/>
  <c r="O366" i="7"/>
  <c r="U366" i="7" s="1"/>
  <c r="O367" i="7"/>
  <c r="U367" i="7" s="1"/>
  <c r="O368" i="7"/>
  <c r="U368" i="7" s="1"/>
  <c r="O369" i="7"/>
  <c r="U369" i="7" s="1"/>
  <c r="O370" i="7"/>
  <c r="U370" i="7" s="1"/>
  <c r="O371" i="7"/>
  <c r="U371" i="7" s="1"/>
  <c r="O372" i="7"/>
  <c r="U372" i="7" s="1"/>
  <c r="O373" i="7"/>
  <c r="U373" i="7" s="1"/>
  <c r="O374" i="7"/>
  <c r="U374" i="7" s="1"/>
  <c r="O375" i="7"/>
  <c r="U375" i="7" s="1"/>
  <c r="O376" i="7"/>
  <c r="U376" i="7" s="1"/>
  <c r="O377" i="7"/>
  <c r="U377" i="7" s="1"/>
  <c r="O378" i="7"/>
  <c r="U378" i="7" s="1"/>
  <c r="O379" i="7"/>
  <c r="U379" i="7" s="1"/>
  <c r="O380" i="7"/>
  <c r="U380" i="7" s="1"/>
  <c r="O381" i="7"/>
  <c r="U381" i="7" s="1"/>
  <c r="O382" i="7"/>
  <c r="U382" i="7" s="1"/>
  <c r="O383" i="7"/>
  <c r="U383" i="7" s="1"/>
  <c r="O384" i="7"/>
  <c r="U384" i="7" s="1"/>
  <c r="O385" i="7"/>
  <c r="U385" i="7" s="1"/>
  <c r="O386" i="7"/>
  <c r="U386" i="7" s="1"/>
  <c r="O387" i="7"/>
  <c r="U387" i="7" s="1"/>
  <c r="O388" i="7"/>
  <c r="U388" i="7" s="1"/>
  <c r="O389" i="7"/>
  <c r="U389" i="7" s="1"/>
  <c r="O390" i="7"/>
  <c r="U390" i="7" s="1"/>
  <c r="O391" i="7"/>
  <c r="U391" i="7" s="1"/>
  <c r="O392" i="7"/>
  <c r="U392" i="7" s="1"/>
  <c r="O393" i="7"/>
  <c r="U393" i="7" s="1"/>
  <c r="O394" i="7"/>
  <c r="U394" i="7" s="1"/>
  <c r="O395" i="7"/>
  <c r="U395" i="7" s="1"/>
  <c r="O396" i="7"/>
  <c r="U396" i="7" s="1"/>
  <c r="O397" i="7"/>
  <c r="U397" i="7" s="1"/>
  <c r="O398" i="7"/>
  <c r="U398" i="7" s="1"/>
  <c r="O399" i="7"/>
  <c r="U399" i="7" s="1"/>
  <c r="O400" i="7"/>
  <c r="U400" i="7" s="1"/>
  <c r="O401" i="7"/>
  <c r="U401" i="7" s="1"/>
  <c r="O402" i="7"/>
  <c r="U402" i="7" s="1"/>
  <c r="O403" i="7"/>
  <c r="U403" i="7" s="1"/>
  <c r="O404" i="7"/>
  <c r="U404" i="7" s="1"/>
  <c r="O405" i="7"/>
  <c r="U405" i="7" s="1"/>
  <c r="O406" i="7"/>
  <c r="U406" i="7" s="1"/>
  <c r="O407" i="7"/>
  <c r="U407" i="7" s="1"/>
  <c r="O408" i="7"/>
  <c r="U408" i="7" s="1"/>
  <c r="O409" i="7"/>
  <c r="U409" i="7" s="1"/>
  <c r="O410" i="7"/>
  <c r="U410" i="7" s="1"/>
  <c r="O411" i="7"/>
  <c r="U411" i="7" s="1"/>
  <c r="O412" i="7"/>
  <c r="U412" i="7" s="1"/>
  <c r="O413" i="7"/>
  <c r="U413" i="7" s="1"/>
  <c r="O414" i="7"/>
  <c r="U414" i="7" s="1"/>
  <c r="O415" i="7"/>
  <c r="U415" i="7" s="1"/>
  <c r="O416" i="7"/>
  <c r="U416" i="7" s="1"/>
  <c r="O417" i="7"/>
  <c r="U417" i="7" s="1"/>
  <c r="O418" i="7"/>
  <c r="U418" i="7" s="1"/>
  <c r="O419" i="7"/>
  <c r="U419" i="7" s="1"/>
  <c r="O420" i="7"/>
  <c r="U420" i="7" s="1"/>
  <c r="O421" i="7"/>
  <c r="U421" i="7" s="1"/>
  <c r="O422" i="7"/>
  <c r="U422" i="7" s="1"/>
  <c r="O423" i="7"/>
  <c r="U423" i="7" s="1"/>
  <c r="O424" i="7"/>
  <c r="U424" i="7" s="1"/>
  <c r="O425" i="7"/>
  <c r="U425" i="7" s="1"/>
  <c r="O426" i="7"/>
  <c r="U426" i="7" s="1"/>
  <c r="O427" i="7"/>
  <c r="U427" i="7" s="1"/>
  <c r="O428" i="7"/>
  <c r="U428" i="7" s="1"/>
  <c r="O429" i="7"/>
  <c r="U429" i="7" s="1"/>
  <c r="O430" i="7"/>
  <c r="U430" i="7" s="1"/>
  <c r="O431" i="7"/>
  <c r="U431" i="7" s="1"/>
  <c r="O432" i="7"/>
  <c r="U432" i="7" s="1"/>
  <c r="O433" i="7"/>
  <c r="U433" i="7" s="1"/>
  <c r="O434" i="7"/>
  <c r="U434" i="7" s="1"/>
  <c r="O435" i="7"/>
  <c r="U435" i="7" s="1"/>
  <c r="O436" i="7"/>
  <c r="U436" i="7" s="1"/>
  <c r="O437" i="7"/>
  <c r="U437" i="7" s="1"/>
  <c r="O438" i="7"/>
  <c r="U438" i="7" s="1"/>
  <c r="O439" i="7"/>
  <c r="U439" i="7" s="1"/>
  <c r="O440" i="7"/>
  <c r="U440" i="7" s="1"/>
  <c r="O441" i="7"/>
  <c r="U441" i="7" s="1"/>
  <c r="O442" i="7"/>
  <c r="U442" i="7" s="1"/>
  <c r="O443" i="7"/>
  <c r="U443" i="7" s="1"/>
  <c r="O444" i="7"/>
  <c r="U444" i="7" s="1"/>
  <c r="O445" i="7"/>
  <c r="U445" i="7" s="1"/>
  <c r="O446" i="7"/>
  <c r="U446" i="7" s="1"/>
  <c r="O447" i="7"/>
  <c r="U447" i="7" s="1"/>
  <c r="O448" i="7"/>
  <c r="U448" i="7" s="1"/>
  <c r="O449" i="7"/>
  <c r="U449" i="7" s="1"/>
  <c r="O450" i="7"/>
  <c r="U450" i="7" s="1"/>
  <c r="O451" i="7"/>
  <c r="U451" i="7" s="1"/>
  <c r="O452" i="7"/>
  <c r="U452" i="7" s="1"/>
  <c r="O453" i="7"/>
  <c r="U453" i="7" s="1"/>
  <c r="O454" i="7"/>
  <c r="U454" i="7" s="1"/>
  <c r="O455" i="7"/>
  <c r="U455" i="7" s="1"/>
  <c r="O456" i="7"/>
  <c r="U456" i="7" s="1"/>
  <c r="O457" i="7"/>
  <c r="U457" i="7" s="1"/>
  <c r="O458" i="7"/>
  <c r="U458" i="7" s="1"/>
  <c r="O459" i="7"/>
  <c r="U459" i="7" s="1"/>
  <c r="O460" i="7"/>
  <c r="U460" i="7" s="1"/>
  <c r="O461" i="7"/>
  <c r="U461" i="7" s="1"/>
  <c r="O462" i="7"/>
  <c r="U462" i="7" s="1"/>
  <c r="O463" i="7"/>
  <c r="U463" i="7" s="1"/>
  <c r="O464" i="7"/>
  <c r="U464" i="7" s="1"/>
  <c r="O465" i="7"/>
  <c r="U465" i="7" s="1"/>
  <c r="O466" i="7"/>
  <c r="U466" i="7" s="1"/>
  <c r="O467" i="7"/>
  <c r="U467" i="7" s="1"/>
  <c r="O468" i="7"/>
  <c r="U468" i="7" s="1"/>
  <c r="O469" i="7"/>
  <c r="U469" i="7" s="1"/>
  <c r="O470" i="7"/>
  <c r="U470" i="7" s="1"/>
  <c r="O471" i="7"/>
  <c r="U471" i="7" s="1"/>
  <c r="O472" i="7"/>
  <c r="U472" i="7" s="1"/>
  <c r="O473" i="7"/>
  <c r="U473" i="7" s="1"/>
  <c r="O474" i="7"/>
  <c r="U474" i="7" s="1"/>
  <c r="O475" i="7"/>
  <c r="U475" i="7" s="1"/>
  <c r="O476" i="7"/>
  <c r="U476" i="7" s="1"/>
  <c r="O477" i="7"/>
  <c r="U477" i="7" s="1"/>
  <c r="O478" i="7"/>
  <c r="U478" i="7" s="1"/>
  <c r="O479" i="7"/>
  <c r="U479" i="7" s="1"/>
  <c r="O480" i="7"/>
  <c r="U480" i="7" s="1"/>
  <c r="O481" i="7"/>
  <c r="U481" i="7" s="1"/>
  <c r="O482" i="7"/>
  <c r="U482" i="7" s="1"/>
  <c r="O483" i="7"/>
  <c r="U483" i="7" s="1"/>
  <c r="O484" i="7"/>
  <c r="U484" i="7" s="1"/>
  <c r="O485" i="7"/>
  <c r="U485" i="7" s="1"/>
  <c r="O486" i="7"/>
  <c r="U486" i="7" s="1"/>
  <c r="O487" i="7"/>
  <c r="U487" i="7" s="1"/>
  <c r="O488" i="7"/>
  <c r="U488" i="7" s="1"/>
  <c r="O489" i="7"/>
  <c r="U489" i="7" s="1"/>
  <c r="O490" i="7"/>
  <c r="U490" i="7" s="1"/>
  <c r="O491" i="7"/>
  <c r="U491" i="7" s="1"/>
  <c r="O492" i="7"/>
  <c r="U492" i="7" s="1"/>
  <c r="O493" i="7"/>
  <c r="U493" i="7" s="1"/>
  <c r="O494" i="7"/>
  <c r="U494" i="7" s="1"/>
  <c r="O495" i="7"/>
  <c r="U495" i="7" s="1"/>
  <c r="O496" i="7"/>
  <c r="U496" i="7" s="1"/>
  <c r="O497" i="7"/>
  <c r="U497" i="7" s="1"/>
  <c r="O498" i="7"/>
  <c r="U498" i="7" s="1"/>
  <c r="O499" i="7"/>
  <c r="U499" i="7" s="1"/>
  <c r="O500" i="7"/>
  <c r="U500" i="7" s="1"/>
  <c r="O501" i="7"/>
  <c r="U501" i="7" s="1"/>
  <c r="O502" i="7"/>
  <c r="U502" i="7" s="1"/>
  <c r="O503" i="7"/>
  <c r="U503" i="7" s="1"/>
  <c r="O504" i="7"/>
  <c r="U504" i="7" s="1"/>
  <c r="O505" i="7"/>
  <c r="U505" i="7" s="1"/>
  <c r="O506" i="7"/>
  <c r="U506" i="7" s="1"/>
  <c r="O507" i="7"/>
  <c r="U507" i="7" s="1"/>
  <c r="O508" i="7"/>
  <c r="U508" i="7" s="1"/>
  <c r="O509" i="7"/>
  <c r="U509" i="7" s="1"/>
  <c r="O510" i="7"/>
  <c r="U510" i="7" s="1"/>
  <c r="O511" i="7"/>
  <c r="U511" i="7" s="1"/>
  <c r="O512" i="7"/>
  <c r="U512" i="7" s="1"/>
  <c r="O513" i="7"/>
  <c r="U513" i="7" s="1"/>
  <c r="O514" i="7"/>
  <c r="U514" i="7" s="1"/>
  <c r="O515" i="7"/>
  <c r="U515" i="7" s="1"/>
  <c r="O516" i="7"/>
  <c r="U516" i="7" s="1"/>
  <c r="O517" i="7"/>
  <c r="U517" i="7" s="1"/>
  <c r="O518" i="7"/>
  <c r="U518" i="7" s="1"/>
  <c r="O519" i="7"/>
  <c r="U519" i="7" s="1"/>
  <c r="O520" i="7"/>
  <c r="U520" i="7" s="1"/>
  <c r="O521" i="7"/>
  <c r="U521" i="7" s="1"/>
  <c r="O522" i="7"/>
  <c r="U522" i="7" s="1"/>
  <c r="O523" i="7"/>
  <c r="U523" i="7" s="1"/>
  <c r="O524" i="7"/>
  <c r="U524" i="7" s="1"/>
  <c r="O525" i="7"/>
  <c r="U525" i="7" s="1"/>
  <c r="O526" i="7"/>
  <c r="U526" i="7" s="1"/>
  <c r="O527" i="7"/>
  <c r="U527" i="7" s="1"/>
  <c r="O528" i="7"/>
  <c r="U528" i="7" s="1"/>
  <c r="O529" i="7"/>
  <c r="U529" i="7" s="1"/>
  <c r="O530" i="7"/>
  <c r="U530" i="7" s="1"/>
  <c r="O531" i="7"/>
  <c r="U531" i="7" s="1"/>
  <c r="O532" i="7"/>
  <c r="U532" i="7" s="1"/>
  <c r="O533" i="7"/>
  <c r="U533" i="7" s="1"/>
  <c r="O534" i="7"/>
  <c r="U534" i="7" s="1"/>
  <c r="O535" i="7"/>
  <c r="U535" i="7" s="1"/>
  <c r="O536" i="7"/>
  <c r="U536" i="7" s="1"/>
  <c r="O537" i="7"/>
  <c r="U537" i="7" s="1"/>
  <c r="O538" i="7"/>
  <c r="U538" i="7" s="1"/>
  <c r="O539" i="7"/>
  <c r="U539" i="7" s="1"/>
  <c r="O540" i="7"/>
  <c r="U540" i="7" s="1"/>
  <c r="O541" i="7"/>
  <c r="U541" i="7" s="1"/>
  <c r="O542" i="7"/>
  <c r="U542" i="7" s="1"/>
  <c r="O543" i="7"/>
  <c r="U543" i="7" s="1"/>
  <c r="O544" i="7"/>
  <c r="U544" i="7" s="1"/>
  <c r="O545" i="7"/>
  <c r="U545" i="7" s="1"/>
  <c r="O546" i="7"/>
  <c r="U546" i="7" s="1"/>
  <c r="O547" i="7"/>
  <c r="U547" i="7" s="1"/>
  <c r="O548" i="7"/>
  <c r="U548" i="7" s="1"/>
  <c r="O549" i="7"/>
  <c r="U549" i="7" s="1"/>
  <c r="O550" i="7"/>
  <c r="U550" i="7" s="1"/>
  <c r="O551" i="7"/>
  <c r="U551" i="7" s="1"/>
  <c r="O552" i="7"/>
  <c r="U552" i="7" s="1"/>
  <c r="O553" i="7"/>
  <c r="U553" i="7" s="1"/>
  <c r="O554" i="7"/>
  <c r="U554" i="7" s="1"/>
  <c r="O555" i="7"/>
  <c r="U555" i="7" s="1"/>
  <c r="O556" i="7"/>
  <c r="U556" i="7" s="1"/>
  <c r="O557" i="7"/>
  <c r="U557" i="7" s="1"/>
  <c r="O558" i="7"/>
  <c r="U558" i="7" s="1"/>
  <c r="O559" i="7"/>
  <c r="U559" i="7" s="1"/>
  <c r="O560" i="7"/>
  <c r="U560" i="7" s="1"/>
  <c r="O561" i="7"/>
  <c r="U561" i="7" s="1"/>
  <c r="O562" i="7"/>
  <c r="U562" i="7" s="1"/>
  <c r="O563" i="7"/>
  <c r="U563" i="7" s="1"/>
  <c r="O564" i="7"/>
  <c r="U564" i="7" s="1"/>
  <c r="O565" i="7"/>
  <c r="U565" i="7" s="1"/>
  <c r="O566" i="7"/>
  <c r="U566" i="7" s="1"/>
  <c r="O567" i="7"/>
  <c r="U567" i="7" s="1"/>
  <c r="O568" i="7"/>
  <c r="U568" i="7" s="1"/>
  <c r="O569" i="7"/>
  <c r="U569" i="7" s="1"/>
  <c r="O570" i="7"/>
  <c r="U570" i="7" s="1"/>
  <c r="O571" i="7"/>
  <c r="U571" i="7" s="1"/>
  <c r="O572" i="7"/>
  <c r="U572" i="7" s="1"/>
  <c r="O573" i="7"/>
  <c r="U573" i="7" s="1"/>
  <c r="O574" i="7"/>
  <c r="U574" i="7" s="1"/>
  <c r="O575" i="7"/>
  <c r="U575" i="7" s="1"/>
  <c r="O576" i="7"/>
  <c r="U576" i="7" s="1"/>
  <c r="O577" i="7"/>
  <c r="U577" i="7" s="1"/>
  <c r="O578" i="7"/>
  <c r="U578" i="7" s="1"/>
  <c r="O579" i="7"/>
  <c r="U579" i="7" s="1"/>
  <c r="O580" i="7"/>
  <c r="U580" i="7" s="1"/>
  <c r="O581" i="7"/>
  <c r="U581" i="7" s="1"/>
  <c r="O582" i="7"/>
  <c r="U582" i="7" s="1"/>
  <c r="O583" i="7"/>
  <c r="U583" i="7" s="1"/>
  <c r="O584" i="7"/>
  <c r="U584" i="7" s="1"/>
  <c r="O585" i="7"/>
  <c r="U585" i="7" s="1"/>
  <c r="O586" i="7"/>
  <c r="U586" i="7" s="1"/>
  <c r="O587" i="7"/>
  <c r="U587" i="7" s="1"/>
  <c r="O588" i="7"/>
  <c r="U588" i="7" s="1"/>
  <c r="O589" i="7"/>
  <c r="U589" i="7" s="1"/>
  <c r="O590" i="7"/>
  <c r="U590" i="7" s="1"/>
  <c r="O591" i="7"/>
  <c r="U591" i="7" s="1"/>
  <c r="O592" i="7"/>
  <c r="U592" i="7" s="1"/>
  <c r="O593" i="7"/>
  <c r="U593" i="7" s="1"/>
  <c r="O594" i="7"/>
  <c r="U594" i="7" s="1"/>
  <c r="O595" i="7"/>
  <c r="U595" i="7" s="1"/>
  <c r="O596" i="7"/>
  <c r="U596" i="7" s="1"/>
  <c r="O597" i="7"/>
  <c r="U597" i="7" s="1"/>
  <c r="O598" i="7"/>
  <c r="U598" i="7" s="1"/>
  <c r="O599" i="7"/>
  <c r="U599" i="7" s="1"/>
  <c r="O600" i="7"/>
  <c r="U600" i="7" s="1"/>
  <c r="O601" i="7"/>
  <c r="U601" i="7" s="1"/>
  <c r="O602" i="7"/>
  <c r="U602" i="7" s="1"/>
  <c r="O603" i="7"/>
  <c r="U603" i="7" s="1"/>
  <c r="O604" i="7"/>
  <c r="U604" i="7" s="1"/>
  <c r="O605" i="7"/>
  <c r="U605" i="7" s="1"/>
  <c r="O606" i="7"/>
  <c r="U606" i="7" s="1"/>
  <c r="O607" i="7"/>
  <c r="U607" i="7" s="1"/>
  <c r="O608" i="7"/>
  <c r="U608" i="7" s="1"/>
  <c r="O609" i="7"/>
  <c r="U609" i="7" s="1"/>
  <c r="O610" i="7"/>
  <c r="U610" i="7" s="1"/>
  <c r="O611" i="7"/>
  <c r="U611" i="7" s="1"/>
  <c r="O612" i="7"/>
  <c r="U612" i="7" s="1"/>
  <c r="O613" i="7"/>
  <c r="U613" i="7" s="1"/>
  <c r="O614" i="7"/>
  <c r="U614" i="7" s="1"/>
  <c r="O615" i="7"/>
  <c r="U615" i="7" s="1"/>
  <c r="O616" i="7"/>
  <c r="U616" i="7" s="1"/>
  <c r="O617" i="7"/>
  <c r="U617" i="7" s="1"/>
  <c r="O618" i="7"/>
  <c r="U618" i="7" s="1"/>
  <c r="O619" i="7"/>
  <c r="U619" i="7" s="1"/>
  <c r="O620" i="7"/>
  <c r="U620" i="7" s="1"/>
  <c r="O621" i="7"/>
  <c r="U621" i="7" s="1"/>
  <c r="O622" i="7"/>
  <c r="U622" i="7" s="1"/>
  <c r="O623" i="7"/>
  <c r="U623" i="7" s="1"/>
  <c r="O624" i="7"/>
  <c r="U624" i="7" s="1"/>
  <c r="O625" i="7"/>
  <c r="U625" i="7" s="1"/>
  <c r="O626" i="7"/>
  <c r="U626" i="7" s="1"/>
  <c r="O627" i="7"/>
  <c r="U627" i="7" s="1"/>
  <c r="O628" i="7"/>
  <c r="U628" i="7" s="1"/>
  <c r="O629" i="7"/>
  <c r="U629" i="7" s="1"/>
  <c r="O630" i="7"/>
  <c r="U630" i="7" s="1"/>
  <c r="O631" i="7"/>
  <c r="U631" i="7" s="1"/>
  <c r="O632" i="7"/>
  <c r="U632" i="7" s="1"/>
  <c r="O633" i="7"/>
  <c r="U633" i="7" s="1"/>
  <c r="O634" i="7"/>
  <c r="U634" i="7" s="1"/>
  <c r="O635" i="7"/>
  <c r="U635" i="7" s="1"/>
  <c r="O636" i="7"/>
  <c r="U636" i="7" s="1"/>
  <c r="O637" i="7"/>
  <c r="U637" i="7" s="1"/>
  <c r="O638" i="7"/>
  <c r="U638" i="7" s="1"/>
  <c r="O639" i="7"/>
  <c r="U639" i="7" s="1"/>
  <c r="O640" i="7"/>
  <c r="U640" i="7" s="1"/>
  <c r="O641" i="7"/>
  <c r="U641" i="7" s="1"/>
  <c r="O642" i="7"/>
  <c r="U642" i="7" s="1"/>
  <c r="O643" i="7"/>
  <c r="U643" i="7" s="1"/>
  <c r="O644" i="7"/>
  <c r="U644" i="7" s="1"/>
  <c r="O645" i="7"/>
  <c r="U645" i="7" s="1"/>
  <c r="O646" i="7"/>
  <c r="U646" i="7" s="1"/>
  <c r="O647" i="7"/>
  <c r="U647" i="7" s="1"/>
  <c r="O648" i="7"/>
  <c r="U648" i="7" s="1"/>
  <c r="O649" i="7"/>
  <c r="U649" i="7" s="1"/>
  <c r="O650" i="7"/>
  <c r="U650" i="7" s="1"/>
  <c r="O651" i="7"/>
  <c r="U651" i="7" s="1"/>
  <c r="O652" i="7"/>
  <c r="U652" i="7" s="1"/>
  <c r="O653" i="7"/>
  <c r="U653" i="7" s="1"/>
  <c r="O654" i="7"/>
  <c r="U654" i="7" s="1"/>
  <c r="O655" i="7"/>
  <c r="U655" i="7" s="1"/>
  <c r="O656" i="7"/>
  <c r="U656" i="7" s="1"/>
  <c r="O657" i="7"/>
  <c r="U657" i="7" s="1"/>
  <c r="O658" i="7"/>
  <c r="U658" i="7" s="1"/>
  <c r="O659" i="7"/>
  <c r="U659" i="7" s="1"/>
  <c r="O660" i="7"/>
  <c r="U660" i="7" s="1"/>
  <c r="O661" i="7"/>
  <c r="U661" i="7" s="1"/>
  <c r="O662" i="7"/>
  <c r="U662" i="7" s="1"/>
  <c r="O663" i="7"/>
  <c r="U663" i="7" s="1"/>
  <c r="O664" i="7"/>
  <c r="U664" i="7" s="1"/>
  <c r="O665" i="7"/>
  <c r="U665" i="7" s="1"/>
  <c r="O666" i="7"/>
  <c r="U666" i="7" s="1"/>
  <c r="O667" i="7"/>
  <c r="U667" i="7" s="1"/>
  <c r="O668" i="7"/>
  <c r="U668" i="7" s="1"/>
  <c r="O669" i="7"/>
  <c r="U669" i="7" s="1"/>
  <c r="O670" i="7"/>
  <c r="U670" i="7" s="1"/>
  <c r="O671" i="7"/>
  <c r="U671" i="7" s="1"/>
  <c r="O672" i="7"/>
  <c r="U672" i="7" s="1"/>
  <c r="O673" i="7"/>
  <c r="U673" i="7" s="1"/>
  <c r="O674" i="7"/>
  <c r="U674" i="7" s="1"/>
  <c r="O675" i="7"/>
  <c r="U675" i="7" s="1"/>
  <c r="O676" i="7"/>
  <c r="U676" i="7" s="1"/>
  <c r="O677" i="7"/>
  <c r="U677" i="7" s="1"/>
  <c r="O678" i="7"/>
  <c r="U678" i="7" s="1"/>
  <c r="O679" i="7"/>
  <c r="U679" i="7" s="1"/>
  <c r="O680" i="7"/>
  <c r="U680" i="7" s="1"/>
  <c r="O681" i="7"/>
  <c r="U681" i="7" s="1"/>
  <c r="O682" i="7"/>
  <c r="U682" i="7" s="1"/>
  <c r="O683" i="7"/>
  <c r="U683" i="7" s="1"/>
  <c r="O684" i="7"/>
  <c r="U684" i="7" s="1"/>
  <c r="O685" i="7"/>
  <c r="U685" i="7" s="1"/>
  <c r="O686" i="7"/>
  <c r="U686" i="7" s="1"/>
  <c r="O687" i="7"/>
  <c r="U687" i="7" s="1"/>
  <c r="O688" i="7"/>
  <c r="U688" i="7" s="1"/>
  <c r="O689" i="7"/>
  <c r="U689" i="7" s="1"/>
  <c r="O690" i="7"/>
  <c r="U690" i="7" s="1"/>
  <c r="O691" i="7"/>
  <c r="U691" i="7" s="1"/>
  <c r="O692" i="7"/>
  <c r="U692" i="7" s="1"/>
  <c r="O693" i="7"/>
  <c r="U693" i="7" s="1"/>
  <c r="O694" i="7"/>
  <c r="U694" i="7" s="1"/>
  <c r="O695" i="7"/>
  <c r="U695" i="7" s="1"/>
  <c r="O696" i="7"/>
  <c r="U696" i="7" s="1"/>
  <c r="O697" i="7"/>
  <c r="U697" i="7" s="1"/>
  <c r="O698" i="7"/>
  <c r="U698" i="7" s="1"/>
  <c r="O699" i="7"/>
  <c r="U699" i="7" s="1"/>
  <c r="O700" i="7"/>
  <c r="U700" i="7" s="1"/>
  <c r="O701" i="7"/>
  <c r="U701" i="7" s="1"/>
  <c r="O702" i="7"/>
  <c r="U702" i="7" s="1"/>
  <c r="O703" i="7"/>
  <c r="U703" i="7" s="1"/>
  <c r="O704" i="7"/>
  <c r="U704" i="7" s="1"/>
  <c r="O705" i="7"/>
  <c r="U705" i="7" s="1"/>
  <c r="O706" i="7"/>
  <c r="U706" i="7" s="1"/>
  <c r="O707" i="7"/>
  <c r="U707" i="7" s="1"/>
  <c r="O708" i="7"/>
  <c r="U708" i="7" s="1"/>
  <c r="O709" i="7"/>
  <c r="U709" i="7" s="1"/>
  <c r="O710" i="7"/>
  <c r="U710" i="7" s="1"/>
  <c r="O711" i="7"/>
  <c r="U711" i="7" s="1"/>
  <c r="O712" i="7"/>
  <c r="U712" i="7" s="1"/>
  <c r="O713" i="7"/>
  <c r="U713" i="7" s="1"/>
  <c r="O714" i="7"/>
  <c r="U714" i="7" s="1"/>
  <c r="O715" i="7"/>
  <c r="U715" i="7" s="1"/>
  <c r="O716" i="7"/>
  <c r="U716" i="7" s="1"/>
  <c r="O717" i="7"/>
  <c r="U717" i="7" s="1"/>
  <c r="O718" i="7"/>
  <c r="U718" i="7" s="1"/>
  <c r="O719" i="7"/>
  <c r="U719" i="7" s="1"/>
  <c r="O720" i="7"/>
  <c r="U720" i="7" s="1"/>
  <c r="O721" i="7"/>
  <c r="U721" i="7" s="1"/>
  <c r="O722" i="7"/>
  <c r="U722" i="7" s="1"/>
  <c r="O723" i="7"/>
  <c r="U723" i="7" s="1"/>
  <c r="O724" i="7"/>
  <c r="U724" i="7" s="1"/>
  <c r="O725" i="7"/>
  <c r="U725" i="7" s="1"/>
  <c r="O726" i="7"/>
  <c r="U726" i="7" s="1"/>
  <c r="O727" i="7"/>
  <c r="U727" i="7" s="1"/>
  <c r="O728" i="7"/>
  <c r="U728" i="7" s="1"/>
  <c r="O729" i="7"/>
  <c r="U729" i="7" s="1"/>
  <c r="O730" i="7"/>
  <c r="U730" i="7" s="1"/>
  <c r="O731" i="7"/>
  <c r="U731" i="7" s="1"/>
  <c r="O732" i="7"/>
  <c r="U732" i="7" s="1"/>
  <c r="O733" i="7"/>
  <c r="U733" i="7" s="1"/>
  <c r="O734" i="7"/>
  <c r="U734" i="7" s="1"/>
  <c r="O4" i="7"/>
  <c r="U4" i="7" s="1"/>
  <c r="N5" i="7"/>
  <c r="T5" i="7" s="1"/>
  <c r="N6" i="7"/>
  <c r="T6" i="7" s="1"/>
  <c r="N7" i="7"/>
  <c r="T7" i="7" s="1"/>
  <c r="N8" i="7"/>
  <c r="T8" i="7" s="1"/>
  <c r="N9" i="7"/>
  <c r="T9" i="7" s="1"/>
  <c r="N10" i="7"/>
  <c r="T10" i="7" s="1"/>
  <c r="N11" i="7"/>
  <c r="T11" i="7" s="1"/>
  <c r="N12" i="7"/>
  <c r="T12" i="7" s="1"/>
  <c r="N13" i="7"/>
  <c r="T13" i="7" s="1"/>
  <c r="N14" i="7"/>
  <c r="T14" i="7" s="1"/>
  <c r="N15" i="7"/>
  <c r="T15" i="7" s="1"/>
  <c r="N16" i="7"/>
  <c r="T16" i="7" s="1"/>
  <c r="N17" i="7"/>
  <c r="T17" i="7" s="1"/>
  <c r="N18" i="7"/>
  <c r="T18" i="7" s="1"/>
  <c r="N19" i="7"/>
  <c r="T19" i="7" s="1"/>
  <c r="N20" i="7"/>
  <c r="T20" i="7" s="1"/>
  <c r="N21" i="7"/>
  <c r="T21" i="7" s="1"/>
  <c r="N22" i="7"/>
  <c r="T22" i="7" s="1"/>
  <c r="N23" i="7"/>
  <c r="T23" i="7" s="1"/>
  <c r="N24" i="7"/>
  <c r="T24" i="7" s="1"/>
  <c r="N25" i="7"/>
  <c r="T25" i="7" s="1"/>
  <c r="N26" i="7"/>
  <c r="T26" i="7" s="1"/>
  <c r="N27" i="7"/>
  <c r="T27" i="7" s="1"/>
  <c r="N28" i="7"/>
  <c r="T28" i="7" s="1"/>
  <c r="N29" i="7"/>
  <c r="T29" i="7" s="1"/>
  <c r="N30" i="7"/>
  <c r="T30" i="7" s="1"/>
  <c r="N31" i="7"/>
  <c r="T31" i="7" s="1"/>
  <c r="N32" i="7"/>
  <c r="T32" i="7" s="1"/>
  <c r="N33" i="7"/>
  <c r="T33" i="7" s="1"/>
  <c r="N34" i="7"/>
  <c r="T34" i="7" s="1"/>
  <c r="N35" i="7"/>
  <c r="T35" i="7" s="1"/>
  <c r="N36" i="7"/>
  <c r="T36" i="7" s="1"/>
  <c r="N37" i="7"/>
  <c r="T37" i="7" s="1"/>
  <c r="N38" i="7"/>
  <c r="T38" i="7" s="1"/>
  <c r="N39" i="7"/>
  <c r="T39" i="7" s="1"/>
  <c r="N40" i="7"/>
  <c r="T40" i="7" s="1"/>
  <c r="N41" i="7"/>
  <c r="T41" i="7" s="1"/>
  <c r="N42" i="7"/>
  <c r="T42" i="7" s="1"/>
  <c r="N43" i="7"/>
  <c r="T43" i="7" s="1"/>
  <c r="N44" i="7"/>
  <c r="T44" i="7" s="1"/>
  <c r="N45" i="7"/>
  <c r="T45" i="7" s="1"/>
  <c r="N46" i="7"/>
  <c r="T46" i="7" s="1"/>
  <c r="N47" i="7"/>
  <c r="T47" i="7" s="1"/>
  <c r="N48" i="7"/>
  <c r="T48" i="7" s="1"/>
  <c r="N49" i="7"/>
  <c r="T49" i="7" s="1"/>
  <c r="N50" i="7"/>
  <c r="T50" i="7" s="1"/>
  <c r="N51" i="7"/>
  <c r="T51" i="7" s="1"/>
  <c r="N52" i="7"/>
  <c r="T52" i="7" s="1"/>
  <c r="N53" i="7"/>
  <c r="T53" i="7" s="1"/>
  <c r="N54" i="7"/>
  <c r="T54" i="7" s="1"/>
  <c r="N55" i="7"/>
  <c r="T55" i="7" s="1"/>
  <c r="N56" i="7"/>
  <c r="T56" i="7" s="1"/>
  <c r="N57" i="7"/>
  <c r="T57" i="7" s="1"/>
  <c r="N58" i="7"/>
  <c r="T58" i="7" s="1"/>
  <c r="N59" i="7"/>
  <c r="T59" i="7" s="1"/>
  <c r="N60" i="7"/>
  <c r="T60" i="7" s="1"/>
  <c r="N61" i="7"/>
  <c r="T61" i="7" s="1"/>
  <c r="N62" i="7"/>
  <c r="T62" i="7" s="1"/>
  <c r="N63" i="7"/>
  <c r="T63" i="7" s="1"/>
  <c r="N64" i="7"/>
  <c r="T64" i="7" s="1"/>
  <c r="N65" i="7"/>
  <c r="T65" i="7" s="1"/>
  <c r="N66" i="7"/>
  <c r="T66" i="7" s="1"/>
  <c r="N67" i="7"/>
  <c r="T67" i="7" s="1"/>
  <c r="N68" i="7"/>
  <c r="T68" i="7" s="1"/>
  <c r="N69" i="7"/>
  <c r="T69" i="7" s="1"/>
  <c r="N70" i="7"/>
  <c r="T70" i="7" s="1"/>
  <c r="N71" i="7"/>
  <c r="T71" i="7" s="1"/>
  <c r="N72" i="7"/>
  <c r="T72" i="7" s="1"/>
  <c r="N73" i="7"/>
  <c r="T73" i="7" s="1"/>
  <c r="N74" i="7"/>
  <c r="T74" i="7" s="1"/>
  <c r="N75" i="7"/>
  <c r="T75" i="7" s="1"/>
  <c r="N76" i="7"/>
  <c r="T76" i="7" s="1"/>
  <c r="N77" i="7"/>
  <c r="T77" i="7" s="1"/>
  <c r="N78" i="7"/>
  <c r="T78" i="7" s="1"/>
  <c r="N79" i="7"/>
  <c r="T79" i="7" s="1"/>
  <c r="N80" i="7"/>
  <c r="T80" i="7" s="1"/>
  <c r="N81" i="7"/>
  <c r="T81" i="7" s="1"/>
  <c r="N82" i="7"/>
  <c r="T82" i="7" s="1"/>
  <c r="N83" i="7"/>
  <c r="T83" i="7" s="1"/>
  <c r="N84" i="7"/>
  <c r="T84" i="7" s="1"/>
  <c r="N85" i="7"/>
  <c r="T85" i="7" s="1"/>
  <c r="N86" i="7"/>
  <c r="T86" i="7" s="1"/>
  <c r="N87" i="7"/>
  <c r="T87" i="7" s="1"/>
  <c r="N88" i="7"/>
  <c r="T88" i="7" s="1"/>
  <c r="N89" i="7"/>
  <c r="T89" i="7" s="1"/>
  <c r="N90" i="7"/>
  <c r="T90" i="7" s="1"/>
  <c r="N91" i="7"/>
  <c r="T91" i="7" s="1"/>
  <c r="N92" i="7"/>
  <c r="T92" i="7" s="1"/>
  <c r="N93" i="7"/>
  <c r="T93" i="7" s="1"/>
  <c r="N94" i="7"/>
  <c r="T94" i="7" s="1"/>
  <c r="N95" i="7"/>
  <c r="T95" i="7" s="1"/>
  <c r="N96" i="7"/>
  <c r="T96" i="7" s="1"/>
  <c r="N97" i="7"/>
  <c r="T97" i="7" s="1"/>
  <c r="N98" i="7"/>
  <c r="T98" i="7" s="1"/>
  <c r="N99" i="7"/>
  <c r="T99" i="7" s="1"/>
  <c r="N100" i="7"/>
  <c r="T100" i="7" s="1"/>
  <c r="N101" i="7"/>
  <c r="T101" i="7" s="1"/>
  <c r="N102" i="7"/>
  <c r="T102" i="7" s="1"/>
  <c r="N103" i="7"/>
  <c r="T103" i="7" s="1"/>
  <c r="N104" i="7"/>
  <c r="T104" i="7" s="1"/>
  <c r="N105" i="7"/>
  <c r="T105" i="7" s="1"/>
  <c r="N106" i="7"/>
  <c r="T106" i="7" s="1"/>
  <c r="N107" i="7"/>
  <c r="T107" i="7" s="1"/>
  <c r="N108" i="7"/>
  <c r="T108" i="7" s="1"/>
  <c r="N109" i="7"/>
  <c r="T109" i="7" s="1"/>
  <c r="N110" i="7"/>
  <c r="T110" i="7" s="1"/>
  <c r="N111" i="7"/>
  <c r="T111" i="7" s="1"/>
  <c r="N112" i="7"/>
  <c r="T112" i="7" s="1"/>
  <c r="N113" i="7"/>
  <c r="T113" i="7" s="1"/>
  <c r="N114" i="7"/>
  <c r="T114" i="7" s="1"/>
  <c r="N115" i="7"/>
  <c r="T115" i="7" s="1"/>
  <c r="N116" i="7"/>
  <c r="T116" i="7" s="1"/>
  <c r="N117" i="7"/>
  <c r="T117" i="7" s="1"/>
  <c r="N118" i="7"/>
  <c r="T118" i="7" s="1"/>
  <c r="N119" i="7"/>
  <c r="T119" i="7" s="1"/>
  <c r="N120" i="7"/>
  <c r="T120" i="7" s="1"/>
  <c r="N121" i="7"/>
  <c r="T121" i="7" s="1"/>
  <c r="N122" i="7"/>
  <c r="T122" i="7" s="1"/>
  <c r="N123" i="7"/>
  <c r="T123" i="7" s="1"/>
  <c r="N124" i="7"/>
  <c r="T124" i="7" s="1"/>
  <c r="N125" i="7"/>
  <c r="T125" i="7" s="1"/>
  <c r="N126" i="7"/>
  <c r="T126" i="7" s="1"/>
  <c r="N127" i="7"/>
  <c r="T127" i="7" s="1"/>
  <c r="N128" i="7"/>
  <c r="T128" i="7" s="1"/>
  <c r="N129" i="7"/>
  <c r="T129" i="7" s="1"/>
  <c r="N130" i="7"/>
  <c r="T130" i="7" s="1"/>
  <c r="N131" i="7"/>
  <c r="T131" i="7" s="1"/>
  <c r="N132" i="7"/>
  <c r="T132" i="7" s="1"/>
  <c r="N133" i="7"/>
  <c r="T133" i="7" s="1"/>
  <c r="N134" i="7"/>
  <c r="T134" i="7" s="1"/>
  <c r="N135" i="7"/>
  <c r="T135" i="7" s="1"/>
  <c r="N136" i="7"/>
  <c r="T136" i="7" s="1"/>
  <c r="N137" i="7"/>
  <c r="T137" i="7" s="1"/>
  <c r="N138" i="7"/>
  <c r="T138" i="7" s="1"/>
  <c r="N139" i="7"/>
  <c r="T139" i="7" s="1"/>
  <c r="N140" i="7"/>
  <c r="T140" i="7" s="1"/>
  <c r="N141" i="7"/>
  <c r="T141" i="7" s="1"/>
  <c r="N142" i="7"/>
  <c r="T142" i="7" s="1"/>
  <c r="N143" i="7"/>
  <c r="T143" i="7" s="1"/>
  <c r="N144" i="7"/>
  <c r="T144" i="7" s="1"/>
  <c r="N145" i="7"/>
  <c r="T145" i="7" s="1"/>
  <c r="N146" i="7"/>
  <c r="T146" i="7" s="1"/>
  <c r="N147" i="7"/>
  <c r="T147" i="7" s="1"/>
  <c r="N148" i="7"/>
  <c r="T148" i="7" s="1"/>
  <c r="N149" i="7"/>
  <c r="T149" i="7" s="1"/>
  <c r="N150" i="7"/>
  <c r="T150" i="7" s="1"/>
  <c r="N151" i="7"/>
  <c r="T151" i="7" s="1"/>
  <c r="N152" i="7"/>
  <c r="T152" i="7" s="1"/>
  <c r="N153" i="7"/>
  <c r="T153" i="7" s="1"/>
  <c r="N154" i="7"/>
  <c r="T154" i="7" s="1"/>
  <c r="N155" i="7"/>
  <c r="T155" i="7" s="1"/>
  <c r="N156" i="7"/>
  <c r="T156" i="7" s="1"/>
  <c r="N157" i="7"/>
  <c r="T157" i="7" s="1"/>
  <c r="N158" i="7"/>
  <c r="T158" i="7" s="1"/>
  <c r="N159" i="7"/>
  <c r="T159" i="7" s="1"/>
  <c r="N160" i="7"/>
  <c r="T160" i="7" s="1"/>
  <c r="N161" i="7"/>
  <c r="T161" i="7" s="1"/>
  <c r="N162" i="7"/>
  <c r="T162" i="7" s="1"/>
  <c r="N163" i="7"/>
  <c r="T163" i="7" s="1"/>
  <c r="N164" i="7"/>
  <c r="T164" i="7" s="1"/>
  <c r="N165" i="7"/>
  <c r="T165" i="7" s="1"/>
  <c r="N166" i="7"/>
  <c r="T166" i="7" s="1"/>
  <c r="N167" i="7"/>
  <c r="T167" i="7" s="1"/>
  <c r="N168" i="7"/>
  <c r="T168" i="7" s="1"/>
  <c r="N169" i="7"/>
  <c r="T169" i="7" s="1"/>
  <c r="N170" i="7"/>
  <c r="T170" i="7" s="1"/>
  <c r="N171" i="7"/>
  <c r="T171" i="7" s="1"/>
  <c r="N172" i="7"/>
  <c r="T172" i="7" s="1"/>
  <c r="N173" i="7"/>
  <c r="T173" i="7" s="1"/>
  <c r="N174" i="7"/>
  <c r="T174" i="7" s="1"/>
  <c r="N175" i="7"/>
  <c r="T175" i="7" s="1"/>
  <c r="N176" i="7"/>
  <c r="T176" i="7" s="1"/>
  <c r="N177" i="7"/>
  <c r="T177" i="7" s="1"/>
  <c r="N178" i="7"/>
  <c r="T178" i="7" s="1"/>
  <c r="N179" i="7"/>
  <c r="T179" i="7" s="1"/>
  <c r="N180" i="7"/>
  <c r="T180" i="7" s="1"/>
  <c r="N181" i="7"/>
  <c r="T181" i="7" s="1"/>
  <c r="N182" i="7"/>
  <c r="T182" i="7" s="1"/>
  <c r="N183" i="7"/>
  <c r="T183" i="7" s="1"/>
  <c r="N184" i="7"/>
  <c r="T184" i="7" s="1"/>
  <c r="N185" i="7"/>
  <c r="T185" i="7" s="1"/>
  <c r="N186" i="7"/>
  <c r="T186" i="7" s="1"/>
  <c r="N187" i="7"/>
  <c r="T187" i="7" s="1"/>
  <c r="N188" i="7"/>
  <c r="T188" i="7" s="1"/>
  <c r="N189" i="7"/>
  <c r="T189" i="7" s="1"/>
  <c r="N190" i="7"/>
  <c r="T190" i="7" s="1"/>
  <c r="N191" i="7"/>
  <c r="T191" i="7" s="1"/>
  <c r="N192" i="7"/>
  <c r="T192" i="7" s="1"/>
  <c r="N193" i="7"/>
  <c r="T193" i="7" s="1"/>
  <c r="N194" i="7"/>
  <c r="T194" i="7" s="1"/>
  <c r="N195" i="7"/>
  <c r="T195" i="7" s="1"/>
  <c r="N196" i="7"/>
  <c r="T196" i="7" s="1"/>
  <c r="N197" i="7"/>
  <c r="T197" i="7" s="1"/>
  <c r="N198" i="7"/>
  <c r="T198" i="7" s="1"/>
  <c r="N199" i="7"/>
  <c r="T199" i="7" s="1"/>
  <c r="N200" i="7"/>
  <c r="T200" i="7" s="1"/>
  <c r="N201" i="7"/>
  <c r="T201" i="7" s="1"/>
  <c r="N202" i="7"/>
  <c r="T202" i="7" s="1"/>
  <c r="N203" i="7"/>
  <c r="T203" i="7" s="1"/>
  <c r="N204" i="7"/>
  <c r="T204" i="7" s="1"/>
  <c r="N205" i="7"/>
  <c r="T205" i="7" s="1"/>
  <c r="N206" i="7"/>
  <c r="T206" i="7" s="1"/>
  <c r="N207" i="7"/>
  <c r="T207" i="7" s="1"/>
  <c r="N208" i="7"/>
  <c r="T208" i="7" s="1"/>
  <c r="N209" i="7"/>
  <c r="T209" i="7" s="1"/>
  <c r="N210" i="7"/>
  <c r="T210" i="7" s="1"/>
  <c r="N211" i="7"/>
  <c r="T211" i="7" s="1"/>
  <c r="N212" i="7"/>
  <c r="T212" i="7" s="1"/>
  <c r="N213" i="7"/>
  <c r="T213" i="7" s="1"/>
  <c r="N214" i="7"/>
  <c r="T214" i="7" s="1"/>
  <c r="N215" i="7"/>
  <c r="T215" i="7" s="1"/>
  <c r="N216" i="7"/>
  <c r="T216" i="7" s="1"/>
  <c r="N217" i="7"/>
  <c r="T217" i="7" s="1"/>
  <c r="N218" i="7"/>
  <c r="T218" i="7" s="1"/>
  <c r="N219" i="7"/>
  <c r="T219" i="7" s="1"/>
  <c r="N220" i="7"/>
  <c r="T220" i="7" s="1"/>
  <c r="N221" i="7"/>
  <c r="T221" i="7" s="1"/>
  <c r="N222" i="7"/>
  <c r="T222" i="7" s="1"/>
  <c r="N223" i="7"/>
  <c r="T223" i="7" s="1"/>
  <c r="N224" i="7"/>
  <c r="T224" i="7" s="1"/>
  <c r="N225" i="7"/>
  <c r="T225" i="7" s="1"/>
  <c r="N226" i="7"/>
  <c r="T226" i="7" s="1"/>
  <c r="N227" i="7"/>
  <c r="T227" i="7" s="1"/>
  <c r="N228" i="7"/>
  <c r="T228" i="7" s="1"/>
  <c r="N229" i="7"/>
  <c r="T229" i="7" s="1"/>
  <c r="N230" i="7"/>
  <c r="T230" i="7" s="1"/>
  <c r="N231" i="7"/>
  <c r="T231" i="7" s="1"/>
  <c r="N232" i="7"/>
  <c r="T232" i="7" s="1"/>
  <c r="N233" i="7"/>
  <c r="T233" i="7" s="1"/>
  <c r="N234" i="7"/>
  <c r="T234" i="7" s="1"/>
  <c r="N235" i="7"/>
  <c r="T235" i="7" s="1"/>
  <c r="N236" i="7"/>
  <c r="T236" i="7" s="1"/>
  <c r="N237" i="7"/>
  <c r="T237" i="7" s="1"/>
  <c r="N238" i="7"/>
  <c r="T238" i="7" s="1"/>
  <c r="N239" i="7"/>
  <c r="T239" i="7" s="1"/>
  <c r="N240" i="7"/>
  <c r="N241" i="7"/>
  <c r="T241" i="7" s="1"/>
  <c r="N242" i="7"/>
  <c r="T242" i="7" s="1"/>
  <c r="N243" i="7"/>
  <c r="T243" i="7" s="1"/>
  <c r="N244" i="7"/>
  <c r="T244" i="7" s="1"/>
  <c r="N245" i="7"/>
  <c r="T245" i="7" s="1"/>
  <c r="N246" i="7"/>
  <c r="T246" i="7" s="1"/>
  <c r="N247" i="7"/>
  <c r="T247" i="7" s="1"/>
  <c r="N248" i="7"/>
  <c r="T248" i="7" s="1"/>
  <c r="N249" i="7"/>
  <c r="T249" i="7" s="1"/>
  <c r="N250" i="7"/>
  <c r="T250" i="7" s="1"/>
  <c r="N251" i="7"/>
  <c r="T251" i="7" s="1"/>
  <c r="N252" i="7"/>
  <c r="T252" i="7" s="1"/>
  <c r="N253" i="7"/>
  <c r="T253" i="7" s="1"/>
  <c r="N254" i="7"/>
  <c r="T254" i="7" s="1"/>
  <c r="N255" i="7"/>
  <c r="T255" i="7" s="1"/>
  <c r="N256" i="7"/>
  <c r="T256" i="7" s="1"/>
  <c r="N257" i="7"/>
  <c r="T257" i="7" s="1"/>
  <c r="N258" i="7"/>
  <c r="T258" i="7" s="1"/>
  <c r="N259" i="7"/>
  <c r="T259" i="7" s="1"/>
  <c r="N260" i="7"/>
  <c r="T260" i="7" s="1"/>
  <c r="N261" i="7"/>
  <c r="T261" i="7" s="1"/>
  <c r="N262" i="7"/>
  <c r="T262" i="7" s="1"/>
  <c r="N263" i="7"/>
  <c r="T263" i="7" s="1"/>
  <c r="N264" i="7"/>
  <c r="T264" i="7" s="1"/>
  <c r="N265" i="7"/>
  <c r="T265" i="7" s="1"/>
  <c r="N266" i="7"/>
  <c r="T266" i="7" s="1"/>
  <c r="N267" i="7"/>
  <c r="T267" i="7" s="1"/>
  <c r="N268" i="7"/>
  <c r="T268" i="7" s="1"/>
  <c r="N269" i="7"/>
  <c r="T269" i="7" s="1"/>
  <c r="N270" i="7"/>
  <c r="T270" i="7" s="1"/>
  <c r="N271" i="7"/>
  <c r="T271" i="7" s="1"/>
  <c r="N272" i="7"/>
  <c r="T272" i="7" s="1"/>
  <c r="N273" i="7"/>
  <c r="T273" i="7" s="1"/>
  <c r="N274" i="7"/>
  <c r="T274" i="7" s="1"/>
  <c r="N275" i="7"/>
  <c r="T275" i="7" s="1"/>
  <c r="N276" i="7"/>
  <c r="T276" i="7" s="1"/>
  <c r="N277" i="7"/>
  <c r="T277" i="7" s="1"/>
  <c r="N278" i="7"/>
  <c r="T278" i="7" s="1"/>
  <c r="N279" i="7"/>
  <c r="T279" i="7" s="1"/>
  <c r="N280" i="7"/>
  <c r="T280" i="7" s="1"/>
  <c r="N281" i="7"/>
  <c r="T281" i="7" s="1"/>
  <c r="N282" i="7"/>
  <c r="T282" i="7" s="1"/>
  <c r="N283" i="7"/>
  <c r="T283" i="7" s="1"/>
  <c r="N284" i="7"/>
  <c r="T284" i="7" s="1"/>
  <c r="N285" i="7"/>
  <c r="T285" i="7" s="1"/>
  <c r="N286" i="7"/>
  <c r="T286" i="7" s="1"/>
  <c r="N287" i="7"/>
  <c r="T287" i="7" s="1"/>
  <c r="N288" i="7"/>
  <c r="T288" i="7" s="1"/>
  <c r="N289" i="7"/>
  <c r="T289" i="7" s="1"/>
  <c r="N290" i="7"/>
  <c r="T290" i="7" s="1"/>
  <c r="N291" i="7"/>
  <c r="T291" i="7" s="1"/>
  <c r="N292" i="7"/>
  <c r="T292" i="7" s="1"/>
  <c r="N293" i="7"/>
  <c r="T293" i="7" s="1"/>
  <c r="N294" i="7"/>
  <c r="T294" i="7" s="1"/>
  <c r="N295" i="7"/>
  <c r="T295" i="7" s="1"/>
  <c r="N296" i="7"/>
  <c r="T296" i="7" s="1"/>
  <c r="N297" i="7"/>
  <c r="T297" i="7" s="1"/>
  <c r="N298" i="7"/>
  <c r="T298" i="7" s="1"/>
  <c r="N299" i="7"/>
  <c r="T299" i="7" s="1"/>
  <c r="N300" i="7"/>
  <c r="T300" i="7" s="1"/>
  <c r="N301" i="7"/>
  <c r="T301" i="7" s="1"/>
  <c r="N302" i="7"/>
  <c r="T302" i="7" s="1"/>
  <c r="N303" i="7"/>
  <c r="T303" i="7" s="1"/>
  <c r="N304" i="7"/>
  <c r="T304" i="7" s="1"/>
  <c r="N305" i="7"/>
  <c r="T305" i="7" s="1"/>
  <c r="N306" i="7"/>
  <c r="T306" i="7" s="1"/>
  <c r="N307" i="7"/>
  <c r="T307" i="7" s="1"/>
  <c r="N308" i="7"/>
  <c r="T308" i="7" s="1"/>
  <c r="N309" i="7"/>
  <c r="T309" i="7" s="1"/>
  <c r="N310" i="7"/>
  <c r="T310" i="7" s="1"/>
  <c r="N311" i="7"/>
  <c r="T311" i="7" s="1"/>
  <c r="N312" i="7"/>
  <c r="T312" i="7" s="1"/>
  <c r="N313" i="7"/>
  <c r="T313" i="7" s="1"/>
  <c r="N314" i="7"/>
  <c r="T314" i="7" s="1"/>
  <c r="N315" i="7"/>
  <c r="T315" i="7" s="1"/>
  <c r="N316" i="7"/>
  <c r="T316" i="7" s="1"/>
  <c r="N317" i="7"/>
  <c r="T317" i="7" s="1"/>
  <c r="N318" i="7"/>
  <c r="T318" i="7" s="1"/>
  <c r="N319" i="7"/>
  <c r="T319" i="7" s="1"/>
  <c r="N320" i="7"/>
  <c r="T320" i="7" s="1"/>
  <c r="N321" i="7"/>
  <c r="T321" i="7" s="1"/>
  <c r="N322" i="7"/>
  <c r="T322" i="7" s="1"/>
  <c r="N323" i="7"/>
  <c r="T323" i="7" s="1"/>
  <c r="N324" i="7"/>
  <c r="T324" i="7" s="1"/>
  <c r="N325" i="7"/>
  <c r="T325" i="7" s="1"/>
  <c r="N326" i="7"/>
  <c r="T326" i="7" s="1"/>
  <c r="N327" i="7"/>
  <c r="T327" i="7" s="1"/>
  <c r="N328" i="7"/>
  <c r="T328" i="7" s="1"/>
  <c r="N329" i="7"/>
  <c r="T329" i="7" s="1"/>
  <c r="N330" i="7"/>
  <c r="T330" i="7" s="1"/>
  <c r="N331" i="7"/>
  <c r="T331" i="7" s="1"/>
  <c r="N332" i="7"/>
  <c r="T332" i="7" s="1"/>
  <c r="N333" i="7"/>
  <c r="T333" i="7" s="1"/>
  <c r="N334" i="7"/>
  <c r="T334" i="7" s="1"/>
  <c r="N335" i="7"/>
  <c r="T335" i="7" s="1"/>
  <c r="N336" i="7"/>
  <c r="T336" i="7" s="1"/>
  <c r="N337" i="7"/>
  <c r="T337" i="7" s="1"/>
  <c r="N338" i="7"/>
  <c r="T338" i="7" s="1"/>
  <c r="N339" i="7"/>
  <c r="T339" i="7" s="1"/>
  <c r="N340" i="7"/>
  <c r="T340" i="7" s="1"/>
  <c r="N341" i="7"/>
  <c r="T341" i="7" s="1"/>
  <c r="N342" i="7"/>
  <c r="T342" i="7" s="1"/>
  <c r="N343" i="7"/>
  <c r="T343" i="7" s="1"/>
  <c r="N344" i="7"/>
  <c r="T344" i="7" s="1"/>
  <c r="N345" i="7"/>
  <c r="T345" i="7" s="1"/>
  <c r="N346" i="7"/>
  <c r="T346" i="7" s="1"/>
  <c r="N347" i="7"/>
  <c r="T347" i="7" s="1"/>
  <c r="N348" i="7"/>
  <c r="T348" i="7" s="1"/>
  <c r="N349" i="7"/>
  <c r="T349" i="7" s="1"/>
  <c r="N350" i="7"/>
  <c r="T350" i="7" s="1"/>
  <c r="N351" i="7"/>
  <c r="T351" i="7" s="1"/>
  <c r="N352" i="7"/>
  <c r="T352" i="7" s="1"/>
  <c r="N353" i="7"/>
  <c r="T353" i="7" s="1"/>
  <c r="N354" i="7"/>
  <c r="T354" i="7" s="1"/>
  <c r="N355" i="7"/>
  <c r="T355" i="7" s="1"/>
  <c r="N356" i="7"/>
  <c r="T356" i="7" s="1"/>
  <c r="N357" i="7"/>
  <c r="T357" i="7" s="1"/>
  <c r="N358" i="7"/>
  <c r="T358" i="7" s="1"/>
  <c r="N359" i="7"/>
  <c r="T359" i="7" s="1"/>
  <c r="N360" i="7"/>
  <c r="T360" i="7" s="1"/>
  <c r="N361" i="7"/>
  <c r="T361" i="7" s="1"/>
  <c r="N362" i="7"/>
  <c r="T362" i="7" s="1"/>
  <c r="N363" i="7"/>
  <c r="T363" i="7" s="1"/>
  <c r="N364" i="7"/>
  <c r="T364" i="7" s="1"/>
  <c r="N365" i="7"/>
  <c r="T365" i="7" s="1"/>
  <c r="N366" i="7"/>
  <c r="T366" i="7" s="1"/>
  <c r="N367" i="7"/>
  <c r="T367" i="7" s="1"/>
  <c r="N368" i="7"/>
  <c r="T368" i="7" s="1"/>
  <c r="N369" i="7"/>
  <c r="T369" i="7" s="1"/>
  <c r="N370" i="7"/>
  <c r="T370" i="7" s="1"/>
  <c r="N371" i="7"/>
  <c r="T371" i="7" s="1"/>
  <c r="N372" i="7"/>
  <c r="T372" i="7" s="1"/>
  <c r="N373" i="7"/>
  <c r="T373" i="7" s="1"/>
  <c r="N374" i="7"/>
  <c r="T374" i="7" s="1"/>
  <c r="N375" i="7"/>
  <c r="T375" i="7" s="1"/>
  <c r="N376" i="7"/>
  <c r="T376" i="7" s="1"/>
  <c r="N377" i="7"/>
  <c r="T377" i="7" s="1"/>
  <c r="N378" i="7"/>
  <c r="T378" i="7" s="1"/>
  <c r="N379" i="7"/>
  <c r="T379" i="7" s="1"/>
  <c r="N380" i="7"/>
  <c r="T380" i="7" s="1"/>
  <c r="N381" i="7"/>
  <c r="T381" i="7" s="1"/>
  <c r="N382" i="7"/>
  <c r="T382" i="7" s="1"/>
  <c r="N383" i="7"/>
  <c r="T383" i="7" s="1"/>
  <c r="N384" i="7"/>
  <c r="T384" i="7" s="1"/>
  <c r="N385" i="7"/>
  <c r="T385" i="7" s="1"/>
  <c r="N386" i="7"/>
  <c r="T386" i="7" s="1"/>
  <c r="N387" i="7"/>
  <c r="T387" i="7" s="1"/>
  <c r="N388" i="7"/>
  <c r="T388" i="7" s="1"/>
  <c r="N389" i="7"/>
  <c r="T389" i="7" s="1"/>
  <c r="N390" i="7"/>
  <c r="T390" i="7" s="1"/>
  <c r="N391" i="7"/>
  <c r="T391" i="7" s="1"/>
  <c r="N392" i="7"/>
  <c r="T392" i="7" s="1"/>
  <c r="N393" i="7"/>
  <c r="T393" i="7" s="1"/>
  <c r="N394" i="7"/>
  <c r="T394" i="7" s="1"/>
  <c r="N395" i="7"/>
  <c r="T395" i="7" s="1"/>
  <c r="N396" i="7"/>
  <c r="T396" i="7" s="1"/>
  <c r="N397" i="7"/>
  <c r="T397" i="7" s="1"/>
  <c r="N398" i="7"/>
  <c r="T398" i="7" s="1"/>
  <c r="N399" i="7"/>
  <c r="T399" i="7" s="1"/>
  <c r="N400" i="7"/>
  <c r="T400" i="7" s="1"/>
  <c r="N401" i="7"/>
  <c r="T401" i="7" s="1"/>
  <c r="N402" i="7"/>
  <c r="T402" i="7" s="1"/>
  <c r="N403" i="7"/>
  <c r="T403" i="7" s="1"/>
  <c r="N404" i="7"/>
  <c r="T404" i="7" s="1"/>
  <c r="N405" i="7"/>
  <c r="T405" i="7" s="1"/>
  <c r="N406" i="7"/>
  <c r="T406" i="7" s="1"/>
  <c r="N407" i="7"/>
  <c r="T407" i="7" s="1"/>
  <c r="N408" i="7"/>
  <c r="T408" i="7" s="1"/>
  <c r="N409" i="7"/>
  <c r="T409" i="7" s="1"/>
  <c r="N410" i="7"/>
  <c r="T410" i="7" s="1"/>
  <c r="N411" i="7"/>
  <c r="T411" i="7" s="1"/>
  <c r="N412" i="7"/>
  <c r="T412" i="7" s="1"/>
  <c r="N413" i="7"/>
  <c r="T413" i="7" s="1"/>
  <c r="N414" i="7"/>
  <c r="T414" i="7" s="1"/>
  <c r="N415" i="7"/>
  <c r="T415" i="7" s="1"/>
  <c r="N416" i="7"/>
  <c r="T416" i="7" s="1"/>
  <c r="N417" i="7"/>
  <c r="T417" i="7" s="1"/>
  <c r="N418" i="7"/>
  <c r="T418" i="7" s="1"/>
  <c r="N419" i="7"/>
  <c r="T419" i="7" s="1"/>
  <c r="N420" i="7"/>
  <c r="T420" i="7" s="1"/>
  <c r="N421" i="7"/>
  <c r="T421" i="7" s="1"/>
  <c r="N422" i="7"/>
  <c r="T422" i="7" s="1"/>
  <c r="N423" i="7"/>
  <c r="T423" i="7" s="1"/>
  <c r="N424" i="7"/>
  <c r="T424" i="7" s="1"/>
  <c r="N425" i="7"/>
  <c r="T425" i="7" s="1"/>
  <c r="N426" i="7"/>
  <c r="T426" i="7" s="1"/>
  <c r="N427" i="7"/>
  <c r="T427" i="7" s="1"/>
  <c r="N428" i="7"/>
  <c r="T428" i="7" s="1"/>
  <c r="N429" i="7"/>
  <c r="T429" i="7" s="1"/>
  <c r="N430" i="7"/>
  <c r="T430" i="7" s="1"/>
  <c r="N431" i="7"/>
  <c r="T431" i="7" s="1"/>
  <c r="N432" i="7"/>
  <c r="T432" i="7" s="1"/>
  <c r="N433" i="7"/>
  <c r="T433" i="7" s="1"/>
  <c r="N434" i="7"/>
  <c r="T434" i="7" s="1"/>
  <c r="N435" i="7"/>
  <c r="T435" i="7" s="1"/>
  <c r="N436" i="7"/>
  <c r="T436" i="7" s="1"/>
  <c r="N437" i="7"/>
  <c r="T437" i="7" s="1"/>
  <c r="N438" i="7"/>
  <c r="T438" i="7" s="1"/>
  <c r="N439" i="7"/>
  <c r="T439" i="7" s="1"/>
  <c r="N440" i="7"/>
  <c r="T440" i="7" s="1"/>
  <c r="N441" i="7"/>
  <c r="T441" i="7" s="1"/>
  <c r="N442" i="7"/>
  <c r="T442" i="7" s="1"/>
  <c r="N443" i="7"/>
  <c r="T443" i="7" s="1"/>
  <c r="N444" i="7"/>
  <c r="T444" i="7" s="1"/>
  <c r="N445" i="7"/>
  <c r="T445" i="7" s="1"/>
  <c r="N446" i="7"/>
  <c r="T446" i="7" s="1"/>
  <c r="N447" i="7"/>
  <c r="T447" i="7" s="1"/>
  <c r="N448" i="7"/>
  <c r="T448" i="7" s="1"/>
  <c r="N449" i="7"/>
  <c r="T449" i="7" s="1"/>
  <c r="N450" i="7"/>
  <c r="T450" i="7" s="1"/>
  <c r="N451" i="7"/>
  <c r="T451" i="7" s="1"/>
  <c r="N452" i="7"/>
  <c r="T452" i="7" s="1"/>
  <c r="N453" i="7"/>
  <c r="T453" i="7" s="1"/>
  <c r="N454" i="7"/>
  <c r="T454" i="7" s="1"/>
  <c r="N455" i="7"/>
  <c r="T455" i="7" s="1"/>
  <c r="N456" i="7"/>
  <c r="T456" i="7" s="1"/>
  <c r="N457" i="7"/>
  <c r="T457" i="7" s="1"/>
  <c r="N458" i="7"/>
  <c r="T458" i="7" s="1"/>
  <c r="N459" i="7"/>
  <c r="T459" i="7" s="1"/>
  <c r="N460" i="7"/>
  <c r="T460" i="7" s="1"/>
  <c r="N461" i="7"/>
  <c r="T461" i="7" s="1"/>
  <c r="N462" i="7"/>
  <c r="T462" i="7" s="1"/>
  <c r="N463" i="7"/>
  <c r="T463" i="7" s="1"/>
  <c r="N464" i="7"/>
  <c r="T464" i="7" s="1"/>
  <c r="N465" i="7"/>
  <c r="T465" i="7" s="1"/>
  <c r="N466" i="7"/>
  <c r="T466" i="7" s="1"/>
  <c r="N467" i="7"/>
  <c r="T467" i="7" s="1"/>
  <c r="N468" i="7"/>
  <c r="T468" i="7" s="1"/>
  <c r="N469" i="7"/>
  <c r="T469" i="7" s="1"/>
  <c r="N470" i="7"/>
  <c r="T470" i="7" s="1"/>
  <c r="N471" i="7"/>
  <c r="T471" i="7" s="1"/>
  <c r="N472" i="7"/>
  <c r="T472" i="7" s="1"/>
  <c r="N473" i="7"/>
  <c r="T473" i="7" s="1"/>
  <c r="N474" i="7"/>
  <c r="T474" i="7" s="1"/>
  <c r="N475" i="7"/>
  <c r="T475" i="7" s="1"/>
  <c r="N476" i="7"/>
  <c r="T476" i="7" s="1"/>
  <c r="N477" i="7"/>
  <c r="T477" i="7" s="1"/>
  <c r="N478" i="7"/>
  <c r="T478" i="7" s="1"/>
  <c r="N479" i="7"/>
  <c r="T479" i="7" s="1"/>
  <c r="N480" i="7"/>
  <c r="T480" i="7" s="1"/>
  <c r="N481" i="7"/>
  <c r="T481" i="7" s="1"/>
  <c r="N482" i="7"/>
  <c r="T482" i="7" s="1"/>
  <c r="N483" i="7"/>
  <c r="T483" i="7" s="1"/>
  <c r="N484" i="7"/>
  <c r="T484" i="7" s="1"/>
  <c r="N485" i="7"/>
  <c r="T485" i="7" s="1"/>
  <c r="N486" i="7"/>
  <c r="T486" i="7" s="1"/>
  <c r="N487" i="7"/>
  <c r="T487" i="7" s="1"/>
  <c r="N488" i="7"/>
  <c r="T488" i="7" s="1"/>
  <c r="N489" i="7"/>
  <c r="T489" i="7" s="1"/>
  <c r="N490" i="7"/>
  <c r="T490" i="7" s="1"/>
  <c r="N491" i="7"/>
  <c r="T491" i="7" s="1"/>
  <c r="N492" i="7"/>
  <c r="T492" i="7" s="1"/>
  <c r="N493" i="7"/>
  <c r="T493" i="7" s="1"/>
  <c r="N494" i="7"/>
  <c r="T494" i="7" s="1"/>
  <c r="N495" i="7"/>
  <c r="T495" i="7" s="1"/>
  <c r="N496" i="7"/>
  <c r="T496" i="7" s="1"/>
  <c r="N497" i="7"/>
  <c r="T497" i="7" s="1"/>
  <c r="N498" i="7"/>
  <c r="T498" i="7" s="1"/>
  <c r="N499" i="7"/>
  <c r="T499" i="7" s="1"/>
  <c r="N500" i="7"/>
  <c r="T500" i="7" s="1"/>
  <c r="N501" i="7"/>
  <c r="T501" i="7" s="1"/>
  <c r="N502" i="7"/>
  <c r="T502" i="7" s="1"/>
  <c r="N503" i="7"/>
  <c r="T503" i="7" s="1"/>
  <c r="N504" i="7"/>
  <c r="T504" i="7" s="1"/>
  <c r="N505" i="7"/>
  <c r="T505" i="7" s="1"/>
  <c r="N506" i="7"/>
  <c r="T506" i="7" s="1"/>
  <c r="N507" i="7"/>
  <c r="T507" i="7" s="1"/>
  <c r="N508" i="7"/>
  <c r="T508" i="7" s="1"/>
  <c r="N509" i="7"/>
  <c r="T509" i="7" s="1"/>
  <c r="N510" i="7"/>
  <c r="T510" i="7" s="1"/>
  <c r="N511" i="7"/>
  <c r="T511" i="7" s="1"/>
  <c r="N512" i="7"/>
  <c r="T512" i="7" s="1"/>
  <c r="N513" i="7"/>
  <c r="T513" i="7" s="1"/>
  <c r="N514" i="7"/>
  <c r="T514" i="7" s="1"/>
  <c r="N515" i="7"/>
  <c r="T515" i="7" s="1"/>
  <c r="N516" i="7"/>
  <c r="T516" i="7" s="1"/>
  <c r="N517" i="7"/>
  <c r="T517" i="7" s="1"/>
  <c r="N518" i="7"/>
  <c r="T518" i="7" s="1"/>
  <c r="N519" i="7"/>
  <c r="T519" i="7" s="1"/>
  <c r="N520" i="7"/>
  <c r="T520" i="7" s="1"/>
  <c r="N521" i="7"/>
  <c r="T521" i="7" s="1"/>
  <c r="N522" i="7"/>
  <c r="T522" i="7" s="1"/>
  <c r="N523" i="7"/>
  <c r="T523" i="7" s="1"/>
  <c r="N524" i="7"/>
  <c r="T524" i="7" s="1"/>
  <c r="N525" i="7"/>
  <c r="T525" i="7" s="1"/>
  <c r="N526" i="7"/>
  <c r="T526" i="7" s="1"/>
  <c r="N527" i="7"/>
  <c r="T527" i="7" s="1"/>
  <c r="N528" i="7"/>
  <c r="T528" i="7" s="1"/>
  <c r="N529" i="7"/>
  <c r="T529" i="7" s="1"/>
  <c r="N530" i="7"/>
  <c r="T530" i="7" s="1"/>
  <c r="N531" i="7"/>
  <c r="T531" i="7" s="1"/>
  <c r="N532" i="7"/>
  <c r="T532" i="7" s="1"/>
  <c r="N533" i="7"/>
  <c r="T533" i="7" s="1"/>
  <c r="N534" i="7"/>
  <c r="T534" i="7" s="1"/>
  <c r="N535" i="7"/>
  <c r="T535" i="7" s="1"/>
  <c r="N536" i="7"/>
  <c r="T536" i="7" s="1"/>
  <c r="N537" i="7"/>
  <c r="T537" i="7" s="1"/>
  <c r="N538" i="7"/>
  <c r="T538" i="7" s="1"/>
  <c r="N539" i="7"/>
  <c r="T539" i="7" s="1"/>
  <c r="N540" i="7"/>
  <c r="T540" i="7" s="1"/>
  <c r="N541" i="7"/>
  <c r="T541" i="7" s="1"/>
  <c r="N542" i="7"/>
  <c r="T542" i="7" s="1"/>
  <c r="N543" i="7"/>
  <c r="T543" i="7" s="1"/>
  <c r="N544" i="7"/>
  <c r="T544" i="7" s="1"/>
  <c r="N545" i="7"/>
  <c r="T545" i="7" s="1"/>
  <c r="N546" i="7"/>
  <c r="T546" i="7" s="1"/>
  <c r="N547" i="7"/>
  <c r="T547" i="7" s="1"/>
  <c r="N548" i="7"/>
  <c r="T548" i="7" s="1"/>
  <c r="N549" i="7"/>
  <c r="T549" i="7" s="1"/>
  <c r="N550" i="7"/>
  <c r="T550" i="7" s="1"/>
  <c r="N551" i="7"/>
  <c r="T551" i="7" s="1"/>
  <c r="N552" i="7"/>
  <c r="T552" i="7" s="1"/>
  <c r="N553" i="7"/>
  <c r="T553" i="7" s="1"/>
  <c r="N554" i="7"/>
  <c r="T554" i="7" s="1"/>
  <c r="N555" i="7"/>
  <c r="T555" i="7" s="1"/>
  <c r="N556" i="7"/>
  <c r="T556" i="7" s="1"/>
  <c r="N557" i="7"/>
  <c r="T557" i="7" s="1"/>
  <c r="N558" i="7"/>
  <c r="T558" i="7" s="1"/>
  <c r="N559" i="7"/>
  <c r="T559" i="7" s="1"/>
  <c r="N560" i="7"/>
  <c r="T560" i="7" s="1"/>
  <c r="N561" i="7"/>
  <c r="T561" i="7" s="1"/>
  <c r="N562" i="7"/>
  <c r="T562" i="7" s="1"/>
  <c r="N563" i="7"/>
  <c r="T563" i="7" s="1"/>
  <c r="N564" i="7"/>
  <c r="T564" i="7" s="1"/>
  <c r="N565" i="7"/>
  <c r="T565" i="7" s="1"/>
  <c r="N566" i="7"/>
  <c r="T566" i="7" s="1"/>
  <c r="N567" i="7"/>
  <c r="T567" i="7" s="1"/>
  <c r="N568" i="7"/>
  <c r="T568" i="7" s="1"/>
  <c r="N569" i="7"/>
  <c r="T569" i="7" s="1"/>
  <c r="N570" i="7"/>
  <c r="T570" i="7" s="1"/>
  <c r="N571" i="7"/>
  <c r="T571" i="7" s="1"/>
  <c r="N572" i="7"/>
  <c r="T572" i="7" s="1"/>
  <c r="N573" i="7"/>
  <c r="T573" i="7" s="1"/>
  <c r="N574" i="7"/>
  <c r="T574" i="7" s="1"/>
  <c r="N575" i="7"/>
  <c r="T575" i="7" s="1"/>
  <c r="N576" i="7"/>
  <c r="T576" i="7" s="1"/>
  <c r="N577" i="7"/>
  <c r="T577" i="7" s="1"/>
  <c r="N578" i="7"/>
  <c r="T578" i="7" s="1"/>
  <c r="N579" i="7"/>
  <c r="T579" i="7" s="1"/>
  <c r="N580" i="7"/>
  <c r="T580" i="7" s="1"/>
  <c r="N581" i="7"/>
  <c r="T581" i="7" s="1"/>
  <c r="N582" i="7"/>
  <c r="T582" i="7" s="1"/>
  <c r="N583" i="7"/>
  <c r="T583" i="7" s="1"/>
  <c r="N584" i="7"/>
  <c r="T584" i="7" s="1"/>
  <c r="N585" i="7"/>
  <c r="T585" i="7" s="1"/>
  <c r="N586" i="7"/>
  <c r="T586" i="7" s="1"/>
  <c r="N587" i="7"/>
  <c r="T587" i="7" s="1"/>
  <c r="N588" i="7"/>
  <c r="T588" i="7" s="1"/>
  <c r="N589" i="7"/>
  <c r="T589" i="7" s="1"/>
  <c r="N590" i="7"/>
  <c r="T590" i="7" s="1"/>
  <c r="N591" i="7"/>
  <c r="T591" i="7" s="1"/>
  <c r="N592" i="7"/>
  <c r="T592" i="7" s="1"/>
  <c r="N593" i="7"/>
  <c r="T593" i="7" s="1"/>
  <c r="N594" i="7"/>
  <c r="T594" i="7" s="1"/>
  <c r="N595" i="7"/>
  <c r="T595" i="7" s="1"/>
  <c r="N596" i="7"/>
  <c r="T596" i="7" s="1"/>
  <c r="N597" i="7"/>
  <c r="T597" i="7" s="1"/>
  <c r="N598" i="7"/>
  <c r="T598" i="7" s="1"/>
  <c r="N599" i="7"/>
  <c r="T599" i="7" s="1"/>
  <c r="N600" i="7"/>
  <c r="T600" i="7" s="1"/>
  <c r="N601" i="7"/>
  <c r="T601" i="7" s="1"/>
  <c r="N602" i="7"/>
  <c r="T602" i="7" s="1"/>
  <c r="N603" i="7"/>
  <c r="T603" i="7" s="1"/>
  <c r="N604" i="7"/>
  <c r="T604" i="7" s="1"/>
  <c r="N605" i="7"/>
  <c r="T605" i="7" s="1"/>
  <c r="N606" i="7"/>
  <c r="T606" i="7" s="1"/>
  <c r="N607" i="7"/>
  <c r="T607" i="7" s="1"/>
  <c r="N608" i="7"/>
  <c r="T608" i="7" s="1"/>
  <c r="N609" i="7"/>
  <c r="T609" i="7" s="1"/>
  <c r="N610" i="7"/>
  <c r="T610" i="7" s="1"/>
  <c r="N611" i="7"/>
  <c r="T611" i="7" s="1"/>
  <c r="N612" i="7"/>
  <c r="T612" i="7" s="1"/>
  <c r="N613" i="7"/>
  <c r="T613" i="7" s="1"/>
  <c r="N614" i="7"/>
  <c r="T614" i="7" s="1"/>
  <c r="N615" i="7"/>
  <c r="T615" i="7" s="1"/>
  <c r="N616" i="7"/>
  <c r="T616" i="7" s="1"/>
  <c r="N617" i="7"/>
  <c r="T617" i="7" s="1"/>
  <c r="N618" i="7"/>
  <c r="T618" i="7" s="1"/>
  <c r="N619" i="7"/>
  <c r="T619" i="7" s="1"/>
  <c r="N620" i="7"/>
  <c r="T620" i="7" s="1"/>
  <c r="N621" i="7"/>
  <c r="T621" i="7" s="1"/>
  <c r="N622" i="7"/>
  <c r="T622" i="7" s="1"/>
  <c r="N623" i="7"/>
  <c r="T623" i="7" s="1"/>
  <c r="N624" i="7"/>
  <c r="T624" i="7" s="1"/>
  <c r="N625" i="7"/>
  <c r="T625" i="7" s="1"/>
  <c r="N626" i="7"/>
  <c r="T626" i="7" s="1"/>
  <c r="N627" i="7"/>
  <c r="T627" i="7" s="1"/>
  <c r="N628" i="7"/>
  <c r="T628" i="7" s="1"/>
  <c r="N629" i="7"/>
  <c r="T629" i="7" s="1"/>
  <c r="N630" i="7"/>
  <c r="T630" i="7" s="1"/>
  <c r="N631" i="7"/>
  <c r="T631" i="7" s="1"/>
  <c r="N632" i="7"/>
  <c r="T632" i="7" s="1"/>
  <c r="N633" i="7"/>
  <c r="T633" i="7" s="1"/>
  <c r="N634" i="7"/>
  <c r="T634" i="7" s="1"/>
  <c r="N635" i="7"/>
  <c r="T635" i="7" s="1"/>
  <c r="N636" i="7"/>
  <c r="T636" i="7" s="1"/>
  <c r="N637" i="7"/>
  <c r="T637" i="7" s="1"/>
  <c r="N638" i="7"/>
  <c r="T638" i="7" s="1"/>
  <c r="N639" i="7"/>
  <c r="T639" i="7" s="1"/>
  <c r="N640" i="7"/>
  <c r="T640" i="7" s="1"/>
  <c r="N641" i="7"/>
  <c r="T641" i="7" s="1"/>
  <c r="N642" i="7"/>
  <c r="T642" i="7" s="1"/>
  <c r="N643" i="7"/>
  <c r="T643" i="7" s="1"/>
  <c r="N644" i="7"/>
  <c r="T644" i="7" s="1"/>
  <c r="N645" i="7"/>
  <c r="T645" i="7" s="1"/>
  <c r="N646" i="7"/>
  <c r="T646" i="7" s="1"/>
  <c r="N647" i="7"/>
  <c r="T647" i="7" s="1"/>
  <c r="N648" i="7"/>
  <c r="T648" i="7" s="1"/>
  <c r="N649" i="7"/>
  <c r="T649" i="7" s="1"/>
  <c r="N650" i="7"/>
  <c r="T650" i="7" s="1"/>
  <c r="N651" i="7"/>
  <c r="T651" i="7" s="1"/>
  <c r="N652" i="7"/>
  <c r="T652" i="7" s="1"/>
  <c r="N653" i="7"/>
  <c r="T653" i="7" s="1"/>
  <c r="N654" i="7"/>
  <c r="T654" i="7" s="1"/>
  <c r="N655" i="7"/>
  <c r="T655" i="7" s="1"/>
  <c r="N656" i="7"/>
  <c r="T656" i="7" s="1"/>
  <c r="N657" i="7"/>
  <c r="T657" i="7" s="1"/>
  <c r="N658" i="7"/>
  <c r="T658" i="7" s="1"/>
  <c r="N659" i="7"/>
  <c r="T659" i="7" s="1"/>
  <c r="N660" i="7"/>
  <c r="T660" i="7" s="1"/>
  <c r="N661" i="7"/>
  <c r="T661" i="7" s="1"/>
  <c r="N662" i="7"/>
  <c r="T662" i="7" s="1"/>
  <c r="N663" i="7"/>
  <c r="T663" i="7" s="1"/>
  <c r="N664" i="7"/>
  <c r="T664" i="7" s="1"/>
  <c r="N665" i="7"/>
  <c r="T665" i="7" s="1"/>
  <c r="N666" i="7"/>
  <c r="T666" i="7" s="1"/>
  <c r="N667" i="7"/>
  <c r="T667" i="7" s="1"/>
  <c r="N668" i="7"/>
  <c r="T668" i="7" s="1"/>
  <c r="N669" i="7"/>
  <c r="T669" i="7" s="1"/>
  <c r="N670" i="7"/>
  <c r="T670" i="7" s="1"/>
  <c r="N671" i="7"/>
  <c r="T671" i="7" s="1"/>
  <c r="N672" i="7"/>
  <c r="T672" i="7" s="1"/>
  <c r="N673" i="7"/>
  <c r="T673" i="7" s="1"/>
  <c r="N674" i="7"/>
  <c r="T674" i="7" s="1"/>
  <c r="N675" i="7"/>
  <c r="T675" i="7" s="1"/>
  <c r="N676" i="7"/>
  <c r="T676" i="7" s="1"/>
  <c r="N677" i="7"/>
  <c r="T677" i="7" s="1"/>
  <c r="N678" i="7"/>
  <c r="T678" i="7" s="1"/>
  <c r="N679" i="7"/>
  <c r="T679" i="7" s="1"/>
  <c r="N680" i="7"/>
  <c r="T680" i="7" s="1"/>
  <c r="N681" i="7"/>
  <c r="T681" i="7" s="1"/>
  <c r="N682" i="7"/>
  <c r="T682" i="7" s="1"/>
  <c r="N683" i="7"/>
  <c r="T683" i="7" s="1"/>
  <c r="N684" i="7"/>
  <c r="T684" i="7" s="1"/>
  <c r="N685" i="7"/>
  <c r="T685" i="7" s="1"/>
  <c r="N686" i="7"/>
  <c r="T686" i="7" s="1"/>
  <c r="N687" i="7"/>
  <c r="T687" i="7" s="1"/>
  <c r="N688" i="7"/>
  <c r="T688" i="7" s="1"/>
  <c r="N689" i="7"/>
  <c r="T689" i="7" s="1"/>
  <c r="N690" i="7"/>
  <c r="T690" i="7" s="1"/>
  <c r="N691" i="7"/>
  <c r="T691" i="7" s="1"/>
  <c r="N692" i="7"/>
  <c r="T692" i="7" s="1"/>
  <c r="N693" i="7"/>
  <c r="T693" i="7" s="1"/>
  <c r="N694" i="7"/>
  <c r="T694" i="7" s="1"/>
  <c r="N695" i="7"/>
  <c r="T695" i="7" s="1"/>
  <c r="N696" i="7"/>
  <c r="T696" i="7" s="1"/>
  <c r="N697" i="7"/>
  <c r="T697" i="7" s="1"/>
  <c r="N698" i="7"/>
  <c r="T698" i="7" s="1"/>
  <c r="N699" i="7"/>
  <c r="T699" i="7" s="1"/>
  <c r="N700" i="7"/>
  <c r="T700" i="7" s="1"/>
  <c r="N701" i="7"/>
  <c r="T701" i="7" s="1"/>
  <c r="N702" i="7"/>
  <c r="T702" i="7" s="1"/>
  <c r="N703" i="7"/>
  <c r="T703" i="7" s="1"/>
  <c r="N704" i="7"/>
  <c r="T704" i="7" s="1"/>
  <c r="N705" i="7"/>
  <c r="T705" i="7" s="1"/>
  <c r="N706" i="7"/>
  <c r="T706" i="7" s="1"/>
  <c r="N707" i="7"/>
  <c r="T707" i="7" s="1"/>
  <c r="N708" i="7"/>
  <c r="T708" i="7" s="1"/>
  <c r="N709" i="7"/>
  <c r="T709" i="7" s="1"/>
  <c r="N710" i="7"/>
  <c r="T710" i="7" s="1"/>
  <c r="N711" i="7"/>
  <c r="T711" i="7" s="1"/>
  <c r="N712" i="7"/>
  <c r="T712" i="7" s="1"/>
  <c r="N713" i="7"/>
  <c r="T713" i="7" s="1"/>
  <c r="N714" i="7"/>
  <c r="T714" i="7" s="1"/>
  <c r="N715" i="7"/>
  <c r="T715" i="7" s="1"/>
  <c r="N716" i="7"/>
  <c r="T716" i="7" s="1"/>
  <c r="N717" i="7"/>
  <c r="T717" i="7" s="1"/>
  <c r="N718" i="7"/>
  <c r="T718" i="7" s="1"/>
  <c r="N719" i="7"/>
  <c r="T719" i="7" s="1"/>
  <c r="N720" i="7"/>
  <c r="T720" i="7" s="1"/>
  <c r="N721" i="7"/>
  <c r="T721" i="7" s="1"/>
  <c r="N722" i="7"/>
  <c r="T722" i="7" s="1"/>
  <c r="N723" i="7"/>
  <c r="T723" i="7" s="1"/>
  <c r="N724" i="7"/>
  <c r="T724" i="7" s="1"/>
  <c r="N725" i="7"/>
  <c r="T725" i="7" s="1"/>
  <c r="N726" i="7"/>
  <c r="T726" i="7" s="1"/>
  <c r="N727" i="7"/>
  <c r="T727" i="7" s="1"/>
  <c r="N728" i="7"/>
  <c r="T728" i="7" s="1"/>
  <c r="N729" i="7"/>
  <c r="T729" i="7" s="1"/>
  <c r="N730" i="7"/>
  <c r="T730" i="7" s="1"/>
  <c r="N731" i="7"/>
  <c r="T731" i="7" s="1"/>
  <c r="N732" i="7"/>
  <c r="T732" i="7" s="1"/>
  <c r="N733" i="7"/>
  <c r="T733" i="7" s="1"/>
  <c r="N734" i="7"/>
  <c r="T734" i="7" s="1"/>
  <c r="N4" i="7"/>
  <c r="M5" i="7"/>
  <c r="S5" i="7" s="1"/>
  <c r="M6" i="7"/>
  <c r="S6" i="7" s="1"/>
  <c r="M7" i="7"/>
  <c r="S7" i="7" s="1"/>
  <c r="M8" i="7"/>
  <c r="S8" i="7" s="1"/>
  <c r="M9" i="7"/>
  <c r="S9" i="7" s="1"/>
  <c r="M10" i="7"/>
  <c r="S10" i="7" s="1"/>
  <c r="M11" i="7"/>
  <c r="S11" i="7" s="1"/>
  <c r="M12" i="7"/>
  <c r="S12" i="7" s="1"/>
  <c r="M13" i="7"/>
  <c r="S13" i="7" s="1"/>
  <c r="M14" i="7"/>
  <c r="S14" i="7" s="1"/>
  <c r="M15" i="7"/>
  <c r="S15" i="7" s="1"/>
  <c r="M16" i="7"/>
  <c r="S16" i="7" s="1"/>
  <c r="M17" i="7"/>
  <c r="S17" i="7" s="1"/>
  <c r="M18" i="7"/>
  <c r="S18" i="7" s="1"/>
  <c r="M19" i="7"/>
  <c r="S19" i="7" s="1"/>
  <c r="M20" i="7"/>
  <c r="S20" i="7" s="1"/>
  <c r="M21" i="7"/>
  <c r="S21" i="7" s="1"/>
  <c r="M22" i="7"/>
  <c r="S22" i="7" s="1"/>
  <c r="M23" i="7"/>
  <c r="S23" i="7" s="1"/>
  <c r="M24" i="7"/>
  <c r="S24" i="7" s="1"/>
  <c r="M25" i="7"/>
  <c r="S25" i="7" s="1"/>
  <c r="M26" i="7"/>
  <c r="S26" i="7" s="1"/>
  <c r="M27" i="7"/>
  <c r="S27" i="7" s="1"/>
  <c r="M28" i="7"/>
  <c r="S28" i="7" s="1"/>
  <c r="M29" i="7"/>
  <c r="S29" i="7" s="1"/>
  <c r="M30" i="7"/>
  <c r="S30" i="7" s="1"/>
  <c r="M31" i="7"/>
  <c r="S31" i="7" s="1"/>
  <c r="M32" i="7"/>
  <c r="S32" i="7" s="1"/>
  <c r="M33" i="7"/>
  <c r="S33" i="7" s="1"/>
  <c r="M34" i="7"/>
  <c r="S34" i="7" s="1"/>
  <c r="M35" i="7"/>
  <c r="S35" i="7" s="1"/>
  <c r="M36" i="7"/>
  <c r="S36" i="7" s="1"/>
  <c r="M37" i="7"/>
  <c r="S37" i="7" s="1"/>
  <c r="M38" i="7"/>
  <c r="S38" i="7" s="1"/>
  <c r="M39" i="7"/>
  <c r="S39" i="7" s="1"/>
  <c r="M40" i="7"/>
  <c r="S40" i="7" s="1"/>
  <c r="M41" i="7"/>
  <c r="S41" i="7" s="1"/>
  <c r="M42" i="7"/>
  <c r="S42" i="7" s="1"/>
  <c r="M43" i="7"/>
  <c r="S43" i="7" s="1"/>
  <c r="M44" i="7"/>
  <c r="S44" i="7" s="1"/>
  <c r="M45" i="7"/>
  <c r="S45" i="7" s="1"/>
  <c r="M46" i="7"/>
  <c r="S46" i="7" s="1"/>
  <c r="M47" i="7"/>
  <c r="S47" i="7" s="1"/>
  <c r="M48" i="7"/>
  <c r="S48" i="7" s="1"/>
  <c r="M49" i="7"/>
  <c r="S49" i="7" s="1"/>
  <c r="M50" i="7"/>
  <c r="S50" i="7" s="1"/>
  <c r="M51" i="7"/>
  <c r="S51" i="7" s="1"/>
  <c r="M52" i="7"/>
  <c r="S52" i="7" s="1"/>
  <c r="M53" i="7"/>
  <c r="S53" i="7" s="1"/>
  <c r="M54" i="7"/>
  <c r="S54" i="7" s="1"/>
  <c r="M55" i="7"/>
  <c r="S55" i="7" s="1"/>
  <c r="M56" i="7"/>
  <c r="S56" i="7" s="1"/>
  <c r="M57" i="7"/>
  <c r="S57" i="7" s="1"/>
  <c r="M58" i="7"/>
  <c r="S58" i="7" s="1"/>
  <c r="M59" i="7"/>
  <c r="S59" i="7" s="1"/>
  <c r="M60" i="7"/>
  <c r="S60" i="7" s="1"/>
  <c r="M61" i="7"/>
  <c r="S61" i="7" s="1"/>
  <c r="M62" i="7"/>
  <c r="S62" i="7" s="1"/>
  <c r="M63" i="7"/>
  <c r="S63" i="7" s="1"/>
  <c r="M64" i="7"/>
  <c r="S64" i="7" s="1"/>
  <c r="M65" i="7"/>
  <c r="S65" i="7" s="1"/>
  <c r="M66" i="7"/>
  <c r="S66" i="7" s="1"/>
  <c r="M67" i="7"/>
  <c r="S67" i="7" s="1"/>
  <c r="M68" i="7"/>
  <c r="S68" i="7" s="1"/>
  <c r="M69" i="7"/>
  <c r="S69" i="7" s="1"/>
  <c r="M70" i="7"/>
  <c r="S70" i="7" s="1"/>
  <c r="M71" i="7"/>
  <c r="S71" i="7" s="1"/>
  <c r="M72" i="7"/>
  <c r="S72" i="7" s="1"/>
  <c r="M73" i="7"/>
  <c r="S73" i="7" s="1"/>
  <c r="M74" i="7"/>
  <c r="S74" i="7" s="1"/>
  <c r="M75" i="7"/>
  <c r="S75" i="7" s="1"/>
  <c r="M76" i="7"/>
  <c r="S76" i="7" s="1"/>
  <c r="M77" i="7"/>
  <c r="S77" i="7" s="1"/>
  <c r="M78" i="7"/>
  <c r="S78" i="7" s="1"/>
  <c r="M79" i="7"/>
  <c r="S79" i="7" s="1"/>
  <c r="M80" i="7"/>
  <c r="S80" i="7" s="1"/>
  <c r="M81" i="7"/>
  <c r="S81" i="7" s="1"/>
  <c r="M82" i="7"/>
  <c r="S82" i="7" s="1"/>
  <c r="M83" i="7"/>
  <c r="S83" i="7" s="1"/>
  <c r="M84" i="7"/>
  <c r="S84" i="7" s="1"/>
  <c r="M85" i="7"/>
  <c r="S85" i="7" s="1"/>
  <c r="M86" i="7"/>
  <c r="S86" i="7" s="1"/>
  <c r="M87" i="7"/>
  <c r="S87" i="7" s="1"/>
  <c r="M88" i="7"/>
  <c r="S88" i="7" s="1"/>
  <c r="M89" i="7"/>
  <c r="S89" i="7" s="1"/>
  <c r="M90" i="7"/>
  <c r="S90" i="7" s="1"/>
  <c r="M91" i="7"/>
  <c r="S91" i="7" s="1"/>
  <c r="M92" i="7"/>
  <c r="S92" i="7" s="1"/>
  <c r="M93" i="7"/>
  <c r="S93" i="7" s="1"/>
  <c r="M94" i="7"/>
  <c r="S94" i="7" s="1"/>
  <c r="M95" i="7"/>
  <c r="S95" i="7" s="1"/>
  <c r="M96" i="7"/>
  <c r="S96" i="7" s="1"/>
  <c r="M97" i="7"/>
  <c r="S97" i="7" s="1"/>
  <c r="M98" i="7"/>
  <c r="S98" i="7" s="1"/>
  <c r="M99" i="7"/>
  <c r="S99" i="7" s="1"/>
  <c r="M100" i="7"/>
  <c r="S100" i="7" s="1"/>
  <c r="M101" i="7"/>
  <c r="S101" i="7" s="1"/>
  <c r="M102" i="7"/>
  <c r="S102" i="7" s="1"/>
  <c r="M103" i="7"/>
  <c r="S103" i="7" s="1"/>
  <c r="M104" i="7"/>
  <c r="S104" i="7" s="1"/>
  <c r="M105" i="7"/>
  <c r="S105" i="7" s="1"/>
  <c r="M106" i="7"/>
  <c r="S106" i="7" s="1"/>
  <c r="M107" i="7"/>
  <c r="S107" i="7" s="1"/>
  <c r="M108" i="7"/>
  <c r="S108" i="7" s="1"/>
  <c r="M109" i="7"/>
  <c r="S109" i="7" s="1"/>
  <c r="M110" i="7"/>
  <c r="S110" i="7" s="1"/>
  <c r="M111" i="7"/>
  <c r="S111" i="7" s="1"/>
  <c r="M112" i="7"/>
  <c r="S112" i="7" s="1"/>
  <c r="M113" i="7"/>
  <c r="S113" i="7" s="1"/>
  <c r="M114" i="7"/>
  <c r="S114" i="7" s="1"/>
  <c r="M115" i="7"/>
  <c r="S115" i="7" s="1"/>
  <c r="M116" i="7"/>
  <c r="S116" i="7" s="1"/>
  <c r="M117" i="7"/>
  <c r="S117" i="7" s="1"/>
  <c r="M118" i="7"/>
  <c r="S118" i="7" s="1"/>
  <c r="M119" i="7"/>
  <c r="S119" i="7" s="1"/>
  <c r="M120" i="7"/>
  <c r="S120" i="7" s="1"/>
  <c r="M121" i="7"/>
  <c r="M122" i="7"/>
  <c r="S122" i="7" s="1"/>
  <c r="M123" i="7"/>
  <c r="S123" i="7" s="1"/>
  <c r="M124" i="7"/>
  <c r="S124" i="7" s="1"/>
  <c r="M125" i="7"/>
  <c r="S125" i="7" s="1"/>
  <c r="M126" i="7"/>
  <c r="S126" i="7" s="1"/>
  <c r="M127" i="7"/>
  <c r="S127" i="7" s="1"/>
  <c r="M128" i="7"/>
  <c r="S128" i="7" s="1"/>
  <c r="M129" i="7"/>
  <c r="S129" i="7" s="1"/>
  <c r="M130" i="7"/>
  <c r="S130" i="7" s="1"/>
  <c r="M131" i="7"/>
  <c r="S131" i="7" s="1"/>
  <c r="M132" i="7"/>
  <c r="S132" i="7" s="1"/>
  <c r="M133" i="7"/>
  <c r="S133" i="7" s="1"/>
  <c r="M134" i="7"/>
  <c r="S134" i="7" s="1"/>
  <c r="M135" i="7"/>
  <c r="S135" i="7" s="1"/>
  <c r="M136" i="7"/>
  <c r="S136" i="7" s="1"/>
  <c r="M137" i="7"/>
  <c r="S137" i="7" s="1"/>
  <c r="M138" i="7"/>
  <c r="S138" i="7" s="1"/>
  <c r="M139" i="7"/>
  <c r="S139" i="7" s="1"/>
  <c r="M140" i="7"/>
  <c r="S140" i="7" s="1"/>
  <c r="M141" i="7"/>
  <c r="S141" i="7" s="1"/>
  <c r="M142" i="7"/>
  <c r="S142" i="7" s="1"/>
  <c r="M143" i="7"/>
  <c r="S143" i="7" s="1"/>
  <c r="M144" i="7"/>
  <c r="S144" i="7" s="1"/>
  <c r="M145" i="7"/>
  <c r="S145" i="7" s="1"/>
  <c r="M146" i="7"/>
  <c r="S146" i="7" s="1"/>
  <c r="M147" i="7"/>
  <c r="S147" i="7" s="1"/>
  <c r="M148" i="7"/>
  <c r="S148" i="7" s="1"/>
  <c r="M149" i="7"/>
  <c r="S149" i="7" s="1"/>
  <c r="M150" i="7"/>
  <c r="S150" i="7" s="1"/>
  <c r="M151" i="7"/>
  <c r="S151" i="7" s="1"/>
  <c r="M152" i="7"/>
  <c r="S152" i="7" s="1"/>
  <c r="M153" i="7"/>
  <c r="S153" i="7" s="1"/>
  <c r="M154" i="7"/>
  <c r="S154" i="7" s="1"/>
  <c r="M155" i="7"/>
  <c r="S155" i="7" s="1"/>
  <c r="M156" i="7"/>
  <c r="S156" i="7" s="1"/>
  <c r="M157" i="7"/>
  <c r="S157" i="7" s="1"/>
  <c r="M158" i="7"/>
  <c r="S158" i="7" s="1"/>
  <c r="M159" i="7"/>
  <c r="S159" i="7" s="1"/>
  <c r="M160" i="7"/>
  <c r="S160" i="7" s="1"/>
  <c r="M161" i="7"/>
  <c r="S161" i="7" s="1"/>
  <c r="M162" i="7"/>
  <c r="S162" i="7" s="1"/>
  <c r="M163" i="7"/>
  <c r="S163" i="7" s="1"/>
  <c r="M164" i="7"/>
  <c r="S164" i="7" s="1"/>
  <c r="M165" i="7"/>
  <c r="S165" i="7" s="1"/>
  <c r="M166" i="7"/>
  <c r="S166" i="7" s="1"/>
  <c r="M167" i="7"/>
  <c r="S167" i="7" s="1"/>
  <c r="M168" i="7"/>
  <c r="S168" i="7" s="1"/>
  <c r="M169" i="7"/>
  <c r="S169" i="7" s="1"/>
  <c r="M170" i="7"/>
  <c r="S170" i="7" s="1"/>
  <c r="M171" i="7"/>
  <c r="S171" i="7" s="1"/>
  <c r="M172" i="7"/>
  <c r="S172" i="7" s="1"/>
  <c r="M173" i="7"/>
  <c r="S173" i="7" s="1"/>
  <c r="M174" i="7"/>
  <c r="S174" i="7" s="1"/>
  <c r="M175" i="7"/>
  <c r="S175" i="7" s="1"/>
  <c r="M176" i="7"/>
  <c r="S176" i="7" s="1"/>
  <c r="M177" i="7"/>
  <c r="S177" i="7" s="1"/>
  <c r="M178" i="7"/>
  <c r="M179" i="7"/>
  <c r="S179" i="7" s="1"/>
  <c r="M180" i="7"/>
  <c r="S180" i="7" s="1"/>
  <c r="M181" i="7"/>
  <c r="S181" i="7" s="1"/>
  <c r="M182" i="7"/>
  <c r="S182" i="7" s="1"/>
  <c r="M183" i="7"/>
  <c r="S183" i="7" s="1"/>
  <c r="M184" i="7"/>
  <c r="S184" i="7" s="1"/>
  <c r="M185" i="7"/>
  <c r="S185" i="7" s="1"/>
  <c r="M186" i="7"/>
  <c r="S186" i="7" s="1"/>
  <c r="M187" i="7"/>
  <c r="S187" i="7" s="1"/>
  <c r="M188" i="7"/>
  <c r="S188" i="7" s="1"/>
  <c r="M189" i="7"/>
  <c r="S189" i="7" s="1"/>
  <c r="M190" i="7"/>
  <c r="S190" i="7" s="1"/>
  <c r="M191" i="7"/>
  <c r="S191" i="7" s="1"/>
  <c r="M192" i="7"/>
  <c r="S192" i="7" s="1"/>
  <c r="M193" i="7"/>
  <c r="S193" i="7" s="1"/>
  <c r="M194" i="7"/>
  <c r="S194" i="7" s="1"/>
  <c r="M195" i="7"/>
  <c r="S195" i="7" s="1"/>
  <c r="M196" i="7"/>
  <c r="S196" i="7" s="1"/>
  <c r="M197" i="7"/>
  <c r="S197" i="7" s="1"/>
  <c r="M198" i="7"/>
  <c r="S198" i="7" s="1"/>
  <c r="M199" i="7"/>
  <c r="S199" i="7" s="1"/>
  <c r="M200" i="7"/>
  <c r="S200" i="7" s="1"/>
  <c r="M201" i="7"/>
  <c r="S201" i="7" s="1"/>
  <c r="M202" i="7"/>
  <c r="S202" i="7" s="1"/>
  <c r="M203" i="7"/>
  <c r="S203" i="7" s="1"/>
  <c r="M204" i="7"/>
  <c r="S204" i="7" s="1"/>
  <c r="M205" i="7"/>
  <c r="S205" i="7" s="1"/>
  <c r="M206" i="7"/>
  <c r="S206" i="7" s="1"/>
  <c r="M207" i="7"/>
  <c r="S207" i="7" s="1"/>
  <c r="M208" i="7"/>
  <c r="S208" i="7" s="1"/>
  <c r="M209" i="7"/>
  <c r="S209" i="7" s="1"/>
  <c r="M210" i="7"/>
  <c r="S210" i="7" s="1"/>
  <c r="M211" i="7"/>
  <c r="S211" i="7" s="1"/>
  <c r="M212" i="7"/>
  <c r="S212" i="7" s="1"/>
  <c r="M213" i="7"/>
  <c r="S213" i="7" s="1"/>
  <c r="M214" i="7"/>
  <c r="S214" i="7" s="1"/>
  <c r="M215" i="7"/>
  <c r="S215" i="7" s="1"/>
  <c r="M216" i="7"/>
  <c r="S216" i="7" s="1"/>
  <c r="M217" i="7"/>
  <c r="S217" i="7" s="1"/>
  <c r="M218" i="7"/>
  <c r="S218" i="7" s="1"/>
  <c r="M219" i="7"/>
  <c r="S219" i="7" s="1"/>
  <c r="M220" i="7"/>
  <c r="S220" i="7" s="1"/>
  <c r="M221" i="7"/>
  <c r="S221" i="7" s="1"/>
  <c r="M222" i="7"/>
  <c r="S222" i="7" s="1"/>
  <c r="M223" i="7"/>
  <c r="S223" i="7" s="1"/>
  <c r="M224" i="7"/>
  <c r="S224" i="7" s="1"/>
  <c r="M225" i="7"/>
  <c r="S225" i="7" s="1"/>
  <c r="M226" i="7"/>
  <c r="S226" i="7" s="1"/>
  <c r="M227" i="7"/>
  <c r="S227" i="7" s="1"/>
  <c r="M228" i="7"/>
  <c r="S228" i="7" s="1"/>
  <c r="M229" i="7"/>
  <c r="S229" i="7" s="1"/>
  <c r="M230" i="7"/>
  <c r="S230" i="7" s="1"/>
  <c r="M231" i="7"/>
  <c r="S231" i="7" s="1"/>
  <c r="M232" i="7"/>
  <c r="S232" i="7" s="1"/>
  <c r="M233" i="7"/>
  <c r="S233" i="7" s="1"/>
  <c r="M234" i="7"/>
  <c r="S234" i="7" s="1"/>
  <c r="M235" i="7"/>
  <c r="S235" i="7" s="1"/>
  <c r="M236" i="7"/>
  <c r="S236" i="7" s="1"/>
  <c r="M237" i="7"/>
  <c r="S237" i="7" s="1"/>
  <c r="M238" i="7"/>
  <c r="S238" i="7" s="1"/>
  <c r="M239" i="7"/>
  <c r="S239" i="7" s="1"/>
  <c r="M240" i="7"/>
  <c r="S240" i="7" s="1"/>
  <c r="M241" i="7"/>
  <c r="S241" i="7" s="1"/>
  <c r="M242" i="7"/>
  <c r="S242" i="7" s="1"/>
  <c r="M243" i="7"/>
  <c r="S243" i="7" s="1"/>
  <c r="M244" i="7"/>
  <c r="S244" i="7" s="1"/>
  <c r="M245" i="7"/>
  <c r="S245" i="7" s="1"/>
  <c r="M246" i="7"/>
  <c r="S246" i="7" s="1"/>
  <c r="M247" i="7"/>
  <c r="S247" i="7" s="1"/>
  <c r="M248" i="7"/>
  <c r="S248" i="7" s="1"/>
  <c r="M249" i="7"/>
  <c r="S249" i="7" s="1"/>
  <c r="M250" i="7"/>
  <c r="S250" i="7" s="1"/>
  <c r="M251" i="7"/>
  <c r="S251" i="7" s="1"/>
  <c r="M252" i="7"/>
  <c r="S252" i="7" s="1"/>
  <c r="M253" i="7"/>
  <c r="S253" i="7" s="1"/>
  <c r="M254" i="7"/>
  <c r="S254" i="7" s="1"/>
  <c r="M255" i="7"/>
  <c r="S255" i="7" s="1"/>
  <c r="M256" i="7"/>
  <c r="S256" i="7" s="1"/>
  <c r="M257" i="7"/>
  <c r="S257" i="7" s="1"/>
  <c r="M258" i="7"/>
  <c r="S258" i="7" s="1"/>
  <c r="M259" i="7"/>
  <c r="S259" i="7" s="1"/>
  <c r="M260" i="7"/>
  <c r="S260" i="7" s="1"/>
  <c r="M261" i="7"/>
  <c r="M262" i="7"/>
  <c r="S262" i="7" s="1"/>
  <c r="M263" i="7"/>
  <c r="S263" i="7" s="1"/>
  <c r="M264" i="7"/>
  <c r="S264" i="7" s="1"/>
  <c r="M265" i="7"/>
  <c r="S265" i="7" s="1"/>
  <c r="M266" i="7"/>
  <c r="S266" i="7" s="1"/>
  <c r="M267" i="7"/>
  <c r="S267" i="7" s="1"/>
  <c r="M268" i="7"/>
  <c r="S268" i="7" s="1"/>
  <c r="M269" i="7"/>
  <c r="S269" i="7" s="1"/>
  <c r="M270" i="7"/>
  <c r="S270" i="7" s="1"/>
  <c r="M271" i="7"/>
  <c r="S271" i="7" s="1"/>
  <c r="M272" i="7"/>
  <c r="S272" i="7" s="1"/>
  <c r="M273" i="7"/>
  <c r="S273" i="7" s="1"/>
  <c r="M274" i="7"/>
  <c r="S274" i="7" s="1"/>
  <c r="M275" i="7"/>
  <c r="S275" i="7" s="1"/>
  <c r="M276" i="7"/>
  <c r="S276" i="7" s="1"/>
  <c r="M277" i="7"/>
  <c r="M278" i="7"/>
  <c r="S278" i="7" s="1"/>
  <c r="M279" i="7"/>
  <c r="S279" i="7" s="1"/>
  <c r="M280" i="7"/>
  <c r="S280" i="7" s="1"/>
  <c r="M281" i="7"/>
  <c r="S281" i="7" s="1"/>
  <c r="M282" i="7"/>
  <c r="S282" i="7" s="1"/>
  <c r="M283" i="7"/>
  <c r="S283" i="7" s="1"/>
  <c r="M284" i="7"/>
  <c r="S284" i="7" s="1"/>
  <c r="M285" i="7"/>
  <c r="S285" i="7" s="1"/>
  <c r="M286" i="7"/>
  <c r="S286" i="7" s="1"/>
  <c r="M287" i="7"/>
  <c r="S287" i="7" s="1"/>
  <c r="M288" i="7"/>
  <c r="S288" i="7" s="1"/>
  <c r="M289" i="7"/>
  <c r="S289" i="7" s="1"/>
  <c r="M290" i="7"/>
  <c r="S290" i="7" s="1"/>
  <c r="M291" i="7"/>
  <c r="S291" i="7" s="1"/>
  <c r="M292" i="7"/>
  <c r="S292" i="7" s="1"/>
  <c r="M293" i="7"/>
  <c r="S293" i="7" s="1"/>
  <c r="M294" i="7"/>
  <c r="S294" i="7" s="1"/>
  <c r="M295" i="7"/>
  <c r="S295" i="7" s="1"/>
  <c r="M296" i="7"/>
  <c r="S296" i="7" s="1"/>
  <c r="M297" i="7"/>
  <c r="S297" i="7" s="1"/>
  <c r="M298" i="7"/>
  <c r="S298" i="7" s="1"/>
  <c r="M299" i="7"/>
  <c r="S299" i="7" s="1"/>
  <c r="M300" i="7"/>
  <c r="S300" i="7" s="1"/>
  <c r="M301" i="7"/>
  <c r="S301" i="7" s="1"/>
  <c r="M302" i="7"/>
  <c r="S302" i="7" s="1"/>
  <c r="M303" i="7"/>
  <c r="S303" i="7" s="1"/>
  <c r="M304" i="7"/>
  <c r="S304" i="7" s="1"/>
  <c r="M305" i="7"/>
  <c r="S305" i="7" s="1"/>
  <c r="M306" i="7"/>
  <c r="S306" i="7" s="1"/>
  <c r="M307" i="7"/>
  <c r="S307" i="7" s="1"/>
  <c r="M308" i="7"/>
  <c r="S308" i="7" s="1"/>
  <c r="M309" i="7"/>
  <c r="M310" i="7"/>
  <c r="S310" i="7" s="1"/>
  <c r="M311" i="7"/>
  <c r="S311" i="7" s="1"/>
  <c r="M312" i="7"/>
  <c r="S312" i="7" s="1"/>
  <c r="M313" i="7"/>
  <c r="S313" i="7" s="1"/>
  <c r="M314" i="7"/>
  <c r="S314" i="7" s="1"/>
  <c r="M315" i="7"/>
  <c r="S315" i="7" s="1"/>
  <c r="M316" i="7"/>
  <c r="S316" i="7" s="1"/>
  <c r="M317" i="7"/>
  <c r="S317" i="7" s="1"/>
  <c r="M318" i="7"/>
  <c r="S318" i="7" s="1"/>
  <c r="M319" i="7"/>
  <c r="S319" i="7" s="1"/>
  <c r="M320" i="7"/>
  <c r="S320" i="7" s="1"/>
  <c r="M321" i="7"/>
  <c r="S321" i="7" s="1"/>
  <c r="M322" i="7"/>
  <c r="S322" i="7" s="1"/>
  <c r="M323" i="7"/>
  <c r="S323" i="7" s="1"/>
  <c r="M324" i="7"/>
  <c r="S324" i="7" s="1"/>
  <c r="M325" i="7"/>
  <c r="S325" i="7" s="1"/>
  <c r="M326" i="7"/>
  <c r="S326" i="7" s="1"/>
  <c r="M327" i="7"/>
  <c r="S327" i="7" s="1"/>
  <c r="M328" i="7"/>
  <c r="S328" i="7" s="1"/>
  <c r="M329" i="7"/>
  <c r="S329" i="7" s="1"/>
  <c r="M330" i="7"/>
  <c r="S330" i="7" s="1"/>
  <c r="M331" i="7"/>
  <c r="S331" i="7" s="1"/>
  <c r="M332" i="7"/>
  <c r="S332" i="7" s="1"/>
  <c r="M333" i="7"/>
  <c r="S333" i="7" s="1"/>
  <c r="M334" i="7"/>
  <c r="S334" i="7" s="1"/>
  <c r="M335" i="7"/>
  <c r="S335" i="7" s="1"/>
  <c r="M336" i="7"/>
  <c r="S336" i="7" s="1"/>
  <c r="M337" i="7"/>
  <c r="S337" i="7" s="1"/>
  <c r="M338" i="7"/>
  <c r="S338" i="7" s="1"/>
  <c r="M339" i="7"/>
  <c r="S339" i="7" s="1"/>
  <c r="M340" i="7"/>
  <c r="S340" i="7" s="1"/>
  <c r="M341" i="7"/>
  <c r="S341" i="7" s="1"/>
  <c r="M342" i="7"/>
  <c r="S342" i="7" s="1"/>
  <c r="M343" i="7"/>
  <c r="S343" i="7" s="1"/>
  <c r="M344" i="7"/>
  <c r="S344" i="7" s="1"/>
  <c r="M345" i="7"/>
  <c r="S345" i="7" s="1"/>
  <c r="M346" i="7"/>
  <c r="S346" i="7" s="1"/>
  <c r="M347" i="7"/>
  <c r="S347" i="7" s="1"/>
  <c r="M348" i="7"/>
  <c r="S348" i="7" s="1"/>
  <c r="M349" i="7"/>
  <c r="S349" i="7" s="1"/>
  <c r="M350" i="7"/>
  <c r="S350" i="7" s="1"/>
  <c r="M351" i="7"/>
  <c r="S351" i="7" s="1"/>
  <c r="M352" i="7"/>
  <c r="S352" i="7" s="1"/>
  <c r="M353" i="7"/>
  <c r="S353" i="7" s="1"/>
  <c r="M354" i="7"/>
  <c r="S354" i="7" s="1"/>
  <c r="M355" i="7"/>
  <c r="S355" i="7" s="1"/>
  <c r="M356" i="7"/>
  <c r="S356" i="7" s="1"/>
  <c r="M357" i="7"/>
  <c r="S357" i="7" s="1"/>
  <c r="M358" i="7"/>
  <c r="S358" i="7" s="1"/>
  <c r="M359" i="7"/>
  <c r="S359" i="7" s="1"/>
  <c r="M360" i="7"/>
  <c r="S360" i="7" s="1"/>
  <c r="M361" i="7"/>
  <c r="S361" i="7" s="1"/>
  <c r="M362" i="7"/>
  <c r="S362" i="7" s="1"/>
  <c r="M363" i="7"/>
  <c r="S363" i="7" s="1"/>
  <c r="M364" i="7"/>
  <c r="S364" i="7" s="1"/>
  <c r="M365" i="7"/>
  <c r="S365" i="7" s="1"/>
  <c r="M366" i="7"/>
  <c r="S366" i="7" s="1"/>
  <c r="M367" i="7"/>
  <c r="S367" i="7" s="1"/>
  <c r="M368" i="7"/>
  <c r="S368" i="7" s="1"/>
  <c r="M369" i="7"/>
  <c r="S369" i="7" s="1"/>
  <c r="M370" i="7"/>
  <c r="S370" i="7" s="1"/>
  <c r="M371" i="7"/>
  <c r="S371" i="7" s="1"/>
  <c r="M372" i="7"/>
  <c r="S372" i="7" s="1"/>
  <c r="M373" i="7"/>
  <c r="S373" i="7" s="1"/>
  <c r="M374" i="7"/>
  <c r="S374" i="7" s="1"/>
  <c r="M375" i="7"/>
  <c r="S375" i="7" s="1"/>
  <c r="M376" i="7"/>
  <c r="S376" i="7" s="1"/>
  <c r="M377" i="7"/>
  <c r="S377" i="7" s="1"/>
  <c r="M378" i="7"/>
  <c r="S378" i="7" s="1"/>
  <c r="M379" i="7"/>
  <c r="S379" i="7" s="1"/>
  <c r="M380" i="7"/>
  <c r="S380" i="7" s="1"/>
  <c r="M381" i="7"/>
  <c r="S381" i="7" s="1"/>
  <c r="M382" i="7"/>
  <c r="S382" i="7" s="1"/>
  <c r="M383" i="7"/>
  <c r="S383" i="7" s="1"/>
  <c r="M384" i="7"/>
  <c r="S384" i="7" s="1"/>
  <c r="M385" i="7"/>
  <c r="S385" i="7" s="1"/>
  <c r="M386" i="7"/>
  <c r="S386" i="7" s="1"/>
  <c r="M387" i="7"/>
  <c r="S387" i="7" s="1"/>
  <c r="M388" i="7"/>
  <c r="S388" i="7" s="1"/>
  <c r="M389" i="7"/>
  <c r="M390" i="7"/>
  <c r="S390" i="7" s="1"/>
  <c r="M391" i="7"/>
  <c r="S391" i="7" s="1"/>
  <c r="M392" i="7"/>
  <c r="S392" i="7" s="1"/>
  <c r="M393" i="7"/>
  <c r="S393" i="7" s="1"/>
  <c r="M394" i="7"/>
  <c r="S394" i="7" s="1"/>
  <c r="M395" i="7"/>
  <c r="S395" i="7" s="1"/>
  <c r="M396" i="7"/>
  <c r="S396" i="7" s="1"/>
  <c r="M397" i="7"/>
  <c r="S397" i="7" s="1"/>
  <c r="M398" i="7"/>
  <c r="S398" i="7" s="1"/>
  <c r="M399" i="7"/>
  <c r="S399" i="7" s="1"/>
  <c r="M400" i="7"/>
  <c r="S400" i="7" s="1"/>
  <c r="M401" i="7"/>
  <c r="S401" i="7" s="1"/>
  <c r="M402" i="7"/>
  <c r="S402" i="7" s="1"/>
  <c r="M403" i="7"/>
  <c r="S403" i="7" s="1"/>
  <c r="M404" i="7"/>
  <c r="S404" i="7" s="1"/>
  <c r="M405" i="7"/>
  <c r="M406" i="7"/>
  <c r="S406" i="7" s="1"/>
  <c r="M407" i="7"/>
  <c r="S407" i="7" s="1"/>
  <c r="M408" i="7"/>
  <c r="S408" i="7" s="1"/>
  <c r="M409" i="7"/>
  <c r="S409" i="7" s="1"/>
  <c r="M410" i="7"/>
  <c r="S410" i="7" s="1"/>
  <c r="M411" i="7"/>
  <c r="S411" i="7" s="1"/>
  <c r="M412" i="7"/>
  <c r="S412" i="7" s="1"/>
  <c r="M413" i="7"/>
  <c r="S413" i="7" s="1"/>
  <c r="M414" i="7"/>
  <c r="S414" i="7" s="1"/>
  <c r="M415" i="7"/>
  <c r="S415" i="7" s="1"/>
  <c r="M416" i="7"/>
  <c r="S416" i="7" s="1"/>
  <c r="M417" i="7"/>
  <c r="S417" i="7" s="1"/>
  <c r="M418" i="7"/>
  <c r="S418" i="7" s="1"/>
  <c r="M419" i="7"/>
  <c r="S419" i="7" s="1"/>
  <c r="M420" i="7"/>
  <c r="S420" i="7" s="1"/>
  <c r="M421" i="7"/>
  <c r="S421" i="7" s="1"/>
  <c r="M422" i="7"/>
  <c r="S422" i="7" s="1"/>
  <c r="M423" i="7"/>
  <c r="S423" i="7" s="1"/>
  <c r="M424" i="7"/>
  <c r="S424" i="7" s="1"/>
  <c r="M425" i="7"/>
  <c r="S425" i="7" s="1"/>
  <c r="M426" i="7"/>
  <c r="S426" i="7" s="1"/>
  <c r="M427" i="7"/>
  <c r="S427" i="7" s="1"/>
  <c r="M428" i="7"/>
  <c r="S428" i="7" s="1"/>
  <c r="M429" i="7"/>
  <c r="S429" i="7" s="1"/>
  <c r="M430" i="7"/>
  <c r="S430" i="7" s="1"/>
  <c r="M431" i="7"/>
  <c r="S431" i="7" s="1"/>
  <c r="M432" i="7"/>
  <c r="S432" i="7" s="1"/>
  <c r="M433" i="7"/>
  <c r="S433" i="7" s="1"/>
  <c r="M434" i="7"/>
  <c r="S434" i="7" s="1"/>
  <c r="M435" i="7"/>
  <c r="S435" i="7" s="1"/>
  <c r="M436" i="7"/>
  <c r="S436" i="7" s="1"/>
  <c r="M437" i="7"/>
  <c r="M438" i="7"/>
  <c r="S438" i="7" s="1"/>
  <c r="M439" i="7"/>
  <c r="S439" i="7" s="1"/>
  <c r="M440" i="7"/>
  <c r="S440" i="7" s="1"/>
  <c r="M441" i="7"/>
  <c r="S441" i="7" s="1"/>
  <c r="M442" i="7"/>
  <c r="S442" i="7" s="1"/>
  <c r="M443" i="7"/>
  <c r="S443" i="7" s="1"/>
  <c r="M444" i="7"/>
  <c r="S444" i="7" s="1"/>
  <c r="M445" i="7"/>
  <c r="S445" i="7" s="1"/>
  <c r="M446" i="7"/>
  <c r="S446" i="7" s="1"/>
  <c r="M447" i="7"/>
  <c r="S447" i="7" s="1"/>
  <c r="M448" i="7"/>
  <c r="S448" i="7" s="1"/>
  <c r="M449" i="7"/>
  <c r="S449" i="7" s="1"/>
  <c r="M450" i="7"/>
  <c r="S450" i="7" s="1"/>
  <c r="M451" i="7"/>
  <c r="S451" i="7" s="1"/>
  <c r="M452" i="7"/>
  <c r="S452" i="7" s="1"/>
  <c r="M453" i="7"/>
  <c r="S453" i="7" s="1"/>
  <c r="M454" i="7"/>
  <c r="S454" i="7" s="1"/>
  <c r="M455" i="7"/>
  <c r="S455" i="7" s="1"/>
  <c r="M456" i="7"/>
  <c r="S456" i="7" s="1"/>
  <c r="M457" i="7"/>
  <c r="S457" i="7" s="1"/>
  <c r="M458" i="7"/>
  <c r="S458" i="7" s="1"/>
  <c r="M459" i="7"/>
  <c r="S459" i="7" s="1"/>
  <c r="M460" i="7"/>
  <c r="S460" i="7" s="1"/>
  <c r="M461" i="7"/>
  <c r="S461" i="7" s="1"/>
  <c r="M462" i="7"/>
  <c r="S462" i="7" s="1"/>
  <c r="M463" i="7"/>
  <c r="S463" i="7" s="1"/>
  <c r="M464" i="7"/>
  <c r="S464" i="7" s="1"/>
  <c r="M465" i="7"/>
  <c r="S465" i="7" s="1"/>
  <c r="M466" i="7"/>
  <c r="S466" i="7" s="1"/>
  <c r="M467" i="7"/>
  <c r="S467" i="7" s="1"/>
  <c r="M468" i="7"/>
  <c r="S468" i="7" s="1"/>
  <c r="M469" i="7"/>
  <c r="S469" i="7" s="1"/>
  <c r="M470" i="7"/>
  <c r="S470" i="7" s="1"/>
  <c r="M471" i="7"/>
  <c r="S471" i="7" s="1"/>
  <c r="M472" i="7"/>
  <c r="S472" i="7" s="1"/>
  <c r="M473" i="7"/>
  <c r="S473" i="7" s="1"/>
  <c r="M474" i="7"/>
  <c r="S474" i="7" s="1"/>
  <c r="M475" i="7"/>
  <c r="S475" i="7" s="1"/>
  <c r="M476" i="7"/>
  <c r="S476" i="7" s="1"/>
  <c r="M477" i="7"/>
  <c r="S477" i="7" s="1"/>
  <c r="M478" i="7"/>
  <c r="S478" i="7" s="1"/>
  <c r="M479" i="7"/>
  <c r="S479" i="7" s="1"/>
  <c r="M480" i="7"/>
  <c r="S480" i="7" s="1"/>
  <c r="M481" i="7"/>
  <c r="S481" i="7" s="1"/>
  <c r="M482" i="7"/>
  <c r="S482" i="7" s="1"/>
  <c r="M483" i="7"/>
  <c r="S483" i="7" s="1"/>
  <c r="M484" i="7"/>
  <c r="S484" i="7" s="1"/>
  <c r="M485" i="7"/>
  <c r="S485" i="7" s="1"/>
  <c r="M486" i="7"/>
  <c r="S486" i="7" s="1"/>
  <c r="M487" i="7"/>
  <c r="S487" i="7" s="1"/>
  <c r="M488" i="7"/>
  <c r="S488" i="7" s="1"/>
  <c r="M489" i="7"/>
  <c r="S489" i="7" s="1"/>
  <c r="M490" i="7"/>
  <c r="S490" i="7" s="1"/>
  <c r="M491" i="7"/>
  <c r="S491" i="7" s="1"/>
  <c r="M492" i="7"/>
  <c r="S492" i="7" s="1"/>
  <c r="M493" i="7"/>
  <c r="S493" i="7" s="1"/>
  <c r="M494" i="7"/>
  <c r="S494" i="7" s="1"/>
  <c r="M495" i="7"/>
  <c r="S495" i="7" s="1"/>
  <c r="M496" i="7"/>
  <c r="S496" i="7" s="1"/>
  <c r="M497" i="7"/>
  <c r="S497" i="7" s="1"/>
  <c r="M498" i="7"/>
  <c r="S498" i="7" s="1"/>
  <c r="M499" i="7"/>
  <c r="S499" i="7" s="1"/>
  <c r="L5" i="7"/>
  <c r="R5" i="7" s="1"/>
  <c r="L6" i="7"/>
  <c r="R6" i="7" s="1"/>
  <c r="L7" i="7"/>
  <c r="R7" i="7" s="1"/>
  <c r="L8" i="7"/>
  <c r="R8" i="7" s="1"/>
  <c r="L9" i="7"/>
  <c r="R9" i="7" s="1"/>
  <c r="L10" i="7"/>
  <c r="R10" i="7" s="1"/>
  <c r="L11" i="7"/>
  <c r="R11" i="7" s="1"/>
  <c r="L12" i="7"/>
  <c r="R12" i="7" s="1"/>
  <c r="L13" i="7"/>
  <c r="R13" i="7" s="1"/>
  <c r="L14" i="7"/>
  <c r="R14" i="7" s="1"/>
  <c r="L15" i="7"/>
  <c r="R15" i="7" s="1"/>
  <c r="L16" i="7"/>
  <c r="R16" i="7" s="1"/>
  <c r="L17" i="7"/>
  <c r="R17" i="7" s="1"/>
  <c r="L18" i="7"/>
  <c r="R18" i="7" s="1"/>
  <c r="L19" i="7"/>
  <c r="R19" i="7" s="1"/>
  <c r="L20" i="7"/>
  <c r="R20" i="7" s="1"/>
  <c r="L21" i="7"/>
  <c r="R21" i="7" s="1"/>
  <c r="L22" i="7"/>
  <c r="R22" i="7" s="1"/>
  <c r="L23" i="7"/>
  <c r="R23" i="7" s="1"/>
  <c r="L24" i="7"/>
  <c r="R24" i="7" s="1"/>
  <c r="L25" i="7"/>
  <c r="R25" i="7" s="1"/>
  <c r="L26" i="7"/>
  <c r="R26" i="7" s="1"/>
  <c r="L27" i="7"/>
  <c r="L28" i="7"/>
  <c r="R28" i="7" s="1"/>
  <c r="L29" i="7"/>
  <c r="R29" i="7" s="1"/>
  <c r="L30" i="7"/>
  <c r="R30" i="7" s="1"/>
  <c r="L31" i="7"/>
  <c r="R31" i="7" s="1"/>
  <c r="L32" i="7"/>
  <c r="R32" i="7" s="1"/>
  <c r="L33" i="7"/>
  <c r="R33" i="7" s="1"/>
  <c r="L34" i="7"/>
  <c r="R34" i="7" s="1"/>
  <c r="L35" i="7"/>
  <c r="R35" i="7" s="1"/>
  <c r="L36" i="7"/>
  <c r="R36" i="7" s="1"/>
  <c r="L37" i="7"/>
  <c r="R37" i="7" s="1"/>
  <c r="L38" i="7"/>
  <c r="R38" i="7" s="1"/>
  <c r="L39" i="7"/>
  <c r="R39" i="7" s="1"/>
  <c r="L40" i="7"/>
  <c r="R40" i="7" s="1"/>
  <c r="L41" i="7"/>
  <c r="R41" i="7" s="1"/>
  <c r="L42" i="7"/>
  <c r="R42" i="7" s="1"/>
  <c r="L43" i="7"/>
  <c r="R43" i="7" s="1"/>
  <c r="L44" i="7"/>
  <c r="R44" i="7" s="1"/>
  <c r="L45" i="7"/>
  <c r="R45" i="7" s="1"/>
  <c r="L46" i="7"/>
  <c r="R46" i="7" s="1"/>
  <c r="L47" i="7"/>
  <c r="R47" i="7" s="1"/>
  <c r="L48" i="7"/>
  <c r="R48" i="7" s="1"/>
  <c r="L49" i="7"/>
  <c r="R49" i="7" s="1"/>
  <c r="L50" i="7"/>
  <c r="R50" i="7" s="1"/>
  <c r="L51" i="7"/>
  <c r="R51" i="7" s="1"/>
  <c r="L52" i="7"/>
  <c r="R52" i="7" s="1"/>
  <c r="L53" i="7"/>
  <c r="R53" i="7" s="1"/>
  <c r="L54" i="7"/>
  <c r="R54" i="7" s="1"/>
  <c r="L55" i="7"/>
  <c r="R55" i="7" s="1"/>
  <c r="L56" i="7"/>
  <c r="R56" i="7" s="1"/>
  <c r="L57" i="7"/>
  <c r="R57" i="7" s="1"/>
  <c r="L58" i="7"/>
  <c r="R58" i="7" s="1"/>
  <c r="L59" i="7"/>
  <c r="R59" i="7" s="1"/>
  <c r="L60" i="7"/>
  <c r="R60" i="7" s="1"/>
  <c r="L61" i="7"/>
  <c r="R61" i="7" s="1"/>
  <c r="L62" i="7"/>
  <c r="R62" i="7" s="1"/>
  <c r="L63" i="7"/>
  <c r="R63" i="7" s="1"/>
  <c r="L64" i="7"/>
  <c r="R64" i="7" s="1"/>
  <c r="L65" i="7"/>
  <c r="R65" i="7" s="1"/>
  <c r="L66" i="7"/>
  <c r="R66" i="7" s="1"/>
  <c r="L67" i="7"/>
  <c r="R67" i="7" s="1"/>
  <c r="L68" i="7"/>
  <c r="R68" i="7" s="1"/>
  <c r="L69" i="7"/>
  <c r="R69" i="7" s="1"/>
  <c r="L70" i="7"/>
  <c r="R70" i="7" s="1"/>
  <c r="L71" i="7"/>
  <c r="R71" i="7" s="1"/>
  <c r="L72" i="7"/>
  <c r="R72" i="7" s="1"/>
  <c r="L73" i="7"/>
  <c r="R73" i="7" s="1"/>
  <c r="L74" i="7"/>
  <c r="R74" i="7" s="1"/>
  <c r="L75" i="7"/>
  <c r="R75" i="7" s="1"/>
  <c r="L76" i="7"/>
  <c r="R76" i="7" s="1"/>
  <c r="L77" i="7"/>
  <c r="R77" i="7" s="1"/>
  <c r="L78" i="7"/>
  <c r="R78" i="7" s="1"/>
  <c r="L79" i="7"/>
  <c r="R79" i="7" s="1"/>
  <c r="L80" i="7"/>
  <c r="R80" i="7" s="1"/>
  <c r="L81" i="7"/>
  <c r="R81" i="7" s="1"/>
  <c r="L82" i="7"/>
  <c r="R82" i="7" s="1"/>
  <c r="L83" i="7"/>
  <c r="R83" i="7" s="1"/>
  <c r="L84" i="7"/>
  <c r="R84" i="7" s="1"/>
  <c r="L85" i="7"/>
  <c r="R85" i="7" s="1"/>
  <c r="L86" i="7"/>
  <c r="R86" i="7" s="1"/>
  <c r="L87" i="7"/>
  <c r="R87" i="7" s="1"/>
  <c r="L88" i="7"/>
  <c r="R88" i="7" s="1"/>
  <c r="L89" i="7"/>
  <c r="R89" i="7" s="1"/>
  <c r="L90" i="7"/>
  <c r="R90" i="7" s="1"/>
  <c r="L91" i="7"/>
  <c r="R91" i="7" s="1"/>
  <c r="L92" i="7"/>
  <c r="R92" i="7" s="1"/>
  <c r="L93" i="7"/>
  <c r="R93" i="7" s="1"/>
  <c r="L94" i="7"/>
  <c r="R94" i="7" s="1"/>
  <c r="L95" i="7"/>
  <c r="R95" i="7" s="1"/>
  <c r="L96" i="7"/>
  <c r="R96" i="7" s="1"/>
  <c r="L97" i="7"/>
  <c r="R97" i="7" s="1"/>
  <c r="L98" i="7"/>
  <c r="R98" i="7" s="1"/>
  <c r="L99" i="7"/>
  <c r="R99" i="7" s="1"/>
  <c r="L100" i="7"/>
  <c r="R100" i="7" s="1"/>
  <c r="L101" i="7"/>
  <c r="R101" i="7" s="1"/>
  <c r="L102" i="7"/>
  <c r="R102" i="7" s="1"/>
  <c r="L103" i="7"/>
  <c r="R103" i="7" s="1"/>
  <c r="L104" i="7"/>
  <c r="R104" i="7" s="1"/>
  <c r="L105" i="7"/>
  <c r="R105" i="7" s="1"/>
  <c r="L106" i="7"/>
  <c r="R106" i="7" s="1"/>
  <c r="L107" i="7"/>
  <c r="L108" i="7"/>
  <c r="R108" i="7" s="1"/>
  <c r="L109" i="7"/>
  <c r="R109" i="7" s="1"/>
  <c r="L110" i="7"/>
  <c r="R110" i="7" s="1"/>
  <c r="L111" i="7"/>
  <c r="R111" i="7" s="1"/>
  <c r="L112" i="7"/>
  <c r="R112" i="7" s="1"/>
  <c r="L113" i="7"/>
  <c r="R113" i="7" s="1"/>
  <c r="L114" i="7"/>
  <c r="R114" i="7" s="1"/>
  <c r="L115" i="7"/>
  <c r="R115" i="7" s="1"/>
  <c r="L116" i="7"/>
  <c r="R116" i="7" s="1"/>
  <c r="L117" i="7"/>
  <c r="R117" i="7" s="1"/>
  <c r="L118" i="7"/>
  <c r="R118" i="7" s="1"/>
  <c r="L119" i="7"/>
  <c r="R119" i="7" s="1"/>
  <c r="L120" i="7"/>
  <c r="R120" i="7" s="1"/>
  <c r="L121" i="7"/>
  <c r="R121" i="7" s="1"/>
  <c r="L122" i="7"/>
  <c r="R122" i="7" s="1"/>
  <c r="L123" i="7"/>
  <c r="L124" i="7"/>
  <c r="R124" i="7" s="1"/>
  <c r="L125" i="7"/>
  <c r="R125" i="7" s="1"/>
  <c r="L126" i="7"/>
  <c r="R126" i="7" s="1"/>
  <c r="L127" i="7"/>
  <c r="R127" i="7" s="1"/>
  <c r="L128" i="7"/>
  <c r="R128" i="7" s="1"/>
  <c r="L129" i="7"/>
  <c r="R129" i="7" s="1"/>
  <c r="L130" i="7"/>
  <c r="R130" i="7" s="1"/>
  <c r="L131" i="7"/>
  <c r="R131" i="7" s="1"/>
  <c r="L132" i="7"/>
  <c r="R132" i="7" s="1"/>
  <c r="L133" i="7"/>
  <c r="R133" i="7" s="1"/>
  <c r="L134" i="7"/>
  <c r="R134" i="7" s="1"/>
  <c r="L135" i="7"/>
  <c r="R135" i="7" s="1"/>
  <c r="L136" i="7"/>
  <c r="R136" i="7" s="1"/>
  <c r="L137" i="7"/>
  <c r="R137" i="7" s="1"/>
  <c r="L138" i="7"/>
  <c r="R138" i="7" s="1"/>
  <c r="L139" i="7"/>
  <c r="R139" i="7" s="1"/>
  <c r="L140" i="7"/>
  <c r="R140" i="7" s="1"/>
  <c r="L141" i="7"/>
  <c r="R141" i="7" s="1"/>
  <c r="L142" i="7"/>
  <c r="R142" i="7" s="1"/>
  <c r="L143" i="7"/>
  <c r="R143" i="7" s="1"/>
  <c r="L144" i="7"/>
  <c r="R144" i="7" s="1"/>
  <c r="L145" i="7"/>
  <c r="R145" i="7" s="1"/>
  <c r="L146" i="7"/>
  <c r="R146" i="7" s="1"/>
  <c r="L147" i="7"/>
  <c r="R147" i="7" s="1"/>
  <c r="L148" i="7"/>
  <c r="R148" i="7" s="1"/>
  <c r="L149" i="7"/>
  <c r="R149" i="7" s="1"/>
  <c r="L150" i="7"/>
  <c r="R150" i="7" s="1"/>
  <c r="L151" i="7"/>
  <c r="R151" i="7" s="1"/>
  <c r="L152" i="7"/>
  <c r="R152" i="7" s="1"/>
  <c r="L153" i="7"/>
  <c r="R153" i="7" s="1"/>
  <c r="L154" i="7"/>
  <c r="R154" i="7" s="1"/>
  <c r="L155" i="7"/>
  <c r="R155" i="7" s="1"/>
  <c r="L156" i="7"/>
  <c r="R156" i="7" s="1"/>
  <c r="L157" i="7"/>
  <c r="R157" i="7" s="1"/>
  <c r="L158" i="7"/>
  <c r="R158" i="7" s="1"/>
  <c r="L159" i="7"/>
  <c r="R159" i="7" s="1"/>
  <c r="L160" i="7"/>
  <c r="R160" i="7" s="1"/>
  <c r="L161" i="7"/>
  <c r="R161" i="7" s="1"/>
  <c r="L162" i="7"/>
  <c r="R162" i="7" s="1"/>
  <c r="L163" i="7"/>
  <c r="R163" i="7" s="1"/>
  <c r="L164" i="7"/>
  <c r="R164" i="7" s="1"/>
  <c r="L165" i="7"/>
  <c r="R165" i="7" s="1"/>
  <c r="L166" i="7"/>
  <c r="R166" i="7" s="1"/>
  <c r="L167" i="7"/>
  <c r="R167" i="7" s="1"/>
  <c r="L168" i="7"/>
  <c r="R168" i="7" s="1"/>
  <c r="L169" i="7"/>
  <c r="R169" i="7" s="1"/>
  <c r="L170" i="7"/>
  <c r="R170" i="7" s="1"/>
  <c r="L171" i="7"/>
  <c r="R171" i="7" s="1"/>
  <c r="L172" i="7"/>
  <c r="R172" i="7" s="1"/>
  <c r="L173" i="7"/>
  <c r="R173" i="7" s="1"/>
  <c r="L174" i="7"/>
  <c r="R174" i="7" s="1"/>
  <c r="L175" i="7"/>
  <c r="R175" i="7" s="1"/>
  <c r="L176" i="7"/>
  <c r="R176" i="7" s="1"/>
  <c r="L177" i="7"/>
  <c r="R177" i="7" s="1"/>
  <c r="L178" i="7"/>
  <c r="R178" i="7" s="1"/>
  <c r="L179" i="7"/>
  <c r="R179" i="7" s="1"/>
  <c r="L180" i="7"/>
  <c r="R180" i="7" s="1"/>
  <c r="L181" i="7"/>
  <c r="R181" i="7" s="1"/>
  <c r="L182" i="7"/>
  <c r="R182" i="7" s="1"/>
  <c r="L183" i="7"/>
  <c r="R183" i="7" s="1"/>
  <c r="L184" i="7"/>
  <c r="R184" i="7" s="1"/>
  <c r="L185" i="7"/>
  <c r="R185" i="7" s="1"/>
  <c r="L186" i="7"/>
  <c r="R186" i="7" s="1"/>
  <c r="L187" i="7"/>
  <c r="R187" i="7" s="1"/>
  <c r="L188" i="7"/>
  <c r="R188" i="7" s="1"/>
  <c r="L189" i="7"/>
  <c r="R189" i="7" s="1"/>
  <c r="L190" i="7"/>
  <c r="R190" i="7" s="1"/>
  <c r="L191" i="7"/>
  <c r="R191" i="7" s="1"/>
  <c r="L192" i="7"/>
  <c r="R192" i="7" s="1"/>
  <c r="L193" i="7"/>
  <c r="R193" i="7" s="1"/>
  <c r="L194" i="7"/>
  <c r="R194" i="7" s="1"/>
  <c r="L195" i="7"/>
  <c r="L196" i="7"/>
  <c r="R196" i="7" s="1"/>
  <c r="L197" i="7"/>
  <c r="R197" i="7" s="1"/>
  <c r="L198" i="7"/>
  <c r="R198" i="7" s="1"/>
  <c r="L199" i="7"/>
  <c r="R199" i="7" s="1"/>
  <c r="L200" i="7"/>
  <c r="R200" i="7" s="1"/>
  <c r="L201" i="7"/>
  <c r="R201" i="7" s="1"/>
  <c r="L202" i="7"/>
  <c r="R202" i="7" s="1"/>
  <c r="L203" i="7"/>
  <c r="R203" i="7" s="1"/>
  <c r="L204" i="7"/>
  <c r="R204" i="7" s="1"/>
  <c r="L205" i="7"/>
  <c r="R205" i="7" s="1"/>
  <c r="L206" i="7"/>
  <c r="R206" i="7" s="1"/>
  <c r="L207" i="7"/>
  <c r="R207" i="7" s="1"/>
  <c r="L208" i="7"/>
  <c r="R208" i="7" s="1"/>
  <c r="L209" i="7"/>
  <c r="R209" i="7" s="1"/>
  <c r="L210" i="7"/>
  <c r="R210" i="7" s="1"/>
  <c r="L211" i="7"/>
  <c r="R211" i="7" s="1"/>
  <c r="L212" i="7"/>
  <c r="R212" i="7" s="1"/>
  <c r="L213" i="7"/>
  <c r="R213" i="7" s="1"/>
  <c r="L214" i="7"/>
  <c r="R214" i="7" s="1"/>
  <c r="L215" i="7"/>
  <c r="R215" i="7" s="1"/>
  <c r="L216" i="7"/>
  <c r="R216" i="7" s="1"/>
  <c r="L217" i="7"/>
  <c r="R217" i="7" s="1"/>
  <c r="L218" i="7"/>
  <c r="R218" i="7" s="1"/>
  <c r="L219" i="7"/>
  <c r="R219" i="7" s="1"/>
  <c r="L220" i="7"/>
  <c r="R220" i="7" s="1"/>
  <c r="L221" i="7"/>
  <c r="R221" i="7" s="1"/>
  <c r="L222" i="7"/>
  <c r="R222" i="7" s="1"/>
  <c r="L223" i="7"/>
  <c r="R223" i="7" s="1"/>
  <c r="L224" i="7"/>
  <c r="R224" i="7" s="1"/>
  <c r="L225" i="7"/>
  <c r="R225" i="7" s="1"/>
  <c r="L226" i="7"/>
  <c r="R226" i="7" s="1"/>
  <c r="L227" i="7"/>
  <c r="R227" i="7" s="1"/>
  <c r="L228" i="7"/>
  <c r="R228" i="7" s="1"/>
  <c r="L229" i="7"/>
  <c r="R229" i="7" s="1"/>
  <c r="L230" i="7"/>
  <c r="R230" i="7" s="1"/>
  <c r="L231" i="7"/>
  <c r="R231" i="7" s="1"/>
  <c r="L232" i="7"/>
  <c r="R232" i="7" s="1"/>
  <c r="L233" i="7"/>
  <c r="R233" i="7" s="1"/>
  <c r="L234" i="7"/>
  <c r="R234" i="7" s="1"/>
  <c r="L235" i="7"/>
  <c r="R235" i="7" s="1"/>
  <c r="L236" i="7"/>
  <c r="R236" i="7" s="1"/>
  <c r="L237" i="7"/>
  <c r="R237" i="7" s="1"/>
  <c r="L238" i="7"/>
  <c r="R238" i="7" s="1"/>
  <c r="L239" i="7"/>
  <c r="R239" i="7" s="1"/>
  <c r="L240" i="7"/>
  <c r="R240" i="7" s="1"/>
  <c r="L241" i="7"/>
  <c r="R241" i="7" s="1"/>
  <c r="L242" i="7"/>
  <c r="R242" i="7" s="1"/>
  <c r="L243" i="7"/>
  <c r="R243" i="7" s="1"/>
  <c r="L244" i="7"/>
  <c r="R244" i="7" s="1"/>
  <c r="L245" i="7"/>
  <c r="R245" i="7" s="1"/>
  <c r="L246" i="7"/>
  <c r="R246" i="7" s="1"/>
  <c r="L247" i="7"/>
  <c r="R247" i="7" s="1"/>
  <c r="L248" i="7"/>
  <c r="R248" i="7" s="1"/>
  <c r="L249" i="7"/>
  <c r="R249" i="7" s="1"/>
  <c r="L250" i="7"/>
  <c r="R250" i="7" s="1"/>
  <c r="L251" i="7"/>
  <c r="R251" i="7" s="1"/>
  <c r="L252" i="7"/>
  <c r="R252" i="7" s="1"/>
  <c r="L253" i="7"/>
  <c r="R253" i="7" s="1"/>
  <c r="L254" i="7"/>
  <c r="R254" i="7" s="1"/>
  <c r="L255" i="7"/>
  <c r="R255" i="7" s="1"/>
  <c r="L256" i="7"/>
  <c r="R256" i="7" s="1"/>
  <c r="L257" i="7"/>
  <c r="R257" i="7" s="1"/>
  <c r="L258" i="7"/>
  <c r="R258" i="7" s="1"/>
  <c r="L259" i="7"/>
  <c r="L260" i="7"/>
  <c r="R260" i="7" s="1"/>
  <c r="L261" i="7"/>
  <c r="R261" i="7" s="1"/>
  <c r="L262" i="7"/>
  <c r="R262" i="7" s="1"/>
  <c r="L263" i="7"/>
  <c r="R263" i="7" s="1"/>
  <c r="L264" i="7"/>
  <c r="R264" i="7" s="1"/>
  <c r="L265" i="7"/>
  <c r="R265" i="7" s="1"/>
  <c r="L266" i="7"/>
  <c r="R266" i="7" s="1"/>
  <c r="L267" i="7"/>
  <c r="R267" i="7" s="1"/>
  <c r="L268" i="7"/>
  <c r="R268" i="7" s="1"/>
  <c r="L269" i="7"/>
  <c r="R269" i="7" s="1"/>
  <c r="L270" i="7"/>
  <c r="R270" i="7" s="1"/>
  <c r="L271" i="7"/>
  <c r="R271" i="7" s="1"/>
  <c r="L272" i="7"/>
  <c r="R272" i="7" s="1"/>
  <c r="L273" i="7"/>
  <c r="R273" i="7" s="1"/>
  <c r="L274" i="7"/>
  <c r="R274" i="7" s="1"/>
  <c r="L275" i="7"/>
  <c r="R275" i="7" s="1"/>
  <c r="L276" i="7"/>
  <c r="R276" i="7" s="1"/>
  <c r="L277" i="7"/>
  <c r="R277" i="7" s="1"/>
  <c r="L278" i="7"/>
  <c r="R278" i="7" s="1"/>
  <c r="L279" i="7"/>
  <c r="R279" i="7" s="1"/>
  <c r="L280" i="7"/>
  <c r="R280" i="7" s="1"/>
  <c r="L281" i="7"/>
  <c r="R281" i="7" s="1"/>
  <c r="L282" i="7"/>
  <c r="R282" i="7" s="1"/>
  <c r="L283" i="7"/>
  <c r="R283" i="7" s="1"/>
  <c r="L284" i="7"/>
  <c r="R284" i="7" s="1"/>
  <c r="L285" i="7"/>
  <c r="R285" i="7" s="1"/>
  <c r="L286" i="7"/>
  <c r="R286" i="7" s="1"/>
  <c r="L287" i="7"/>
  <c r="R287" i="7" s="1"/>
  <c r="L288" i="7"/>
  <c r="R288" i="7" s="1"/>
  <c r="L289" i="7"/>
  <c r="R289" i="7" s="1"/>
  <c r="L290" i="7"/>
  <c r="R290" i="7" s="1"/>
  <c r="L291" i="7"/>
  <c r="R291" i="7" s="1"/>
  <c r="L292" i="7"/>
  <c r="R292" i="7" s="1"/>
  <c r="L293" i="7"/>
  <c r="R293" i="7" s="1"/>
  <c r="L294" i="7"/>
  <c r="R294" i="7" s="1"/>
  <c r="L295" i="7"/>
  <c r="R295" i="7" s="1"/>
  <c r="L296" i="7"/>
  <c r="R296" i="7" s="1"/>
  <c r="L297" i="7"/>
  <c r="R297" i="7" s="1"/>
  <c r="L298" i="7"/>
  <c r="R298" i="7" s="1"/>
  <c r="L299" i="7"/>
  <c r="R299" i="7" s="1"/>
  <c r="L300" i="7"/>
  <c r="R300" i="7" s="1"/>
  <c r="L301" i="7"/>
  <c r="R301" i="7" s="1"/>
  <c r="L302" i="7"/>
  <c r="R302" i="7" s="1"/>
  <c r="L303" i="7"/>
  <c r="R303" i="7" s="1"/>
  <c r="L304" i="7"/>
  <c r="R304" i="7" s="1"/>
  <c r="L305" i="7"/>
  <c r="R305" i="7" s="1"/>
  <c r="L306" i="7"/>
  <c r="R306" i="7" s="1"/>
  <c r="L307" i="7"/>
  <c r="R307" i="7" s="1"/>
  <c r="L308" i="7"/>
  <c r="R308" i="7" s="1"/>
  <c r="L309" i="7"/>
  <c r="R309" i="7" s="1"/>
  <c r="L310" i="7"/>
  <c r="R310" i="7" s="1"/>
  <c r="L311" i="7"/>
  <c r="R311" i="7" s="1"/>
  <c r="L312" i="7"/>
  <c r="R312" i="7" s="1"/>
  <c r="L313" i="7"/>
  <c r="R313" i="7" s="1"/>
  <c r="L314" i="7"/>
  <c r="R314" i="7" s="1"/>
  <c r="L315" i="7"/>
  <c r="R315" i="7" s="1"/>
  <c r="L316" i="7"/>
  <c r="R316" i="7" s="1"/>
  <c r="L317" i="7"/>
  <c r="R317" i="7" s="1"/>
  <c r="L318" i="7"/>
  <c r="R318" i="7" s="1"/>
  <c r="L319" i="7"/>
  <c r="R319" i="7" s="1"/>
  <c r="L320" i="7"/>
  <c r="R320" i="7" s="1"/>
  <c r="L321" i="7"/>
  <c r="R321" i="7" s="1"/>
  <c r="L322" i="7"/>
  <c r="R322" i="7" s="1"/>
  <c r="L323" i="7"/>
  <c r="L324" i="7"/>
  <c r="R324" i="7" s="1"/>
  <c r="L325" i="7"/>
  <c r="R325" i="7" s="1"/>
  <c r="L326" i="7"/>
  <c r="R326" i="7" s="1"/>
  <c r="L327" i="7"/>
  <c r="R327" i="7" s="1"/>
  <c r="L328" i="7"/>
  <c r="R328" i="7" s="1"/>
  <c r="L329" i="7"/>
  <c r="R329" i="7" s="1"/>
  <c r="L330" i="7"/>
  <c r="R330" i="7" s="1"/>
  <c r="L331" i="7"/>
  <c r="R331" i="7" s="1"/>
  <c r="L332" i="7"/>
  <c r="R332" i="7" s="1"/>
  <c r="L333" i="7"/>
  <c r="R333" i="7" s="1"/>
  <c r="L334" i="7"/>
  <c r="R334" i="7" s="1"/>
  <c r="L335" i="7"/>
  <c r="R335" i="7" s="1"/>
  <c r="L336" i="7"/>
  <c r="R336" i="7" s="1"/>
  <c r="L337" i="7"/>
  <c r="R337" i="7" s="1"/>
  <c r="L338" i="7"/>
  <c r="R338" i="7" s="1"/>
  <c r="L339" i="7"/>
  <c r="R339" i="7" s="1"/>
  <c r="L340" i="7"/>
  <c r="R340" i="7" s="1"/>
  <c r="L341" i="7"/>
  <c r="R341" i="7" s="1"/>
  <c r="L342" i="7"/>
  <c r="R342" i="7" s="1"/>
  <c r="L343" i="7"/>
  <c r="R343" i="7" s="1"/>
  <c r="L344" i="7"/>
  <c r="R344" i="7" s="1"/>
  <c r="L345" i="7"/>
  <c r="R345" i="7" s="1"/>
  <c r="L346" i="7"/>
  <c r="R346" i="7" s="1"/>
  <c r="L347" i="7"/>
  <c r="R347" i="7" s="1"/>
  <c r="L348" i="7"/>
  <c r="R348" i="7" s="1"/>
  <c r="L349" i="7"/>
  <c r="R349" i="7" s="1"/>
  <c r="L350" i="7"/>
  <c r="R350" i="7" s="1"/>
  <c r="L351" i="7"/>
  <c r="R351" i="7" s="1"/>
  <c r="L352" i="7"/>
  <c r="R352" i="7" s="1"/>
  <c r="L353" i="7"/>
  <c r="R353" i="7" s="1"/>
  <c r="L354" i="7"/>
  <c r="R354" i="7" s="1"/>
  <c r="L355" i="7"/>
  <c r="R355" i="7" s="1"/>
  <c r="L356" i="7"/>
  <c r="R356" i="7" s="1"/>
  <c r="L357" i="7"/>
  <c r="R357" i="7" s="1"/>
  <c r="L358" i="7"/>
  <c r="R358" i="7" s="1"/>
  <c r="L359" i="7"/>
  <c r="R359" i="7" s="1"/>
  <c r="L360" i="7"/>
  <c r="R360" i="7" s="1"/>
  <c r="L361" i="7"/>
  <c r="R361" i="7" s="1"/>
  <c r="L362" i="7"/>
  <c r="R362" i="7" s="1"/>
  <c r="L363" i="7"/>
  <c r="R363" i="7" s="1"/>
  <c r="L364" i="7"/>
  <c r="R364" i="7" s="1"/>
  <c r="L365" i="7"/>
  <c r="R365" i="7" s="1"/>
  <c r="L366" i="7"/>
  <c r="R366" i="7" s="1"/>
  <c r="L367" i="7"/>
  <c r="R367" i="7" s="1"/>
  <c r="L368" i="7"/>
  <c r="R368" i="7" s="1"/>
  <c r="L369" i="7"/>
  <c r="R369" i="7" s="1"/>
  <c r="L370" i="7"/>
  <c r="R370" i="7" s="1"/>
  <c r="L371" i="7"/>
  <c r="R371" i="7" s="1"/>
  <c r="L372" i="7"/>
  <c r="R372" i="7" s="1"/>
  <c r="L373" i="7"/>
  <c r="R373" i="7" s="1"/>
  <c r="L374" i="7"/>
  <c r="R374" i="7" s="1"/>
  <c r="L375" i="7"/>
  <c r="R375" i="7" s="1"/>
  <c r="L376" i="7"/>
  <c r="R376" i="7" s="1"/>
  <c r="L377" i="7"/>
  <c r="R377" i="7" s="1"/>
  <c r="L378" i="7"/>
  <c r="R378" i="7" s="1"/>
  <c r="L379" i="7"/>
  <c r="R379" i="7" s="1"/>
  <c r="L380" i="7"/>
  <c r="R380" i="7" s="1"/>
  <c r="L381" i="7"/>
  <c r="R381" i="7" s="1"/>
  <c r="L382" i="7"/>
  <c r="R382" i="7" s="1"/>
  <c r="L383" i="7"/>
  <c r="R383" i="7" s="1"/>
  <c r="L384" i="7"/>
  <c r="R384" i="7" s="1"/>
  <c r="L385" i="7"/>
  <c r="R385" i="7" s="1"/>
  <c r="L386" i="7"/>
  <c r="R386" i="7" s="1"/>
  <c r="L387" i="7"/>
  <c r="L388" i="7"/>
  <c r="R388" i="7" s="1"/>
  <c r="L389" i="7"/>
  <c r="R389" i="7" s="1"/>
  <c r="L390" i="7"/>
  <c r="R390" i="7" s="1"/>
  <c r="L391" i="7"/>
  <c r="R391" i="7" s="1"/>
  <c r="L392" i="7"/>
  <c r="R392" i="7" s="1"/>
  <c r="L393" i="7"/>
  <c r="R393" i="7" s="1"/>
  <c r="L394" i="7"/>
  <c r="R394" i="7" s="1"/>
  <c r="L395" i="7"/>
  <c r="R395" i="7" s="1"/>
  <c r="L396" i="7"/>
  <c r="R396" i="7" s="1"/>
  <c r="L397" i="7"/>
  <c r="R397" i="7" s="1"/>
  <c r="L398" i="7"/>
  <c r="R398" i="7" s="1"/>
  <c r="L399" i="7"/>
  <c r="R399" i="7" s="1"/>
  <c r="L400" i="7"/>
  <c r="R400" i="7" s="1"/>
  <c r="L401" i="7"/>
  <c r="R401" i="7" s="1"/>
  <c r="L402" i="7"/>
  <c r="R402" i="7" s="1"/>
  <c r="L403" i="7"/>
  <c r="R403" i="7" s="1"/>
  <c r="L404" i="7"/>
  <c r="R404" i="7" s="1"/>
  <c r="L405" i="7"/>
  <c r="R405" i="7" s="1"/>
  <c r="L406" i="7"/>
  <c r="R406" i="7" s="1"/>
  <c r="L407" i="7"/>
  <c r="R407" i="7" s="1"/>
  <c r="L408" i="7"/>
  <c r="R408" i="7" s="1"/>
  <c r="L409" i="7"/>
  <c r="R409" i="7" s="1"/>
  <c r="L410" i="7"/>
  <c r="R410" i="7" s="1"/>
  <c r="L411" i="7"/>
  <c r="R411" i="7" s="1"/>
  <c r="L412" i="7"/>
  <c r="R412" i="7" s="1"/>
  <c r="L413" i="7"/>
  <c r="R413" i="7" s="1"/>
  <c r="L414" i="7"/>
  <c r="R414" i="7" s="1"/>
  <c r="L415" i="7"/>
  <c r="R415" i="7" s="1"/>
  <c r="L416" i="7"/>
  <c r="R416" i="7" s="1"/>
  <c r="L417" i="7"/>
  <c r="R417" i="7" s="1"/>
  <c r="L418" i="7"/>
  <c r="R418" i="7" s="1"/>
  <c r="L419" i="7"/>
  <c r="R419" i="7" s="1"/>
  <c r="L420" i="7"/>
  <c r="R420" i="7" s="1"/>
  <c r="L421" i="7"/>
  <c r="R421" i="7" s="1"/>
  <c r="L422" i="7"/>
  <c r="R422" i="7" s="1"/>
  <c r="L423" i="7"/>
  <c r="R423" i="7" s="1"/>
  <c r="L424" i="7"/>
  <c r="R424" i="7" s="1"/>
  <c r="L425" i="7"/>
  <c r="R425" i="7" s="1"/>
  <c r="L426" i="7"/>
  <c r="R426" i="7" s="1"/>
  <c r="L427" i="7"/>
  <c r="R427" i="7" s="1"/>
  <c r="L428" i="7"/>
  <c r="R428" i="7" s="1"/>
  <c r="L429" i="7"/>
  <c r="R429" i="7" s="1"/>
  <c r="L430" i="7"/>
  <c r="R430" i="7" s="1"/>
  <c r="L431" i="7"/>
  <c r="R431" i="7" s="1"/>
  <c r="L432" i="7"/>
  <c r="R432" i="7" s="1"/>
  <c r="L433" i="7"/>
  <c r="R433" i="7" s="1"/>
  <c r="L434" i="7"/>
  <c r="R434" i="7" s="1"/>
  <c r="L435" i="7"/>
  <c r="R435" i="7" s="1"/>
  <c r="L436" i="7"/>
  <c r="R436" i="7" s="1"/>
  <c r="L437" i="7"/>
  <c r="R437" i="7" s="1"/>
  <c r="L438" i="7"/>
  <c r="R438" i="7" s="1"/>
  <c r="L439" i="7"/>
  <c r="R439" i="7" s="1"/>
  <c r="L440" i="7"/>
  <c r="R440" i="7" s="1"/>
  <c r="L441" i="7"/>
  <c r="R441" i="7" s="1"/>
  <c r="L442" i="7"/>
  <c r="R442" i="7" s="1"/>
  <c r="L443" i="7"/>
  <c r="R443" i="7" s="1"/>
  <c r="L444" i="7"/>
  <c r="R444" i="7" s="1"/>
  <c r="L445" i="7"/>
  <c r="R445" i="7" s="1"/>
  <c r="L446" i="7"/>
  <c r="R446" i="7" s="1"/>
  <c r="L447" i="7"/>
  <c r="R447" i="7" s="1"/>
  <c r="L448" i="7"/>
  <c r="R448" i="7" s="1"/>
  <c r="L449" i="7"/>
  <c r="R449" i="7" s="1"/>
  <c r="L450" i="7"/>
  <c r="R450" i="7" s="1"/>
  <c r="L451" i="7"/>
  <c r="L452" i="7"/>
  <c r="R452" i="7" s="1"/>
  <c r="L453" i="7"/>
  <c r="R453" i="7" s="1"/>
  <c r="L454" i="7"/>
  <c r="R454" i="7" s="1"/>
  <c r="L455" i="7"/>
  <c r="R455" i="7" s="1"/>
  <c r="L456" i="7"/>
  <c r="R456" i="7" s="1"/>
  <c r="L457" i="7"/>
  <c r="R457" i="7" s="1"/>
  <c r="L458" i="7"/>
  <c r="R458" i="7" s="1"/>
  <c r="L459" i="7"/>
  <c r="R459" i="7" s="1"/>
  <c r="L460" i="7"/>
  <c r="R460" i="7" s="1"/>
  <c r="L461" i="7"/>
  <c r="R461" i="7" s="1"/>
  <c r="L462" i="7"/>
  <c r="R462" i="7" s="1"/>
  <c r="L463" i="7"/>
  <c r="R463" i="7" s="1"/>
  <c r="L464" i="7"/>
  <c r="R464" i="7" s="1"/>
  <c r="L465" i="7"/>
  <c r="R465" i="7" s="1"/>
  <c r="L466" i="7"/>
  <c r="R466" i="7" s="1"/>
  <c r="L467" i="7"/>
  <c r="R467" i="7" s="1"/>
  <c r="L468" i="7"/>
  <c r="R468" i="7" s="1"/>
  <c r="L469" i="7"/>
  <c r="R469" i="7" s="1"/>
  <c r="L470" i="7"/>
  <c r="R470" i="7" s="1"/>
  <c r="L471" i="7"/>
  <c r="R471" i="7" s="1"/>
  <c r="L472" i="7"/>
  <c r="R472" i="7" s="1"/>
  <c r="L473" i="7"/>
  <c r="R473" i="7" s="1"/>
  <c r="L474" i="7"/>
  <c r="R474" i="7" s="1"/>
  <c r="L475" i="7"/>
  <c r="R475" i="7" s="1"/>
  <c r="L476" i="7"/>
  <c r="R476" i="7" s="1"/>
  <c r="L477" i="7"/>
  <c r="R477" i="7" s="1"/>
  <c r="L478" i="7"/>
  <c r="R478" i="7" s="1"/>
  <c r="L479" i="7"/>
  <c r="R479" i="7" s="1"/>
  <c r="L480" i="7"/>
  <c r="R480" i="7" s="1"/>
  <c r="L481" i="7"/>
  <c r="R481" i="7" s="1"/>
  <c r="L482" i="7"/>
  <c r="R482" i="7" s="1"/>
  <c r="L483" i="7"/>
  <c r="R483" i="7" s="1"/>
  <c r="L484" i="7"/>
  <c r="R484" i="7" s="1"/>
  <c r="L485" i="7"/>
  <c r="R485" i="7" s="1"/>
  <c r="L486" i="7"/>
  <c r="R486" i="7" s="1"/>
  <c r="L487" i="7"/>
  <c r="R487" i="7" s="1"/>
  <c r="L488" i="7"/>
  <c r="R488" i="7" s="1"/>
  <c r="L489" i="7"/>
  <c r="R489" i="7" s="1"/>
  <c r="L490" i="7"/>
  <c r="R490" i="7" s="1"/>
  <c r="L491" i="7"/>
  <c r="R491" i="7" s="1"/>
  <c r="L492" i="7"/>
  <c r="R492" i="7" s="1"/>
  <c r="L493" i="7"/>
  <c r="R493" i="7" s="1"/>
  <c r="L494" i="7"/>
  <c r="R494" i="7" s="1"/>
  <c r="L495" i="7"/>
  <c r="R495" i="7" s="1"/>
  <c r="L496" i="7"/>
  <c r="R496" i="7" s="1"/>
  <c r="L497" i="7"/>
  <c r="R497" i="7" s="1"/>
  <c r="L498" i="7"/>
  <c r="R498" i="7" s="1"/>
  <c r="L499" i="7"/>
  <c r="R499" i="7" s="1"/>
  <c r="L4" i="7"/>
  <c r="M4" i="7"/>
  <c r="S4" i="7" s="1"/>
  <c r="K5" i="7"/>
  <c r="Q5" i="7" s="1"/>
  <c r="K6" i="7"/>
  <c r="Q6" i="7" s="1"/>
  <c r="K7" i="7"/>
  <c r="Q7" i="7" s="1"/>
  <c r="K8" i="7"/>
  <c r="Q8" i="7" s="1"/>
  <c r="K9" i="7"/>
  <c r="Q9" i="7" s="1"/>
  <c r="K10" i="7"/>
  <c r="Q10" i="7" s="1"/>
  <c r="K11" i="7"/>
  <c r="Q11" i="7" s="1"/>
  <c r="K12" i="7"/>
  <c r="Q12" i="7" s="1"/>
  <c r="K13" i="7"/>
  <c r="Q13" i="7" s="1"/>
  <c r="K14" i="7"/>
  <c r="Q14" i="7" s="1"/>
  <c r="K15" i="7"/>
  <c r="Q15" i="7" s="1"/>
  <c r="K16" i="7"/>
  <c r="Q16" i="7" s="1"/>
  <c r="K17" i="7"/>
  <c r="Q17" i="7" s="1"/>
  <c r="K18" i="7"/>
  <c r="Q18" i="7" s="1"/>
  <c r="K19" i="7"/>
  <c r="Q19" i="7" s="1"/>
  <c r="K20" i="7"/>
  <c r="Q20" i="7" s="1"/>
  <c r="K21" i="7"/>
  <c r="Q21" i="7" s="1"/>
  <c r="K22" i="7"/>
  <c r="Q22" i="7" s="1"/>
  <c r="K23" i="7"/>
  <c r="Q23" i="7" s="1"/>
  <c r="K24" i="7"/>
  <c r="Q24" i="7" s="1"/>
  <c r="K25" i="7"/>
  <c r="Q25" i="7" s="1"/>
  <c r="K26" i="7"/>
  <c r="Q26" i="7" s="1"/>
  <c r="K27" i="7"/>
  <c r="Q27" i="7" s="1"/>
  <c r="K28" i="7"/>
  <c r="Q28" i="7" s="1"/>
  <c r="K29" i="7"/>
  <c r="K30" i="7"/>
  <c r="Q30" i="7" s="1"/>
  <c r="K31" i="7"/>
  <c r="Q31" i="7" s="1"/>
  <c r="K32" i="7"/>
  <c r="Q32" i="7" s="1"/>
  <c r="K33" i="7"/>
  <c r="K34" i="7"/>
  <c r="Q34" i="7" s="1"/>
  <c r="K35" i="7"/>
  <c r="Q35" i="7" s="1"/>
  <c r="K36" i="7"/>
  <c r="Q36" i="7" s="1"/>
  <c r="K37" i="7"/>
  <c r="Q37" i="7" s="1"/>
  <c r="K38" i="7"/>
  <c r="Q38" i="7" s="1"/>
  <c r="K39" i="7"/>
  <c r="Q39" i="7" s="1"/>
  <c r="K40" i="7"/>
  <c r="Q40" i="7" s="1"/>
  <c r="K41" i="7"/>
  <c r="Q41" i="7" s="1"/>
  <c r="K42" i="7"/>
  <c r="Q42" i="7" s="1"/>
  <c r="K43" i="7"/>
  <c r="Q43" i="7" s="1"/>
  <c r="K44" i="7"/>
  <c r="Q44" i="7" s="1"/>
  <c r="K45" i="7"/>
  <c r="Q45" i="7" s="1"/>
  <c r="K46" i="7"/>
  <c r="Q46" i="7" s="1"/>
  <c r="K47" i="7"/>
  <c r="Q47" i="7" s="1"/>
  <c r="K48" i="7"/>
  <c r="Q48" i="7" s="1"/>
  <c r="K49" i="7"/>
  <c r="Q49" i="7" s="1"/>
  <c r="K50" i="7"/>
  <c r="Q50" i="7" s="1"/>
  <c r="K51" i="7"/>
  <c r="Q51" i="7" s="1"/>
  <c r="K52" i="7"/>
  <c r="Q52" i="7" s="1"/>
  <c r="K53" i="7"/>
  <c r="Q53" i="7" s="1"/>
  <c r="K54" i="7"/>
  <c r="Q54" i="7" s="1"/>
  <c r="K55" i="7"/>
  <c r="Q55" i="7" s="1"/>
  <c r="K56" i="7"/>
  <c r="Q56" i="7" s="1"/>
  <c r="K57" i="7"/>
  <c r="Q57" i="7" s="1"/>
  <c r="K58" i="7"/>
  <c r="Q58" i="7" s="1"/>
  <c r="K59" i="7"/>
  <c r="Q59" i="7" s="1"/>
  <c r="K60" i="7"/>
  <c r="Q60" i="7" s="1"/>
  <c r="K61" i="7"/>
  <c r="K62" i="7"/>
  <c r="Q62" i="7" s="1"/>
  <c r="K63" i="7"/>
  <c r="Q63" i="7" s="1"/>
  <c r="K64" i="7"/>
  <c r="Q64" i="7" s="1"/>
  <c r="K65" i="7"/>
  <c r="K66" i="7"/>
  <c r="Q66" i="7" s="1"/>
  <c r="K67" i="7"/>
  <c r="Q67" i="7" s="1"/>
  <c r="K68" i="7"/>
  <c r="Q68" i="7" s="1"/>
  <c r="K69" i="7"/>
  <c r="Q69" i="7" s="1"/>
  <c r="K70" i="7"/>
  <c r="Q70" i="7" s="1"/>
  <c r="K71" i="7"/>
  <c r="Q71" i="7" s="1"/>
  <c r="K72" i="7"/>
  <c r="Q72" i="7" s="1"/>
  <c r="K73" i="7"/>
  <c r="Q73" i="7" s="1"/>
  <c r="K74" i="7"/>
  <c r="Q74" i="7" s="1"/>
  <c r="K75" i="7"/>
  <c r="Q75" i="7" s="1"/>
  <c r="K76" i="7"/>
  <c r="Q76" i="7" s="1"/>
  <c r="K77" i="7"/>
  <c r="Q77" i="7" s="1"/>
  <c r="K78" i="7"/>
  <c r="Q78" i="7" s="1"/>
  <c r="K79" i="7"/>
  <c r="Q79" i="7" s="1"/>
  <c r="K80" i="7"/>
  <c r="Q80" i="7" s="1"/>
  <c r="K81" i="7"/>
  <c r="Q81" i="7" s="1"/>
  <c r="K82" i="7"/>
  <c r="Q82" i="7" s="1"/>
  <c r="K83" i="7"/>
  <c r="Q83" i="7" s="1"/>
  <c r="K84" i="7"/>
  <c r="Q84" i="7" s="1"/>
  <c r="K85" i="7"/>
  <c r="Q85" i="7" s="1"/>
  <c r="K86" i="7"/>
  <c r="Q86" i="7" s="1"/>
  <c r="K87" i="7"/>
  <c r="Q87" i="7" s="1"/>
  <c r="K88" i="7"/>
  <c r="Q88" i="7" s="1"/>
  <c r="K89" i="7"/>
  <c r="Q89" i="7" s="1"/>
  <c r="K90" i="7"/>
  <c r="Q90" i="7" s="1"/>
  <c r="K91" i="7"/>
  <c r="Q91" i="7" s="1"/>
  <c r="K92" i="7"/>
  <c r="Q92" i="7" s="1"/>
  <c r="K93" i="7"/>
  <c r="K94" i="7"/>
  <c r="Q94" i="7" s="1"/>
  <c r="K95" i="7"/>
  <c r="Q95" i="7" s="1"/>
  <c r="K96" i="7"/>
  <c r="Q96" i="7" s="1"/>
  <c r="K97" i="7"/>
  <c r="K98" i="7"/>
  <c r="Q98" i="7" s="1"/>
  <c r="K99" i="7"/>
  <c r="Q99" i="7" s="1"/>
  <c r="K100" i="7"/>
  <c r="Q100" i="7" s="1"/>
  <c r="K101" i="7"/>
  <c r="Q101" i="7" s="1"/>
  <c r="K102" i="7"/>
  <c r="Q102" i="7" s="1"/>
  <c r="K103" i="7"/>
  <c r="Q103" i="7" s="1"/>
  <c r="K104" i="7"/>
  <c r="Q104" i="7" s="1"/>
  <c r="K105" i="7"/>
  <c r="Q105" i="7" s="1"/>
  <c r="K106" i="7"/>
  <c r="Q106" i="7" s="1"/>
  <c r="K107" i="7"/>
  <c r="Q107" i="7" s="1"/>
  <c r="K108" i="7"/>
  <c r="Q108" i="7" s="1"/>
  <c r="K109" i="7"/>
  <c r="Q109" i="7" s="1"/>
  <c r="K110" i="7"/>
  <c r="Q110" i="7" s="1"/>
  <c r="K111" i="7"/>
  <c r="Q111" i="7" s="1"/>
  <c r="K112" i="7"/>
  <c r="Q112" i="7" s="1"/>
  <c r="K113" i="7"/>
  <c r="Q113" i="7" s="1"/>
  <c r="K114" i="7"/>
  <c r="Q114" i="7" s="1"/>
  <c r="K115" i="7"/>
  <c r="Q115" i="7" s="1"/>
  <c r="K116" i="7"/>
  <c r="Q116" i="7" s="1"/>
  <c r="K117" i="7"/>
  <c r="Q117" i="7" s="1"/>
  <c r="K118" i="7"/>
  <c r="Q118" i="7" s="1"/>
  <c r="K119" i="7"/>
  <c r="Q119" i="7" s="1"/>
  <c r="K120" i="7"/>
  <c r="Q120" i="7" s="1"/>
  <c r="K121" i="7"/>
  <c r="Q121" i="7" s="1"/>
  <c r="K122" i="7"/>
  <c r="Q122" i="7" s="1"/>
  <c r="K123" i="7"/>
  <c r="Q123" i="7" s="1"/>
  <c r="K124" i="7"/>
  <c r="Q124" i="7" s="1"/>
  <c r="K125" i="7"/>
  <c r="K126" i="7"/>
  <c r="Q126" i="7" s="1"/>
  <c r="K127" i="7"/>
  <c r="Q127" i="7" s="1"/>
  <c r="K128" i="7"/>
  <c r="Q128" i="7" s="1"/>
  <c r="K129" i="7"/>
  <c r="K130" i="7"/>
  <c r="Q130" i="7" s="1"/>
  <c r="K131" i="7"/>
  <c r="Q131" i="7" s="1"/>
  <c r="K132" i="7"/>
  <c r="Q132" i="7" s="1"/>
  <c r="K133" i="7"/>
  <c r="Q133" i="7" s="1"/>
  <c r="K134" i="7"/>
  <c r="Q134" i="7" s="1"/>
  <c r="K135" i="7"/>
  <c r="Q135" i="7" s="1"/>
  <c r="K136" i="7"/>
  <c r="Q136" i="7" s="1"/>
  <c r="K137" i="7"/>
  <c r="Q137" i="7" s="1"/>
  <c r="K138" i="7"/>
  <c r="Q138" i="7" s="1"/>
  <c r="K139" i="7"/>
  <c r="Q139" i="7" s="1"/>
  <c r="K140" i="7"/>
  <c r="Q140" i="7" s="1"/>
  <c r="K141" i="7"/>
  <c r="Q141" i="7" s="1"/>
  <c r="K142" i="7"/>
  <c r="Q142" i="7" s="1"/>
  <c r="K143" i="7"/>
  <c r="Q143" i="7" s="1"/>
  <c r="K144" i="7"/>
  <c r="Q144" i="7" s="1"/>
  <c r="K145" i="7"/>
  <c r="Q145" i="7" s="1"/>
  <c r="K146" i="7"/>
  <c r="Q146" i="7" s="1"/>
  <c r="K147" i="7"/>
  <c r="Q147" i="7" s="1"/>
  <c r="K148" i="7"/>
  <c r="Q148" i="7" s="1"/>
  <c r="K149" i="7"/>
  <c r="Q149" i="7" s="1"/>
  <c r="K150" i="7"/>
  <c r="Q150" i="7" s="1"/>
  <c r="K151" i="7"/>
  <c r="Q151" i="7" s="1"/>
  <c r="K152" i="7"/>
  <c r="Q152" i="7" s="1"/>
  <c r="K153" i="7"/>
  <c r="Q153" i="7" s="1"/>
  <c r="K154" i="7"/>
  <c r="Q154" i="7" s="1"/>
  <c r="K155" i="7"/>
  <c r="Q155" i="7" s="1"/>
  <c r="K156" i="7"/>
  <c r="Q156" i="7" s="1"/>
  <c r="K157" i="7"/>
  <c r="K158" i="7"/>
  <c r="Q158" i="7" s="1"/>
  <c r="K159" i="7"/>
  <c r="Q159" i="7" s="1"/>
  <c r="K160" i="7"/>
  <c r="Q160" i="7" s="1"/>
  <c r="K161" i="7"/>
  <c r="K162" i="7"/>
  <c r="Q162" i="7" s="1"/>
  <c r="K163" i="7"/>
  <c r="Q163" i="7" s="1"/>
  <c r="K164" i="7"/>
  <c r="Q164" i="7" s="1"/>
  <c r="K165" i="7"/>
  <c r="Q165" i="7" s="1"/>
  <c r="K166" i="7"/>
  <c r="Q166" i="7" s="1"/>
  <c r="K167" i="7"/>
  <c r="Q167" i="7" s="1"/>
  <c r="K168" i="7"/>
  <c r="Q168" i="7" s="1"/>
  <c r="K169" i="7"/>
  <c r="Q169" i="7" s="1"/>
  <c r="K170" i="7"/>
  <c r="Q170" i="7" s="1"/>
  <c r="K171" i="7"/>
  <c r="Q171" i="7" s="1"/>
  <c r="K172" i="7"/>
  <c r="Q172" i="7" s="1"/>
  <c r="K173" i="7"/>
  <c r="Q173" i="7" s="1"/>
  <c r="K174" i="7"/>
  <c r="Q174" i="7" s="1"/>
  <c r="K175" i="7"/>
  <c r="Q175" i="7" s="1"/>
  <c r="K176" i="7"/>
  <c r="Q176" i="7" s="1"/>
  <c r="K177" i="7"/>
  <c r="Q177" i="7" s="1"/>
  <c r="K178" i="7"/>
  <c r="Q178" i="7" s="1"/>
  <c r="K179" i="7"/>
  <c r="Q179" i="7" s="1"/>
  <c r="K180" i="7"/>
  <c r="Q180" i="7" s="1"/>
  <c r="K181" i="7"/>
  <c r="Q181" i="7" s="1"/>
  <c r="K182" i="7"/>
  <c r="Q182" i="7" s="1"/>
  <c r="K183" i="7"/>
  <c r="Q183" i="7" s="1"/>
  <c r="K184" i="7"/>
  <c r="Q184" i="7" s="1"/>
  <c r="K185" i="7"/>
  <c r="Q185" i="7" s="1"/>
  <c r="K186" i="7"/>
  <c r="Q186" i="7" s="1"/>
  <c r="K187" i="7"/>
  <c r="Q187" i="7" s="1"/>
  <c r="K188" i="7"/>
  <c r="Q188" i="7" s="1"/>
  <c r="K189" i="7"/>
  <c r="K190" i="7"/>
  <c r="Q190" i="7" s="1"/>
  <c r="K191" i="7"/>
  <c r="Q191" i="7" s="1"/>
  <c r="K192" i="7"/>
  <c r="Q192" i="7" s="1"/>
  <c r="K193" i="7"/>
  <c r="K194" i="7"/>
  <c r="Q194" i="7" s="1"/>
  <c r="K195" i="7"/>
  <c r="Q195" i="7" s="1"/>
  <c r="K196" i="7"/>
  <c r="Q196" i="7" s="1"/>
  <c r="K197" i="7"/>
  <c r="Q197" i="7" s="1"/>
  <c r="K198" i="7"/>
  <c r="Q198" i="7" s="1"/>
  <c r="K199" i="7"/>
  <c r="Q199" i="7" s="1"/>
  <c r="K200" i="7"/>
  <c r="Q200" i="7" s="1"/>
  <c r="K201" i="7"/>
  <c r="Q201" i="7" s="1"/>
  <c r="K202" i="7"/>
  <c r="Q202" i="7" s="1"/>
  <c r="K203" i="7"/>
  <c r="Q203" i="7" s="1"/>
  <c r="K204" i="7"/>
  <c r="Q204" i="7" s="1"/>
  <c r="K205" i="7"/>
  <c r="Q205" i="7" s="1"/>
  <c r="K206" i="7"/>
  <c r="Q206" i="7" s="1"/>
  <c r="K207" i="7"/>
  <c r="Q207" i="7" s="1"/>
  <c r="K208" i="7"/>
  <c r="Q208" i="7" s="1"/>
  <c r="K209" i="7"/>
  <c r="Q209" i="7" s="1"/>
  <c r="K210" i="7"/>
  <c r="Q210" i="7" s="1"/>
  <c r="K211" i="7"/>
  <c r="Q211" i="7" s="1"/>
  <c r="K212" i="7"/>
  <c r="Q212" i="7" s="1"/>
  <c r="K213" i="7"/>
  <c r="Q213" i="7" s="1"/>
  <c r="K214" i="7"/>
  <c r="Q214" i="7" s="1"/>
  <c r="K215" i="7"/>
  <c r="Q215" i="7" s="1"/>
  <c r="K216" i="7"/>
  <c r="Q216" i="7" s="1"/>
  <c r="K217" i="7"/>
  <c r="Q217" i="7" s="1"/>
  <c r="K218" i="7"/>
  <c r="Q218" i="7" s="1"/>
  <c r="K219" i="7"/>
  <c r="Q219" i="7" s="1"/>
  <c r="K220" i="7"/>
  <c r="Q220" i="7" s="1"/>
  <c r="K221" i="7"/>
  <c r="K222" i="7"/>
  <c r="Q222" i="7" s="1"/>
  <c r="K223" i="7"/>
  <c r="Q223" i="7" s="1"/>
  <c r="K224" i="7"/>
  <c r="Q224" i="7" s="1"/>
  <c r="K225" i="7"/>
  <c r="K226" i="7"/>
  <c r="Q226" i="7" s="1"/>
  <c r="K227" i="7"/>
  <c r="Q227" i="7" s="1"/>
  <c r="K228" i="7"/>
  <c r="Q228" i="7" s="1"/>
  <c r="K229" i="7"/>
  <c r="Q229" i="7" s="1"/>
  <c r="K230" i="7"/>
  <c r="Q230" i="7" s="1"/>
  <c r="K231" i="7"/>
  <c r="Q231" i="7" s="1"/>
  <c r="K232" i="7"/>
  <c r="Q232" i="7" s="1"/>
  <c r="K233" i="7"/>
  <c r="Q233" i="7" s="1"/>
  <c r="K234" i="7"/>
  <c r="Q234" i="7" s="1"/>
  <c r="K235" i="7"/>
  <c r="Q235" i="7" s="1"/>
  <c r="K236" i="7"/>
  <c r="Q236" i="7" s="1"/>
  <c r="K237" i="7"/>
  <c r="Q237" i="7" s="1"/>
  <c r="K238" i="7"/>
  <c r="Q238" i="7" s="1"/>
  <c r="K239" i="7"/>
  <c r="Q239" i="7" s="1"/>
  <c r="K240" i="7"/>
  <c r="Q240" i="7" s="1"/>
  <c r="K241" i="7"/>
  <c r="Q241" i="7" s="1"/>
  <c r="K242" i="7"/>
  <c r="Q242" i="7" s="1"/>
  <c r="K243" i="7"/>
  <c r="Q243" i="7" s="1"/>
  <c r="K244" i="7"/>
  <c r="Q244" i="7" s="1"/>
  <c r="K245" i="7"/>
  <c r="Q245" i="7" s="1"/>
  <c r="K246" i="7"/>
  <c r="Q246" i="7" s="1"/>
  <c r="K247" i="7"/>
  <c r="Q247" i="7" s="1"/>
  <c r="K248" i="7"/>
  <c r="Q248" i="7" s="1"/>
  <c r="K249" i="7"/>
  <c r="Q249" i="7" s="1"/>
  <c r="K250" i="7"/>
  <c r="Q250" i="7" s="1"/>
  <c r="K251" i="7"/>
  <c r="Q251" i="7" s="1"/>
  <c r="K252" i="7"/>
  <c r="Q252" i="7" s="1"/>
  <c r="K253" i="7"/>
  <c r="K254" i="7"/>
  <c r="Q254" i="7" s="1"/>
  <c r="K255" i="7"/>
  <c r="Q255" i="7" s="1"/>
  <c r="K256" i="7"/>
  <c r="Q256" i="7" s="1"/>
  <c r="K257" i="7"/>
  <c r="K258" i="7"/>
  <c r="Q258" i="7" s="1"/>
  <c r="K259" i="7"/>
  <c r="Q259" i="7" s="1"/>
  <c r="K260" i="7"/>
  <c r="Q260" i="7" s="1"/>
  <c r="K261" i="7"/>
  <c r="Q261" i="7" s="1"/>
  <c r="K262" i="7"/>
  <c r="Q262" i="7" s="1"/>
  <c r="K263" i="7"/>
  <c r="Q263" i="7" s="1"/>
  <c r="K264" i="7"/>
  <c r="Q264" i="7" s="1"/>
  <c r="K265" i="7"/>
  <c r="Q265" i="7" s="1"/>
  <c r="K266" i="7"/>
  <c r="Q266" i="7" s="1"/>
  <c r="K267" i="7"/>
  <c r="Q267" i="7" s="1"/>
  <c r="K268" i="7"/>
  <c r="Q268" i="7" s="1"/>
  <c r="K269" i="7"/>
  <c r="Q269" i="7" s="1"/>
  <c r="K270" i="7"/>
  <c r="Q270" i="7" s="1"/>
  <c r="K271" i="7"/>
  <c r="Q271" i="7" s="1"/>
  <c r="K272" i="7"/>
  <c r="Q272" i="7" s="1"/>
  <c r="K273" i="7"/>
  <c r="Q273" i="7" s="1"/>
  <c r="K274" i="7"/>
  <c r="Q274" i="7" s="1"/>
  <c r="K275" i="7"/>
  <c r="Q275" i="7" s="1"/>
  <c r="K276" i="7"/>
  <c r="Q276" i="7" s="1"/>
  <c r="K277" i="7"/>
  <c r="Q277" i="7" s="1"/>
  <c r="K278" i="7"/>
  <c r="Q278" i="7" s="1"/>
  <c r="K279" i="7"/>
  <c r="Q279" i="7" s="1"/>
  <c r="K280" i="7"/>
  <c r="Q280" i="7" s="1"/>
  <c r="K281" i="7"/>
  <c r="Q281" i="7" s="1"/>
  <c r="K282" i="7"/>
  <c r="Q282" i="7" s="1"/>
  <c r="K283" i="7"/>
  <c r="Q283" i="7" s="1"/>
  <c r="K284" i="7"/>
  <c r="Q284" i="7" s="1"/>
  <c r="K285" i="7"/>
  <c r="K286" i="7"/>
  <c r="Q286" i="7" s="1"/>
  <c r="K287" i="7"/>
  <c r="Q287" i="7" s="1"/>
  <c r="K288" i="7"/>
  <c r="Q288" i="7" s="1"/>
  <c r="K289" i="7"/>
  <c r="K290" i="7"/>
  <c r="Q290" i="7" s="1"/>
  <c r="K291" i="7"/>
  <c r="Q291" i="7" s="1"/>
  <c r="K292" i="7"/>
  <c r="Q292" i="7" s="1"/>
  <c r="K293" i="7"/>
  <c r="Q293" i="7" s="1"/>
  <c r="K294" i="7"/>
  <c r="Q294" i="7" s="1"/>
  <c r="K295" i="7"/>
  <c r="Q295" i="7" s="1"/>
  <c r="K296" i="7"/>
  <c r="Q296" i="7" s="1"/>
  <c r="K297" i="7"/>
  <c r="Q297" i="7" s="1"/>
  <c r="K298" i="7"/>
  <c r="Q298" i="7" s="1"/>
  <c r="K299" i="7"/>
  <c r="Q299" i="7" s="1"/>
  <c r="K300" i="7"/>
  <c r="Q300" i="7" s="1"/>
  <c r="K301" i="7"/>
  <c r="Q301" i="7" s="1"/>
  <c r="K302" i="7"/>
  <c r="Q302" i="7" s="1"/>
  <c r="K303" i="7"/>
  <c r="Q303" i="7" s="1"/>
  <c r="K304" i="7"/>
  <c r="Q304" i="7" s="1"/>
  <c r="K305" i="7"/>
  <c r="Q305" i="7" s="1"/>
  <c r="K306" i="7"/>
  <c r="Q306" i="7" s="1"/>
  <c r="K307" i="7"/>
  <c r="Q307" i="7" s="1"/>
  <c r="K308" i="7"/>
  <c r="Q308" i="7" s="1"/>
  <c r="K309" i="7"/>
  <c r="Q309" i="7" s="1"/>
  <c r="K310" i="7"/>
  <c r="Q310" i="7" s="1"/>
  <c r="K311" i="7"/>
  <c r="Q311" i="7" s="1"/>
  <c r="K312" i="7"/>
  <c r="Q312" i="7" s="1"/>
  <c r="K313" i="7"/>
  <c r="Q313" i="7" s="1"/>
  <c r="K314" i="7"/>
  <c r="Q314" i="7" s="1"/>
  <c r="K315" i="7"/>
  <c r="Q315" i="7" s="1"/>
  <c r="K316" i="7"/>
  <c r="Q316" i="7" s="1"/>
  <c r="K317" i="7"/>
  <c r="K318" i="7"/>
  <c r="Q318" i="7" s="1"/>
  <c r="K319" i="7"/>
  <c r="Q319" i="7" s="1"/>
  <c r="K320" i="7"/>
  <c r="Q320" i="7" s="1"/>
  <c r="K321" i="7"/>
  <c r="K322" i="7"/>
  <c r="Q322" i="7" s="1"/>
  <c r="K323" i="7"/>
  <c r="Q323" i="7" s="1"/>
  <c r="K324" i="7"/>
  <c r="Q324" i="7" s="1"/>
  <c r="K325" i="7"/>
  <c r="Q325" i="7" s="1"/>
  <c r="K326" i="7"/>
  <c r="Q326" i="7" s="1"/>
  <c r="K327" i="7"/>
  <c r="Q327" i="7" s="1"/>
  <c r="K328" i="7"/>
  <c r="Q328" i="7" s="1"/>
  <c r="K329" i="7"/>
  <c r="Q329" i="7" s="1"/>
  <c r="K330" i="7"/>
  <c r="Q330" i="7" s="1"/>
  <c r="K331" i="7"/>
  <c r="Q331" i="7" s="1"/>
  <c r="K332" i="7"/>
  <c r="Q332" i="7" s="1"/>
  <c r="K333" i="7"/>
  <c r="Q333" i="7" s="1"/>
  <c r="K334" i="7"/>
  <c r="Q334" i="7" s="1"/>
  <c r="K335" i="7"/>
  <c r="Q335" i="7" s="1"/>
  <c r="K336" i="7"/>
  <c r="Q336" i="7" s="1"/>
  <c r="K337" i="7"/>
  <c r="Q337" i="7" s="1"/>
  <c r="K338" i="7"/>
  <c r="Q338" i="7" s="1"/>
  <c r="K339" i="7"/>
  <c r="Q339" i="7" s="1"/>
  <c r="K340" i="7"/>
  <c r="Q340" i="7" s="1"/>
  <c r="K341" i="7"/>
  <c r="Q341" i="7" s="1"/>
  <c r="K342" i="7"/>
  <c r="Q342" i="7" s="1"/>
  <c r="K343" i="7"/>
  <c r="Q343" i="7" s="1"/>
  <c r="K344" i="7"/>
  <c r="Q344" i="7" s="1"/>
  <c r="K345" i="7"/>
  <c r="Q345" i="7" s="1"/>
  <c r="K346" i="7"/>
  <c r="Q346" i="7" s="1"/>
  <c r="K347" i="7"/>
  <c r="Q347" i="7" s="1"/>
  <c r="K348" i="7"/>
  <c r="Q348" i="7" s="1"/>
  <c r="K349" i="7"/>
  <c r="K350" i="7"/>
  <c r="Q350" i="7" s="1"/>
  <c r="K351" i="7"/>
  <c r="Q351" i="7" s="1"/>
  <c r="K352" i="7"/>
  <c r="Q352" i="7" s="1"/>
  <c r="K353" i="7"/>
  <c r="K354" i="7"/>
  <c r="Q354" i="7" s="1"/>
  <c r="K355" i="7"/>
  <c r="Q355" i="7" s="1"/>
  <c r="K356" i="7"/>
  <c r="Q356" i="7" s="1"/>
  <c r="K357" i="7"/>
  <c r="Q357" i="7" s="1"/>
  <c r="K358" i="7"/>
  <c r="Q358" i="7" s="1"/>
  <c r="K359" i="7"/>
  <c r="Q359" i="7" s="1"/>
  <c r="K360" i="7"/>
  <c r="Q360" i="7" s="1"/>
  <c r="K361" i="7"/>
  <c r="Q361" i="7" s="1"/>
  <c r="K362" i="7"/>
  <c r="Q362" i="7" s="1"/>
  <c r="K363" i="7"/>
  <c r="Q363" i="7" s="1"/>
  <c r="K364" i="7"/>
  <c r="Q364" i="7" s="1"/>
  <c r="K365" i="7"/>
  <c r="Q365" i="7" s="1"/>
  <c r="K366" i="7"/>
  <c r="Q366" i="7" s="1"/>
  <c r="K367" i="7"/>
  <c r="Q367" i="7" s="1"/>
  <c r="K368" i="7"/>
  <c r="Q368" i="7" s="1"/>
  <c r="K369" i="7"/>
  <c r="Q369" i="7" s="1"/>
  <c r="K370" i="7"/>
  <c r="Q370" i="7" s="1"/>
  <c r="K371" i="7"/>
  <c r="Q371" i="7" s="1"/>
  <c r="K372" i="7"/>
  <c r="Q372" i="7" s="1"/>
  <c r="K373" i="7"/>
  <c r="Q373" i="7" s="1"/>
  <c r="K374" i="7"/>
  <c r="Q374" i="7" s="1"/>
  <c r="K375" i="7"/>
  <c r="Q375" i="7" s="1"/>
  <c r="K376" i="7"/>
  <c r="Q376" i="7" s="1"/>
  <c r="K377" i="7"/>
  <c r="Q377" i="7" s="1"/>
  <c r="K378" i="7"/>
  <c r="Q378" i="7" s="1"/>
  <c r="K379" i="7"/>
  <c r="Q379" i="7" s="1"/>
  <c r="K380" i="7"/>
  <c r="Q380" i="7" s="1"/>
  <c r="K381" i="7"/>
  <c r="K382" i="7"/>
  <c r="Q382" i="7" s="1"/>
  <c r="K383" i="7"/>
  <c r="Q383" i="7" s="1"/>
  <c r="K384" i="7"/>
  <c r="Q384" i="7" s="1"/>
  <c r="K385" i="7"/>
  <c r="K386" i="7"/>
  <c r="Q386" i="7" s="1"/>
  <c r="K387" i="7"/>
  <c r="Q387" i="7" s="1"/>
  <c r="K388" i="7"/>
  <c r="Q388" i="7" s="1"/>
  <c r="K389" i="7"/>
  <c r="Q389" i="7" s="1"/>
  <c r="K390" i="7"/>
  <c r="Q390" i="7" s="1"/>
  <c r="K391" i="7"/>
  <c r="Q391" i="7" s="1"/>
  <c r="K392" i="7"/>
  <c r="Q392" i="7" s="1"/>
  <c r="K393" i="7"/>
  <c r="Q393" i="7" s="1"/>
  <c r="K394" i="7"/>
  <c r="Q394" i="7" s="1"/>
  <c r="K395" i="7"/>
  <c r="Q395" i="7" s="1"/>
  <c r="K396" i="7"/>
  <c r="Q396" i="7" s="1"/>
  <c r="K397" i="7"/>
  <c r="Q397" i="7" s="1"/>
  <c r="K398" i="7"/>
  <c r="Q398" i="7" s="1"/>
  <c r="K399" i="7"/>
  <c r="Q399" i="7" s="1"/>
  <c r="K400" i="7"/>
  <c r="Q400" i="7" s="1"/>
  <c r="K401" i="7"/>
  <c r="Q401" i="7" s="1"/>
  <c r="K402" i="7"/>
  <c r="Q402" i="7" s="1"/>
  <c r="K403" i="7"/>
  <c r="Q403" i="7" s="1"/>
  <c r="K404" i="7"/>
  <c r="Q404" i="7" s="1"/>
  <c r="K405" i="7"/>
  <c r="Q405" i="7" s="1"/>
  <c r="K406" i="7"/>
  <c r="Q406" i="7" s="1"/>
  <c r="K407" i="7"/>
  <c r="Q407" i="7" s="1"/>
  <c r="K408" i="7"/>
  <c r="Q408" i="7" s="1"/>
  <c r="K409" i="7"/>
  <c r="Q409" i="7" s="1"/>
  <c r="K410" i="7"/>
  <c r="Q410" i="7" s="1"/>
  <c r="K411" i="7"/>
  <c r="Q411" i="7" s="1"/>
  <c r="K412" i="7"/>
  <c r="Q412" i="7" s="1"/>
  <c r="K413" i="7"/>
  <c r="K414" i="7"/>
  <c r="Q414" i="7" s="1"/>
  <c r="K415" i="7"/>
  <c r="Q415" i="7" s="1"/>
  <c r="K416" i="7"/>
  <c r="Q416" i="7" s="1"/>
  <c r="K417" i="7"/>
  <c r="K418" i="7"/>
  <c r="Q418" i="7" s="1"/>
  <c r="K419" i="7"/>
  <c r="Q419" i="7" s="1"/>
  <c r="K420" i="7"/>
  <c r="Q420" i="7" s="1"/>
  <c r="K421" i="7"/>
  <c r="Q421" i="7" s="1"/>
  <c r="K422" i="7"/>
  <c r="Q422" i="7" s="1"/>
  <c r="K423" i="7"/>
  <c r="Q423" i="7" s="1"/>
  <c r="K424" i="7"/>
  <c r="Q424" i="7" s="1"/>
  <c r="K425" i="7"/>
  <c r="Q425" i="7" s="1"/>
  <c r="K426" i="7"/>
  <c r="Q426" i="7" s="1"/>
  <c r="K427" i="7"/>
  <c r="Q427" i="7" s="1"/>
  <c r="K428" i="7"/>
  <c r="Q428" i="7" s="1"/>
  <c r="K429" i="7"/>
  <c r="Q429" i="7" s="1"/>
  <c r="K430" i="7"/>
  <c r="Q430" i="7" s="1"/>
  <c r="K431" i="7"/>
  <c r="Q431" i="7" s="1"/>
  <c r="K432" i="7"/>
  <c r="Q432" i="7" s="1"/>
  <c r="K433" i="7"/>
  <c r="Q433" i="7" s="1"/>
  <c r="K434" i="7"/>
  <c r="Q434" i="7" s="1"/>
  <c r="K435" i="7"/>
  <c r="Q435" i="7" s="1"/>
  <c r="K436" i="7"/>
  <c r="Q436" i="7" s="1"/>
  <c r="K437" i="7"/>
  <c r="Q437" i="7" s="1"/>
  <c r="K438" i="7"/>
  <c r="Q438" i="7" s="1"/>
  <c r="K439" i="7"/>
  <c r="Q439" i="7" s="1"/>
  <c r="K440" i="7"/>
  <c r="Q440" i="7" s="1"/>
  <c r="K441" i="7"/>
  <c r="Q441" i="7" s="1"/>
  <c r="K442" i="7"/>
  <c r="Q442" i="7" s="1"/>
  <c r="K443" i="7"/>
  <c r="Q443" i="7" s="1"/>
  <c r="K444" i="7"/>
  <c r="Q444" i="7" s="1"/>
  <c r="K445" i="7"/>
  <c r="K446" i="7"/>
  <c r="Q446" i="7" s="1"/>
  <c r="K447" i="7"/>
  <c r="Q447" i="7" s="1"/>
  <c r="K448" i="7"/>
  <c r="Q448" i="7" s="1"/>
  <c r="K449" i="7"/>
  <c r="K450" i="7"/>
  <c r="Q450" i="7" s="1"/>
  <c r="K451" i="7"/>
  <c r="Q451" i="7" s="1"/>
  <c r="K452" i="7"/>
  <c r="Q452" i="7" s="1"/>
  <c r="K453" i="7"/>
  <c r="Q453" i="7" s="1"/>
  <c r="K454" i="7"/>
  <c r="Q454" i="7" s="1"/>
  <c r="K455" i="7"/>
  <c r="Q455" i="7" s="1"/>
  <c r="K456" i="7"/>
  <c r="Q456" i="7" s="1"/>
  <c r="K457" i="7"/>
  <c r="Q457" i="7" s="1"/>
  <c r="K458" i="7"/>
  <c r="Q458" i="7" s="1"/>
  <c r="K459" i="7"/>
  <c r="Q459" i="7" s="1"/>
  <c r="K460" i="7"/>
  <c r="Q460" i="7" s="1"/>
  <c r="K461" i="7"/>
  <c r="Q461" i="7" s="1"/>
  <c r="K462" i="7"/>
  <c r="Q462" i="7" s="1"/>
  <c r="K463" i="7"/>
  <c r="Q463" i="7" s="1"/>
  <c r="K464" i="7"/>
  <c r="Q464" i="7" s="1"/>
  <c r="K465" i="7"/>
  <c r="Q465" i="7" s="1"/>
  <c r="K466" i="7"/>
  <c r="Q466" i="7" s="1"/>
  <c r="K467" i="7"/>
  <c r="Q467" i="7" s="1"/>
  <c r="K468" i="7"/>
  <c r="Q468" i="7" s="1"/>
  <c r="K469" i="7"/>
  <c r="Q469" i="7" s="1"/>
  <c r="K470" i="7"/>
  <c r="Q470" i="7" s="1"/>
  <c r="K471" i="7"/>
  <c r="Q471" i="7" s="1"/>
  <c r="K472" i="7"/>
  <c r="Q472" i="7" s="1"/>
  <c r="K473" i="7"/>
  <c r="Q473" i="7" s="1"/>
  <c r="K474" i="7"/>
  <c r="Q474" i="7" s="1"/>
  <c r="K475" i="7"/>
  <c r="Q475" i="7" s="1"/>
  <c r="K476" i="7"/>
  <c r="Q476" i="7" s="1"/>
  <c r="K477" i="7"/>
  <c r="K478" i="7"/>
  <c r="Q478" i="7" s="1"/>
  <c r="K479" i="7"/>
  <c r="Q479" i="7" s="1"/>
  <c r="K480" i="7"/>
  <c r="Q480" i="7" s="1"/>
  <c r="K481" i="7"/>
  <c r="K482" i="7"/>
  <c r="Q482" i="7" s="1"/>
  <c r="K483" i="7"/>
  <c r="Q483" i="7" s="1"/>
  <c r="K484" i="7"/>
  <c r="Q484" i="7" s="1"/>
  <c r="K485" i="7"/>
  <c r="Q485" i="7" s="1"/>
  <c r="K486" i="7"/>
  <c r="Q486" i="7" s="1"/>
  <c r="K487" i="7"/>
  <c r="Q487" i="7" s="1"/>
  <c r="K488" i="7"/>
  <c r="Q488" i="7" s="1"/>
  <c r="K489" i="7"/>
  <c r="Q489" i="7" s="1"/>
  <c r="K490" i="7"/>
  <c r="Q490" i="7" s="1"/>
  <c r="K491" i="7"/>
  <c r="Q491" i="7" s="1"/>
  <c r="K492" i="7"/>
  <c r="Q492" i="7" s="1"/>
  <c r="K493" i="7"/>
  <c r="Q493" i="7" s="1"/>
  <c r="K494" i="7"/>
  <c r="Q494" i="7" s="1"/>
  <c r="K495" i="7"/>
  <c r="Q495" i="7" s="1"/>
  <c r="K496" i="7"/>
  <c r="Q496" i="7" s="1"/>
  <c r="K497" i="7"/>
  <c r="Q497" i="7" s="1"/>
  <c r="K498" i="7"/>
  <c r="Q498" i="7" s="1"/>
  <c r="K499" i="7"/>
  <c r="Q499" i="7" s="1"/>
  <c r="K4" i="7"/>
  <c r="Q4" i="7" s="1"/>
  <c r="J4" i="7"/>
  <c r="P4" i="7" s="1"/>
  <c r="AB11" i="7"/>
  <c r="AC10" i="7"/>
  <c r="AB10" i="7"/>
  <c r="Y11" i="7"/>
  <c r="Z11" i="7"/>
  <c r="AA11" i="7"/>
  <c r="X11" i="7"/>
  <c r="Y10" i="7"/>
  <c r="Z10" i="7"/>
  <c r="AA10" i="7"/>
  <c r="X10" i="7"/>
  <c r="AC9" i="7"/>
  <c r="AB9" i="7"/>
  <c r="Y9" i="7"/>
  <c r="Z9" i="7"/>
  <c r="AA9" i="7"/>
  <c r="X9" i="7"/>
  <c r="AC8" i="7"/>
  <c r="AB8" i="7"/>
  <c r="AC7" i="7"/>
  <c r="AB7" i="7"/>
  <c r="Y7" i="7"/>
  <c r="Z7" i="7"/>
  <c r="AA7" i="7"/>
  <c r="Y8" i="7"/>
  <c r="Z8" i="7"/>
  <c r="AA8" i="7"/>
  <c r="X8" i="7"/>
  <c r="X7" i="7"/>
  <c r="J499" i="7"/>
  <c r="P499" i="7" s="1"/>
  <c r="J498" i="7"/>
  <c r="P498" i="7" s="1"/>
  <c r="J497" i="7"/>
  <c r="P497" i="7" s="1"/>
  <c r="J496" i="7"/>
  <c r="P496" i="7" s="1"/>
  <c r="J495" i="7"/>
  <c r="P495" i="7" s="1"/>
  <c r="J494" i="7"/>
  <c r="P494" i="7" s="1"/>
  <c r="J493" i="7"/>
  <c r="P493" i="7" s="1"/>
  <c r="J492" i="7"/>
  <c r="P492" i="7" s="1"/>
  <c r="J491" i="7"/>
  <c r="P491" i="7" s="1"/>
  <c r="J490" i="7"/>
  <c r="P490" i="7" s="1"/>
  <c r="J489" i="7"/>
  <c r="P489" i="7" s="1"/>
  <c r="J488" i="7"/>
  <c r="P488" i="7" s="1"/>
  <c r="J487" i="7"/>
  <c r="P487" i="7" s="1"/>
  <c r="J486" i="7"/>
  <c r="P486" i="7" s="1"/>
  <c r="J485" i="7"/>
  <c r="P485" i="7" s="1"/>
  <c r="J484" i="7"/>
  <c r="P484" i="7" s="1"/>
  <c r="J483" i="7"/>
  <c r="P483" i="7" s="1"/>
  <c r="J482" i="7"/>
  <c r="P482" i="7" s="1"/>
  <c r="J481" i="7"/>
  <c r="P481" i="7" s="1"/>
  <c r="J480" i="7"/>
  <c r="P480" i="7" s="1"/>
  <c r="J479" i="7"/>
  <c r="P479" i="7" s="1"/>
  <c r="J478" i="7"/>
  <c r="P478" i="7" s="1"/>
  <c r="J477" i="7"/>
  <c r="P477" i="7" s="1"/>
  <c r="J476" i="7"/>
  <c r="P476" i="7" s="1"/>
  <c r="J475" i="7"/>
  <c r="P475" i="7" s="1"/>
  <c r="J474" i="7"/>
  <c r="P474" i="7" s="1"/>
  <c r="J473" i="7"/>
  <c r="P473" i="7" s="1"/>
  <c r="J472" i="7"/>
  <c r="P472" i="7" s="1"/>
  <c r="J471" i="7"/>
  <c r="P471" i="7" s="1"/>
  <c r="J470" i="7"/>
  <c r="P470" i="7" s="1"/>
  <c r="J469" i="7"/>
  <c r="P469" i="7" s="1"/>
  <c r="J468" i="7"/>
  <c r="P468" i="7" s="1"/>
  <c r="J467" i="7"/>
  <c r="P467" i="7" s="1"/>
  <c r="J466" i="7"/>
  <c r="P466" i="7" s="1"/>
  <c r="J465" i="7"/>
  <c r="P465" i="7" s="1"/>
  <c r="J464" i="7"/>
  <c r="P464" i="7" s="1"/>
  <c r="J463" i="7"/>
  <c r="P463" i="7" s="1"/>
  <c r="J462" i="7"/>
  <c r="P462" i="7" s="1"/>
  <c r="J461" i="7"/>
  <c r="P461" i="7" s="1"/>
  <c r="J460" i="7"/>
  <c r="P460" i="7" s="1"/>
  <c r="J459" i="7"/>
  <c r="P459" i="7" s="1"/>
  <c r="J458" i="7"/>
  <c r="P458" i="7" s="1"/>
  <c r="J457" i="7"/>
  <c r="P457" i="7" s="1"/>
  <c r="J456" i="7"/>
  <c r="P456" i="7" s="1"/>
  <c r="J455" i="7"/>
  <c r="P455" i="7" s="1"/>
  <c r="J454" i="7"/>
  <c r="P454" i="7" s="1"/>
  <c r="J453" i="7"/>
  <c r="P453" i="7" s="1"/>
  <c r="J452" i="7"/>
  <c r="P452" i="7" s="1"/>
  <c r="J451" i="7"/>
  <c r="P451" i="7" s="1"/>
  <c r="J450" i="7"/>
  <c r="P450" i="7" s="1"/>
  <c r="J449" i="7"/>
  <c r="P449" i="7" s="1"/>
  <c r="J448" i="7"/>
  <c r="P448" i="7" s="1"/>
  <c r="J447" i="7"/>
  <c r="P447" i="7" s="1"/>
  <c r="J446" i="7"/>
  <c r="P446" i="7" s="1"/>
  <c r="J445" i="7"/>
  <c r="P445" i="7" s="1"/>
  <c r="J444" i="7"/>
  <c r="P444" i="7" s="1"/>
  <c r="J443" i="7"/>
  <c r="P443" i="7" s="1"/>
  <c r="J442" i="7"/>
  <c r="P442" i="7" s="1"/>
  <c r="J441" i="7"/>
  <c r="P441" i="7" s="1"/>
  <c r="J440" i="7"/>
  <c r="P440" i="7" s="1"/>
  <c r="J439" i="7"/>
  <c r="P439" i="7" s="1"/>
  <c r="J438" i="7"/>
  <c r="P438" i="7" s="1"/>
  <c r="J437" i="7"/>
  <c r="P437" i="7" s="1"/>
  <c r="J436" i="7"/>
  <c r="P436" i="7" s="1"/>
  <c r="J435" i="7"/>
  <c r="P435" i="7" s="1"/>
  <c r="J434" i="7"/>
  <c r="P434" i="7" s="1"/>
  <c r="J433" i="7"/>
  <c r="P433" i="7" s="1"/>
  <c r="J432" i="7"/>
  <c r="P432" i="7" s="1"/>
  <c r="J431" i="7"/>
  <c r="P431" i="7" s="1"/>
  <c r="J430" i="7"/>
  <c r="P430" i="7" s="1"/>
  <c r="J429" i="7"/>
  <c r="P429" i="7" s="1"/>
  <c r="J428" i="7"/>
  <c r="P428" i="7" s="1"/>
  <c r="J427" i="7"/>
  <c r="P427" i="7" s="1"/>
  <c r="J426" i="7"/>
  <c r="P426" i="7" s="1"/>
  <c r="J425" i="7"/>
  <c r="P425" i="7" s="1"/>
  <c r="J424" i="7"/>
  <c r="P424" i="7" s="1"/>
  <c r="J423" i="7"/>
  <c r="P423" i="7" s="1"/>
  <c r="J422" i="7"/>
  <c r="P422" i="7" s="1"/>
  <c r="J421" i="7"/>
  <c r="P421" i="7" s="1"/>
  <c r="J420" i="7"/>
  <c r="P420" i="7" s="1"/>
  <c r="J419" i="7"/>
  <c r="P419" i="7" s="1"/>
  <c r="J418" i="7"/>
  <c r="P418" i="7" s="1"/>
  <c r="J417" i="7"/>
  <c r="P417" i="7" s="1"/>
  <c r="J416" i="7"/>
  <c r="P416" i="7" s="1"/>
  <c r="J415" i="7"/>
  <c r="P415" i="7" s="1"/>
  <c r="J414" i="7"/>
  <c r="P414" i="7" s="1"/>
  <c r="J413" i="7"/>
  <c r="P413" i="7" s="1"/>
  <c r="J412" i="7"/>
  <c r="P412" i="7" s="1"/>
  <c r="J411" i="7"/>
  <c r="P411" i="7" s="1"/>
  <c r="J410" i="7"/>
  <c r="P410" i="7" s="1"/>
  <c r="J409" i="7"/>
  <c r="P409" i="7" s="1"/>
  <c r="J408" i="7"/>
  <c r="P408" i="7" s="1"/>
  <c r="J407" i="7"/>
  <c r="P407" i="7" s="1"/>
  <c r="J406" i="7"/>
  <c r="P406" i="7" s="1"/>
  <c r="J405" i="7"/>
  <c r="P405" i="7" s="1"/>
  <c r="J404" i="7"/>
  <c r="P404" i="7" s="1"/>
  <c r="J403" i="7"/>
  <c r="P403" i="7" s="1"/>
  <c r="J402" i="7"/>
  <c r="P402" i="7" s="1"/>
  <c r="J401" i="7"/>
  <c r="P401" i="7" s="1"/>
  <c r="J400" i="7"/>
  <c r="P400" i="7" s="1"/>
  <c r="J399" i="7"/>
  <c r="P399" i="7" s="1"/>
  <c r="J398" i="7"/>
  <c r="P398" i="7" s="1"/>
  <c r="J397" i="7"/>
  <c r="P397" i="7" s="1"/>
  <c r="J396" i="7"/>
  <c r="P396" i="7" s="1"/>
  <c r="J395" i="7"/>
  <c r="P395" i="7" s="1"/>
  <c r="J394" i="7"/>
  <c r="P394" i="7" s="1"/>
  <c r="J393" i="7"/>
  <c r="P393" i="7" s="1"/>
  <c r="J392" i="7"/>
  <c r="P392" i="7" s="1"/>
  <c r="J391" i="7"/>
  <c r="P391" i="7" s="1"/>
  <c r="J390" i="7"/>
  <c r="P390" i="7" s="1"/>
  <c r="J389" i="7"/>
  <c r="P389" i="7" s="1"/>
  <c r="J388" i="7"/>
  <c r="P388" i="7" s="1"/>
  <c r="J387" i="7"/>
  <c r="P387" i="7" s="1"/>
  <c r="J386" i="7"/>
  <c r="P386" i="7" s="1"/>
  <c r="J385" i="7"/>
  <c r="P385" i="7" s="1"/>
  <c r="J384" i="7"/>
  <c r="P384" i="7" s="1"/>
  <c r="J383" i="7"/>
  <c r="P383" i="7" s="1"/>
  <c r="J382" i="7"/>
  <c r="P382" i="7" s="1"/>
  <c r="J381" i="7"/>
  <c r="P381" i="7" s="1"/>
  <c r="J380" i="7"/>
  <c r="P380" i="7" s="1"/>
  <c r="J379" i="7"/>
  <c r="P379" i="7" s="1"/>
  <c r="J378" i="7"/>
  <c r="P378" i="7" s="1"/>
  <c r="J377" i="7"/>
  <c r="P377" i="7" s="1"/>
  <c r="J376" i="7"/>
  <c r="P376" i="7" s="1"/>
  <c r="J375" i="7"/>
  <c r="P375" i="7" s="1"/>
  <c r="J374" i="7"/>
  <c r="P374" i="7" s="1"/>
  <c r="J373" i="7"/>
  <c r="P373" i="7" s="1"/>
  <c r="J372" i="7"/>
  <c r="P372" i="7" s="1"/>
  <c r="J371" i="7"/>
  <c r="P371" i="7" s="1"/>
  <c r="J370" i="7"/>
  <c r="P370" i="7" s="1"/>
  <c r="J369" i="7"/>
  <c r="P369" i="7" s="1"/>
  <c r="J368" i="7"/>
  <c r="P368" i="7" s="1"/>
  <c r="J367" i="7"/>
  <c r="P367" i="7" s="1"/>
  <c r="J366" i="7"/>
  <c r="P366" i="7" s="1"/>
  <c r="J365" i="7"/>
  <c r="P365" i="7" s="1"/>
  <c r="J364" i="7"/>
  <c r="P364" i="7" s="1"/>
  <c r="J363" i="7"/>
  <c r="P363" i="7" s="1"/>
  <c r="J362" i="7"/>
  <c r="P362" i="7" s="1"/>
  <c r="J361" i="7"/>
  <c r="P361" i="7" s="1"/>
  <c r="J360" i="7"/>
  <c r="P360" i="7" s="1"/>
  <c r="J359" i="7"/>
  <c r="P359" i="7" s="1"/>
  <c r="J358" i="7"/>
  <c r="P358" i="7" s="1"/>
  <c r="J357" i="7"/>
  <c r="P357" i="7" s="1"/>
  <c r="J356" i="7"/>
  <c r="P356" i="7" s="1"/>
  <c r="J355" i="7"/>
  <c r="P355" i="7" s="1"/>
  <c r="J354" i="7"/>
  <c r="P354" i="7" s="1"/>
  <c r="J353" i="7"/>
  <c r="P353" i="7" s="1"/>
  <c r="J352" i="7"/>
  <c r="P352" i="7" s="1"/>
  <c r="J351" i="7"/>
  <c r="P351" i="7" s="1"/>
  <c r="J350" i="7"/>
  <c r="P350" i="7" s="1"/>
  <c r="J349" i="7"/>
  <c r="P349" i="7" s="1"/>
  <c r="J348" i="7"/>
  <c r="P348" i="7" s="1"/>
  <c r="J347" i="7"/>
  <c r="P347" i="7" s="1"/>
  <c r="J346" i="7"/>
  <c r="P346" i="7" s="1"/>
  <c r="J345" i="7"/>
  <c r="P345" i="7" s="1"/>
  <c r="J344" i="7"/>
  <c r="P344" i="7" s="1"/>
  <c r="J343" i="7"/>
  <c r="P343" i="7" s="1"/>
  <c r="J342" i="7"/>
  <c r="P342" i="7" s="1"/>
  <c r="J341" i="7"/>
  <c r="P341" i="7" s="1"/>
  <c r="J340" i="7"/>
  <c r="P340" i="7" s="1"/>
  <c r="J339" i="7"/>
  <c r="P339" i="7" s="1"/>
  <c r="J338" i="7"/>
  <c r="P338" i="7" s="1"/>
  <c r="J337" i="7"/>
  <c r="P337" i="7" s="1"/>
  <c r="J336" i="7"/>
  <c r="P336" i="7" s="1"/>
  <c r="J335" i="7"/>
  <c r="P335" i="7" s="1"/>
  <c r="J334" i="7"/>
  <c r="P334" i="7" s="1"/>
  <c r="J333" i="7"/>
  <c r="P333" i="7" s="1"/>
  <c r="J332" i="7"/>
  <c r="P332" i="7" s="1"/>
  <c r="J331" i="7"/>
  <c r="P331" i="7" s="1"/>
  <c r="J330" i="7"/>
  <c r="P330" i="7" s="1"/>
  <c r="J329" i="7"/>
  <c r="P329" i="7" s="1"/>
  <c r="J328" i="7"/>
  <c r="P328" i="7" s="1"/>
  <c r="J327" i="7"/>
  <c r="P327" i="7" s="1"/>
  <c r="J326" i="7"/>
  <c r="P326" i="7" s="1"/>
  <c r="J325" i="7"/>
  <c r="P325" i="7" s="1"/>
  <c r="J324" i="7"/>
  <c r="P324" i="7" s="1"/>
  <c r="J323" i="7"/>
  <c r="P323" i="7" s="1"/>
  <c r="J322" i="7"/>
  <c r="P322" i="7" s="1"/>
  <c r="J321" i="7"/>
  <c r="P321" i="7" s="1"/>
  <c r="J320" i="7"/>
  <c r="P320" i="7" s="1"/>
  <c r="J319" i="7"/>
  <c r="P319" i="7" s="1"/>
  <c r="J318" i="7"/>
  <c r="P318" i="7" s="1"/>
  <c r="J317" i="7"/>
  <c r="P317" i="7" s="1"/>
  <c r="J316" i="7"/>
  <c r="P316" i="7" s="1"/>
  <c r="J315" i="7"/>
  <c r="P315" i="7" s="1"/>
  <c r="J314" i="7"/>
  <c r="P314" i="7" s="1"/>
  <c r="J313" i="7"/>
  <c r="P313" i="7" s="1"/>
  <c r="J312" i="7"/>
  <c r="P312" i="7" s="1"/>
  <c r="J311" i="7"/>
  <c r="P311" i="7" s="1"/>
  <c r="J310" i="7"/>
  <c r="P310" i="7" s="1"/>
  <c r="J309" i="7"/>
  <c r="P309" i="7" s="1"/>
  <c r="J308" i="7"/>
  <c r="P308" i="7" s="1"/>
  <c r="J307" i="7"/>
  <c r="P307" i="7" s="1"/>
  <c r="J306" i="7"/>
  <c r="P306" i="7" s="1"/>
  <c r="J305" i="7"/>
  <c r="P305" i="7" s="1"/>
  <c r="J304" i="7"/>
  <c r="P304" i="7" s="1"/>
  <c r="J303" i="7"/>
  <c r="P303" i="7" s="1"/>
  <c r="J302" i="7"/>
  <c r="P302" i="7" s="1"/>
  <c r="J301" i="7"/>
  <c r="P301" i="7" s="1"/>
  <c r="J300" i="7"/>
  <c r="P300" i="7" s="1"/>
  <c r="J299" i="7"/>
  <c r="P299" i="7" s="1"/>
  <c r="J298" i="7"/>
  <c r="P298" i="7" s="1"/>
  <c r="J297" i="7"/>
  <c r="P297" i="7" s="1"/>
  <c r="J296" i="7"/>
  <c r="P296" i="7" s="1"/>
  <c r="J295" i="7"/>
  <c r="P295" i="7" s="1"/>
  <c r="J294" i="7"/>
  <c r="P294" i="7" s="1"/>
  <c r="J293" i="7"/>
  <c r="P293" i="7" s="1"/>
  <c r="J292" i="7"/>
  <c r="P292" i="7" s="1"/>
  <c r="J291" i="7"/>
  <c r="P291" i="7" s="1"/>
  <c r="J290" i="7"/>
  <c r="P290" i="7" s="1"/>
  <c r="J289" i="7"/>
  <c r="P289" i="7" s="1"/>
  <c r="J288" i="7"/>
  <c r="P288" i="7" s="1"/>
  <c r="J287" i="7"/>
  <c r="P287" i="7" s="1"/>
  <c r="J286" i="7"/>
  <c r="P286" i="7" s="1"/>
  <c r="J285" i="7"/>
  <c r="P285" i="7" s="1"/>
  <c r="J284" i="7"/>
  <c r="P284" i="7" s="1"/>
  <c r="J283" i="7"/>
  <c r="P283" i="7" s="1"/>
  <c r="J282" i="7"/>
  <c r="P282" i="7" s="1"/>
  <c r="J281" i="7"/>
  <c r="P281" i="7" s="1"/>
  <c r="J280" i="7"/>
  <c r="P280" i="7" s="1"/>
  <c r="J279" i="7"/>
  <c r="P279" i="7" s="1"/>
  <c r="J278" i="7"/>
  <c r="P278" i="7" s="1"/>
  <c r="J277" i="7"/>
  <c r="P277" i="7" s="1"/>
  <c r="J276" i="7"/>
  <c r="P276" i="7" s="1"/>
  <c r="J275" i="7"/>
  <c r="P275" i="7" s="1"/>
  <c r="J274" i="7"/>
  <c r="P274" i="7" s="1"/>
  <c r="J273" i="7"/>
  <c r="P273" i="7" s="1"/>
  <c r="J272" i="7"/>
  <c r="P272" i="7" s="1"/>
  <c r="J271" i="7"/>
  <c r="P271" i="7" s="1"/>
  <c r="J270" i="7"/>
  <c r="P270" i="7" s="1"/>
  <c r="J269" i="7"/>
  <c r="P269" i="7" s="1"/>
  <c r="J268" i="7"/>
  <c r="P268" i="7" s="1"/>
  <c r="J267" i="7"/>
  <c r="P267" i="7" s="1"/>
  <c r="J266" i="7"/>
  <c r="P266" i="7" s="1"/>
  <c r="J265" i="7"/>
  <c r="P265" i="7" s="1"/>
  <c r="J264" i="7"/>
  <c r="P264" i="7" s="1"/>
  <c r="J263" i="7"/>
  <c r="P263" i="7" s="1"/>
  <c r="J262" i="7"/>
  <c r="P262" i="7" s="1"/>
  <c r="J261" i="7"/>
  <c r="P261" i="7" s="1"/>
  <c r="J260" i="7"/>
  <c r="P260" i="7" s="1"/>
  <c r="J259" i="7"/>
  <c r="P259" i="7" s="1"/>
  <c r="J258" i="7"/>
  <c r="P258" i="7" s="1"/>
  <c r="J257" i="7"/>
  <c r="P257" i="7" s="1"/>
  <c r="J256" i="7"/>
  <c r="P256" i="7" s="1"/>
  <c r="J255" i="7"/>
  <c r="P255" i="7" s="1"/>
  <c r="J254" i="7"/>
  <c r="P254" i="7" s="1"/>
  <c r="J253" i="7"/>
  <c r="P253" i="7" s="1"/>
  <c r="J252" i="7"/>
  <c r="P252" i="7" s="1"/>
  <c r="J251" i="7"/>
  <c r="P251" i="7" s="1"/>
  <c r="J250" i="7"/>
  <c r="P250" i="7" s="1"/>
  <c r="J249" i="7"/>
  <c r="P249" i="7" s="1"/>
  <c r="J248" i="7"/>
  <c r="P248" i="7" s="1"/>
  <c r="J247" i="7"/>
  <c r="P247" i="7" s="1"/>
  <c r="J246" i="7"/>
  <c r="P246" i="7" s="1"/>
  <c r="J245" i="7"/>
  <c r="P245" i="7" s="1"/>
  <c r="J244" i="7"/>
  <c r="P244" i="7" s="1"/>
  <c r="J243" i="7"/>
  <c r="P243" i="7" s="1"/>
  <c r="J242" i="7"/>
  <c r="P242" i="7" s="1"/>
  <c r="J241" i="7"/>
  <c r="P241" i="7" s="1"/>
  <c r="J240" i="7"/>
  <c r="P240" i="7" s="1"/>
  <c r="J239" i="7"/>
  <c r="P239" i="7" s="1"/>
  <c r="J238" i="7"/>
  <c r="P238" i="7" s="1"/>
  <c r="J237" i="7"/>
  <c r="P237" i="7" s="1"/>
  <c r="J236" i="7"/>
  <c r="P236" i="7" s="1"/>
  <c r="J235" i="7"/>
  <c r="P235" i="7" s="1"/>
  <c r="J234" i="7"/>
  <c r="P234" i="7" s="1"/>
  <c r="J233" i="7"/>
  <c r="P233" i="7" s="1"/>
  <c r="J232" i="7"/>
  <c r="P232" i="7" s="1"/>
  <c r="J231" i="7"/>
  <c r="P231" i="7" s="1"/>
  <c r="J230" i="7"/>
  <c r="P230" i="7" s="1"/>
  <c r="J229" i="7"/>
  <c r="P229" i="7" s="1"/>
  <c r="J228" i="7"/>
  <c r="P228" i="7" s="1"/>
  <c r="J227" i="7"/>
  <c r="P227" i="7" s="1"/>
  <c r="J226" i="7"/>
  <c r="P226" i="7" s="1"/>
  <c r="J225" i="7"/>
  <c r="P225" i="7" s="1"/>
  <c r="J224" i="7"/>
  <c r="P224" i="7" s="1"/>
  <c r="J223" i="7"/>
  <c r="P223" i="7" s="1"/>
  <c r="J222" i="7"/>
  <c r="P222" i="7" s="1"/>
  <c r="J221" i="7"/>
  <c r="P221" i="7" s="1"/>
  <c r="J220" i="7"/>
  <c r="P220" i="7" s="1"/>
  <c r="J219" i="7"/>
  <c r="P219" i="7" s="1"/>
  <c r="J218" i="7"/>
  <c r="P218" i="7" s="1"/>
  <c r="J217" i="7"/>
  <c r="P217" i="7" s="1"/>
  <c r="J216" i="7"/>
  <c r="P216" i="7" s="1"/>
  <c r="J215" i="7"/>
  <c r="P215" i="7" s="1"/>
  <c r="J214" i="7"/>
  <c r="P214" i="7" s="1"/>
  <c r="J213" i="7"/>
  <c r="P213" i="7" s="1"/>
  <c r="J212" i="7"/>
  <c r="P212" i="7" s="1"/>
  <c r="J211" i="7"/>
  <c r="P211" i="7" s="1"/>
  <c r="J210" i="7"/>
  <c r="P210" i="7" s="1"/>
  <c r="J209" i="7"/>
  <c r="P209" i="7" s="1"/>
  <c r="J208" i="7"/>
  <c r="P208" i="7" s="1"/>
  <c r="J207" i="7"/>
  <c r="P207" i="7" s="1"/>
  <c r="J206" i="7"/>
  <c r="P206" i="7" s="1"/>
  <c r="J205" i="7"/>
  <c r="P205" i="7" s="1"/>
  <c r="J204" i="7"/>
  <c r="P204" i="7" s="1"/>
  <c r="J203" i="7"/>
  <c r="P203" i="7" s="1"/>
  <c r="J202" i="7"/>
  <c r="P202" i="7" s="1"/>
  <c r="J201" i="7"/>
  <c r="P201" i="7" s="1"/>
  <c r="J200" i="7"/>
  <c r="P200" i="7" s="1"/>
  <c r="J199" i="7"/>
  <c r="P199" i="7" s="1"/>
  <c r="J198" i="7"/>
  <c r="P198" i="7" s="1"/>
  <c r="J197" i="7"/>
  <c r="P197" i="7" s="1"/>
  <c r="J196" i="7"/>
  <c r="P196" i="7" s="1"/>
  <c r="J195" i="7"/>
  <c r="P195" i="7" s="1"/>
  <c r="J194" i="7"/>
  <c r="P194" i="7" s="1"/>
  <c r="J193" i="7"/>
  <c r="P193" i="7" s="1"/>
  <c r="J192" i="7"/>
  <c r="P192" i="7" s="1"/>
  <c r="J191" i="7"/>
  <c r="P191" i="7" s="1"/>
  <c r="J190" i="7"/>
  <c r="P190" i="7" s="1"/>
  <c r="J189" i="7"/>
  <c r="P189" i="7" s="1"/>
  <c r="J188" i="7"/>
  <c r="P188" i="7" s="1"/>
  <c r="J187" i="7"/>
  <c r="P187" i="7" s="1"/>
  <c r="J186" i="7"/>
  <c r="P186" i="7" s="1"/>
  <c r="J185" i="7"/>
  <c r="P185" i="7" s="1"/>
  <c r="J184" i="7"/>
  <c r="P184" i="7" s="1"/>
  <c r="J183" i="7"/>
  <c r="P183" i="7" s="1"/>
  <c r="J182" i="7"/>
  <c r="P182" i="7" s="1"/>
  <c r="J181" i="7"/>
  <c r="P181" i="7" s="1"/>
  <c r="J180" i="7"/>
  <c r="P180" i="7" s="1"/>
  <c r="J179" i="7"/>
  <c r="P179" i="7" s="1"/>
  <c r="J178" i="7"/>
  <c r="P178" i="7" s="1"/>
  <c r="J177" i="7"/>
  <c r="P177" i="7" s="1"/>
  <c r="J176" i="7"/>
  <c r="P176" i="7" s="1"/>
  <c r="J175" i="7"/>
  <c r="P175" i="7" s="1"/>
  <c r="J174" i="7"/>
  <c r="P174" i="7" s="1"/>
  <c r="J173" i="7"/>
  <c r="P173" i="7" s="1"/>
  <c r="J172" i="7"/>
  <c r="P172" i="7" s="1"/>
  <c r="J171" i="7"/>
  <c r="P171" i="7" s="1"/>
  <c r="J170" i="7"/>
  <c r="P170" i="7" s="1"/>
  <c r="J169" i="7"/>
  <c r="P169" i="7" s="1"/>
  <c r="J168" i="7"/>
  <c r="P168" i="7" s="1"/>
  <c r="J167" i="7"/>
  <c r="P167" i="7" s="1"/>
  <c r="J166" i="7"/>
  <c r="P166" i="7" s="1"/>
  <c r="J165" i="7"/>
  <c r="P165" i="7" s="1"/>
  <c r="J164" i="7"/>
  <c r="P164" i="7" s="1"/>
  <c r="J163" i="7"/>
  <c r="P163" i="7" s="1"/>
  <c r="J162" i="7"/>
  <c r="P162" i="7" s="1"/>
  <c r="J161" i="7"/>
  <c r="P161" i="7" s="1"/>
  <c r="J160" i="7"/>
  <c r="P160" i="7" s="1"/>
  <c r="J159" i="7"/>
  <c r="P159" i="7" s="1"/>
  <c r="J158" i="7"/>
  <c r="P158" i="7" s="1"/>
  <c r="J157" i="7"/>
  <c r="P157" i="7" s="1"/>
  <c r="J156" i="7"/>
  <c r="P156" i="7" s="1"/>
  <c r="J155" i="7"/>
  <c r="P155" i="7" s="1"/>
  <c r="J154" i="7"/>
  <c r="P154" i="7" s="1"/>
  <c r="J153" i="7"/>
  <c r="P153" i="7" s="1"/>
  <c r="J152" i="7"/>
  <c r="P152" i="7" s="1"/>
  <c r="J151" i="7"/>
  <c r="P151" i="7" s="1"/>
  <c r="J150" i="7"/>
  <c r="P150" i="7" s="1"/>
  <c r="J149" i="7"/>
  <c r="P149" i="7" s="1"/>
  <c r="J148" i="7"/>
  <c r="P148" i="7" s="1"/>
  <c r="J147" i="7"/>
  <c r="P147" i="7" s="1"/>
  <c r="J146" i="7"/>
  <c r="P146" i="7" s="1"/>
  <c r="J145" i="7"/>
  <c r="P145" i="7" s="1"/>
  <c r="J144" i="7"/>
  <c r="P144" i="7" s="1"/>
  <c r="J143" i="7"/>
  <c r="P143" i="7" s="1"/>
  <c r="J142" i="7"/>
  <c r="P142" i="7" s="1"/>
  <c r="J141" i="7"/>
  <c r="P141" i="7" s="1"/>
  <c r="J140" i="7"/>
  <c r="P140" i="7" s="1"/>
  <c r="J139" i="7"/>
  <c r="P139" i="7" s="1"/>
  <c r="J138" i="7"/>
  <c r="P138" i="7" s="1"/>
  <c r="J137" i="7"/>
  <c r="P137" i="7" s="1"/>
  <c r="J136" i="7"/>
  <c r="P136" i="7" s="1"/>
  <c r="J135" i="7"/>
  <c r="P135" i="7" s="1"/>
  <c r="J134" i="7"/>
  <c r="P134" i="7" s="1"/>
  <c r="J133" i="7"/>
  <c r="P133" i="7" s="1"/>
  <c r="J132" i="7"/>
  <c r="P132" i="7" s="1"/>
  <c r="J131" i="7"/>
  <c r="P131" i="7" s="1"/>
  <c r="J130" i="7"/>
  <c r="P130" i="7" s="1"/>
  <c r="J129" i="7"/>
  <c r="P129" i="7" s="1"/>
  <c r="J128" i="7"/>
  <c r="P128" i="7" s="1"/>
  <c r="J127" i="7"/>
  <c r="P127" i="7" s="1"/>
  <c r="J126" i="7"/>
  <c r="P126" i="7" s="1"/>
  <c r="J125" i="7"/>
  <c r="P125" i="7" s="1"/>
  <c r="J124" i="7"/>
  <c r="P124" i="7" s="1"/>
  <c r="J123" i="7"/>
  <c r="P123" i="7" s="1"/>
  <c r="J122" i="7"/>
  <c r="P122" i="7" s="1"/>
  <c r="J121" i="7"/>
  <c r="P121" i="7" s="1"/>
  <c r="J120" i="7"/>
  <c r="P120" i="7" s="1"/>
  <c r="J119" i="7"/>
  <c r="P119" i="7" s="1"/>
  <c r="J118" i="7"/>
  <c r="P118" i="7" s="1"/>
  <c r="J117" i="7"/>
  <c r="P117" i="7" s="1"/>
  <c r="P116" i="7"/>
  <c r="J116" i="7"/>
  <c r="J115" i="7"/>
  <c r="P115" i="7" s="1"/>
  <c r="J114" i="7"/>
  <c r="P114" i="7" s="1"/>
  <c r="J113" i="7"/>
  <c r="P113" i="7" s="1"/>
  <c r="J112" i="7"/>
  <c r="P112" i="7" s="1"/>
  <c r="J111" i="7"/>
  <c r="P111" i="7" s="1"/>
  <c r="J110" i="7"/>
  <c r="P110" i="7" s="1"/>
  <c r="J109" i="7"/>
  <c r="P109" i="7" s="1"/>
  <c r="J108" i="7"/>
  <c r="P108" i="7" s="1"/>
  <c r="J107" i="7"/>
  <c r="P107" i="7" s="1"/>
  <c r="J106" i="7"/>
  <c r="P106" i="7" s="1"/>
  <c r="J105" i="7"/>
  <c r="P105" i="7" s="1"/>
  <c r="J104" i="7"/>
  <c r="P104" i="7" s="1"/>
  <c r="J103" i="7"/>
  <c r="P103" i="7" s="1"/>
  <c r="J102" i="7"/>
  <c r="P102" i="7" s="1"/>
  <c r="J101" i="7"/>
  <c r="P101" i="7" s="1"/>
  <c r="J100" i="7"/>
  <c r="P100" i="7" s="1"/>
  <c r="J99" i="7"/>
  <c r="P99" i="7" s="1"/>
  <c r="J98" i="7"/>
  <c r="P98" i="7" s="1"/>
  <c r="J97" i="7"/>
  <c r="P97" i="7" s="1"/>
  <c r="J96" i="7"/>
  <c r="P96" i="7" s="1"/>
  <c r="J95" i="7"/>
  <c r="P95" i="7" s="1"/>
  <c r="J94" i="7"/>
  <c r="P94" i="7" s="1"/>
  <c r="J93" i="7"/>
  <c r="P93" i="7" s="1"/>
  <c r="J92" i="7"/>
  <c r="P92" i="7" s="1"/>
  <c r="J91" i="7"/>
  <c r="P91" i="7" s="1"/>
  <c r="J90" i="7"/>
  <c r="P90" i="7" s="1"/>
  <c r="J89" i="7"/>
  <c r="P89" i="7" s="1"/>
  <c r="J88" i="7"/>
  <c r="P88" i="7" s="1"/>
  <c r="J87" i="7"/>
  <c r="P87" i="7" s="1"/>
  <c r="J86" i="7"/>
  <c r="P86" i="7" s="1"/>
  <c r="J85" i="7"/>
  <c r="P85" i="7" s="1"/>
  <c r="J84" i="7"/>
  <c r="P84" i="7" s="1"/>
  <c r="J83" i="7"/>
  <c r="P83" i="7" s="1"/>
  <c r="J82" i="7"/>
  <c r="P82" i="7" s="1"/>
  <c r="J81" i="7"/>
  <c r="P81" i="7" s="1"/>
  <c r="J80" i="7"/>
  <c r="P80" i="7" s="1"/>
  <c r="J79" i="7"/>
  <c r="P79" i="7" s="1"/>
  <c r="J78" i="7"/>
  <c r="P78" i="7" s="1"/>
  <c r="J77" i="7"/>
  <c r="P77" i="7" s="1"/>
  <c r="J76" i="7"/>
  <c r="P76" i="7" s="1"/>
  <c r="J75" i="7"/>
  <c r="P75" i="7" s="1"/>
  <c r="J74" i="7"/>
  <c r="P74" i="7" s="1"/>
  <c r="J73" i="7"/>
  <c r="P73" i="7" s="1"/>
  <c r="J72" i="7"/>
  <c r="P72" i="7" s="1"/>
  <c r="J71" i="7"/>
  <c r="P71" i="7" s="1"/>
  <c r="J70" i="7"/>
  <c r="P70" i="7" s="1"/>
  <c r="J69" i="7"/>
  <c r="P69" i="7" s="1"/>
  <c r="J68" i="7"/>
  <c r="P68" i="7" s="1"/>
  <c r="J67" i="7"/>
  <c r="P67" i="7" s="1"/>
  <c r="J66" i="7"/>
  <c r="P66" i="7" s="1"/>
  <c r="J65" i="7"/>
  <c r="P65" i="7" s="1"/>
  <c r="J64" i="7"/>
  <c r="P64" i="7" s="1"/>
  <c r="J63" i="7"/>
  <c r="P63" i="7" s="1"/>
  <c r="J62" i="7"/>
  <c r="P62" i="7" s="1"/>
  <c r="J61" i="7"/>
  <c r="P61" i="7" s="1"/>
  <c r="J60" i="7"/>
  <c r="P60" i="7" s="1"/>
  <c r="J59" i="7"/>
  <c r="P59" i="7" s="1"/>
  <c r="J58" i="7"/>
  <c r="P58" i="7" s="1"/>
  <c r="J57" i="7"/>
  <c r="P57" i="7" s="1"/>
  <c r="J56" i="7"/>
  <c r="P56" i="7" s="1"/>
  <c r="J55" i="7"/>
  <c r="P55" i="7" s="1"/>
  <c r="J54" i="7"/>
  <c r="P54" i="7" s="1"/>
  <c r="J53" i="7"/>
  <c r="P53" i="7" s="1"/>
  <c r="J52" i="7"/>
  <c r="P52" i="7" s="1"/>
  <c r="J51" i="7"/>
  <c r="P51" i="7" s="1"/>
  <c r="J50" i="7"/>
  <c r="P50" i="7" s="1"/>
  <c r="J49" i="7"/>
  <c r="P49" i="7" s="1"/>
  <c r="J48" i="7"/>
  <c r="P48" i="7" s="1"/>
  <c r="J47" i="7"/>
  <c r="P47" i="7" s="1"/>
  <c r="J46" i="7"/>
  <c r="P46" i="7" s="1"/>
  <c r="J45" i="7"/>
  <c r="P45" i="7" s="1"/>
  <c r="J44" i="7"/>
  <c r="P44" i="7" s="1"/>
  <c r="J43" i="7"/>
  <c r="P43" i="7" s="1"/>
  <c r="J42" i="7"/>
  <c r="P42" i="7" s="1"/>
  <c r="J41" i="7"/>
  <c r="P41" i="7" s="1"/>
  <c r="J40" i="7"/>
  <c r="P40" i="7" s="1"/>
  <c r="J39" i="7"/>
  <c r="P39" i="7" s="1"/>
  <c r="J38" i="7"/>
  <c r="P38" i="7" s="1"/>
  <c r="J37" i="7"/>
  <c r="P37" i="7" s="1"/>
  <c r="J36" i="7"/>
  <c r="P36" i="7" s="1"/>
  <c r="J35" i="7"/>
  <c r="P35" i="7" s="1"/>
  <c r="J34" i="7"/>
  <c r="P34" i="7" s="1"/>
  <c r="J33" i="7"/>
  <c r="P33" i="7" s="1"/>
  <c r="J32" i="7"/>
  <c r="P32" i="7" s="1"/>
  <c r="J31" i="7"/>
  <c r="P31" i="7" s="1"/>
  <c r="J30" i="7"/>
  <c r="P30" i="7" s="1"/>
  <c r="J29" i="7"/>
  <c r="P29" i="7" s="1"/>
  <c r="J28" i="7"/>
  <c r="P28" i="7" s="1"/>
  <c r="J27" i="7"/>
  <c r="P27" i="7" s="1"/>
  <c r="J26" i="7"/>
  <c r="P26" i="7" s="1"/>
  <c r="J25" i="7"/>
  <c r="P25" i="7" s="1"/>
  <c r="J24" i="7"/>
  <c r="P24" i="7" s="1"/>
  <c r="J23" i="7"/>
  <c r="P23" i="7" s="1"/>
  <c r="J22" i="7"/>
  <c r="P22" i="7" s="1"/>
  <c r="J21" i="7"/>
  <c r="P21" i="7" s="1"/>
  <c r="J20" i="7"/>
  <c r="P20" i="7" s="1"/>
  <c r="J19" i="7"/>
  <c r="P19" i="7" s="1"/>
  <c r="J18" i="7"/>
  <c r="P18" i="7" s="1"/>
  <c r="J17" i="7"/>
  <c r="P17" i="7" s="1"/>
  <c r="J16" i="7"/>
  <c r="P16" i="7" s="1"/>
  <c r="J15" i="7"/>
  <c r="P15" i="7" s="1"/>
  <c r="J14" i="7"/>
  <c r="P14" i="7" s="1"/>
  <c r="J13" i="7"/>
  <c r="P13" i="7" s="1"/>
  <c r="J12" i="7"/>
  <c r="P12" i="7" s="1"/>
  <c r="J11" i="7"/>
  <c r="P11" i="7" s="1"/>
  <c r="J10" i="7"/>
  <c r="P10" i="7" s="1"/>
  <c r="J9" i="7"/>
  <c r="P9" i="7" s="1"/>
  <c r="J8" i="7"/>
  <c r="P8" i="7" s="1"/>
  <c r="J7" i="7"/>
  <c r="P7" i="7" s="1"/>
  <c r="J6" i="7"/>
  <c r="P6" i="7" s="1"/>
  <c r="J5" i="7"/>
  <c r="P5" i="7" s="1"/>
  <c r="AC26" i="7" l="1"/>
  <c r="AC27" i="7" s="1"/>
  <c r="Y26" i="7"/>
  <c r="Y27" i="7" s="1"/>
  <c r="AA26" i="7"/>
  <c r="AA27" i="7" s="1"/>
  <c r="Z17" i="7"/>
  <c r="Z18" i="7" s="1"/>
  <c r="Z20" i="7"/>
  <c r="Z21" i="7" s="1"/>
  <c r="AB20" i="7"/>
  <c r="AB21" i="7" s="1"/>
  <c r="AB17" i="7"/>
  <c r="AB18" i="7" s="1"/>
  <c r="AB28" i="7" s="1"/>
  <c r="T4" i="7"/>
  <c r="AB26" i="7" s="1"/>
  <c r="AB27" i="7" s="1"/>
  <c r="Y20" i="7"/>
  <c r="Y21" i="7" s="1"/>
  <c r="Y17" i="7"/>
  <c r="Y18" i="7" s="1"/>
  <c r="AA20" i="7"/>
  <c r="AA21" i="7" s="1"/>
  <c r="AA17" i="7"/>
  <c r="AA18" i="7" s="1"/>
  <c r="X26" i="7"/>
  <c r="X27" i="7" s="1"/>
  <c r="X20" i="7"/>
  <c r="X21" i="7" s="1"/>
  <c r="X17" i="7"/>
  <c r="X18" i="7" s="1"/>
  <c r="AC20" i="7"/>
  <c r="AC21" i="7" s="1"/>
  <c r="AC17" i="7"/>
  <c r="AC18" i="7" s="1"/>
  <c r="AC28" i="7" s="1"/>
  <c r="R4" i="7"/>
  <c r="Z26" i="7" s="1"/>
  <c r="Z27" i="7" s="1"/>
  <c r="X24" i="7" l="1"/>
  <c r="X28" i="7"/>
  <c r="AA24" i="7"/>
  <c r="AA28" i="7"/>
  <c r="Z28" i="7"/>
  <c r="Y24" i="7"/>
  <c r="Y28" i="7"/>
  <c r="Z24" i="7"/>
  <c r="AB24" i="7"/>
  <c r="AC24" i="7"/>
  <c r="X48" i="4"/>
  <c r="X47" i="4"/>
  <c r="X45" i="4"/>
  <c r="X44" i="4"/>
  <c r="X43" i="4"/>
  <c r="X42" i="4"/>
  <c r="X41" i="4"/>
  <c r="X40" i="4"/>
  <c r="X39" i="4"/>
  <c r="N4" i="4"/>
  <c r="T12" i="6"/>
  <c r="T10" i="6"/>
  <c r="T11" i="6"/>
  <c r="T9" i="6"/>
  <c r="M11" i="6"/>
  <c r="N16" i="6"/>
  <c r="M27" i="6"/>
  <c r="N32" i="6"/>
  <c r="M43" i="6"/>
  <c r="N48" i="6"/>
  <c r="M59" i="6"/>
  <c r="N64" i="6"/>
  <c r="M75" i="6"/>
  <c r="N349" i="6"/>
  <c r="M376" i="6"/>
  <c r="N421" i="6"/>
  <c r="N461" i="6"/>
  <c r="I5" i="6"/>
  <c r="J5" i="6"/>
  <c r="K5" i="6"/>
  <c r="I6" i="6"/>
  <c r="J6" i="6"/>
  <c r="M6" i="6" s="1"/>
  <c r="K6" i="6"/>
  <c r="N6" i="6" s="1"/>
  <c r="I7" i="6"/>
  <c r="J7" i="6"/>
  <c r="M7" i="6" s="1"/>
  <c r="K7" i="6"/>
  <c r="N7" i="6" s="1"/>
  <c r="I8" i="6"/>
  <c r="J8" i="6"/>
  <c r="K8" i="6"/>
  <c r="N8" i="6" s="1"/>
  <c r="I9" i="6"/>
  <c r="J9" i="6"/>
  <c r="M9" i="6" s="1"/>
  <c r="K9" i="6"/>
  <c r="I10" i="6"/>
  <c r="J10" i="6"/>
  <c r="M10" i="6" s="1"/>
  <c r="K10" i="6"/>
  <c r="I11" i="6"/>
  <c r="J11" i="6"/>
  <c r="K11" i="6"/>
  <c r="N11" i="6" s="1"/>
  <c r="I12" i="6"/>
  <c r="J12" i="6"/>
  <c r="K12" i="6"/>
  <c r="N12" i="6" s="1"/>
  <c r="I13" i="6"/>
  <c r="J13" i="6"/>
  <c r="K13" i="6"/>
  <c r="I14" i="6"/>
  <c r="J14" i="6"/>
  <c r="M14" i="6" s="1"/>
  <c r="K14" i="6"/>
  <c r="N14" i="6" s="1"/>
  <c r="I15" i="6"/>
  <c r="J15" i="6"/>
  <c r="M15" i="6" s="1"/>
  <c r="K15" i="6"/>
  <c r="N15" i="6" s="1"/>
  <c r="I16" i="6"/>
  <c r="J16" i="6"/>
  <c r="K16" i="6"/>
  <c r="I17" i="6"/>
  <c r="J17" i="6"/>
  <c r="M17" i="6" s="1"/>
  <c r="K17" i="6"/>
  <c r="I18" i="6"/>
  <c r="J18" i="6"/>
  <c r="M18" i="6" s="1"/>
  <c r="K18" i="6"/>
  <c r="I19" i="6"/>
  <c r="J19" i="6"/>
  <c r="M19" i="6" s="1"/>
  <c r="K19" i="6"/>
  <c r="N19" i="6" s="1"/>
  <c r="I20" i="6"/>
  <c r="J20" i="6"/>
  <c r="M20" i="6" s="1"/>
  <c r="K20" i="6"/>
  <c r="N20" i="6" s="1"/>
  <c r="I21" i="6"/>
  <c r="J21" i="6"/>
  <c r="K21" i="6"/>
  <c r="I22" i="6"/>
  <c r="J22" i="6"/>
  <c r="M22" i="6" s="1"/>
  <c r="K22" i="6"/>
  <c r="N22" i="6" s="1"/>
  <c r="I23" i="6"/>
  <c r="J23" i="6"/>
  <c r="M23" i="6" s="1"/>
  <c r="K23" i="6"/>
  <c r="N23" i="6" s="1"/>
  <c r="I24" i="6"/>
  <c r="J24" i="6"/>
  <c r="K24" i="6"/>
  <c r="N24" i="6" s="1"/>
  <c r="I25" i="6"/>
  <c r="J25" i="6"/>
  <c r="M25" i="6" s="1"/>
  <c r="K25" i="6"/>
  <c r="N25" i="6" s="1"/>
  <c r="I26" i="6"/>
  <c r="J26" i="6"/>
  <c r="M26" i="6" s="1"/>
  <c r="K26" i="6"/>
  <c r="I27" i="6"/>
  <c r="J27" i="6"/>
  <c r="K27" i="6"/>
  <c r="N27" i="6" s="1"/>
  <c r="I28" i="6"/>
  <c r="J28" i="6"/>
  <c r="M28" i="6" s="1"/>
  <c r="K28" i="6"/>
  <c r="N28" i="6" s="1"/>
  <c r="I29" i="6"/>
  <c r="J29" i="6"/>
  <c r="K29" i="6"/>
  <c r="I30" i="6"/>
  <c r="J30" i="6"/>
  <c r="M30" i="6" s="1"/>
  <c r="K30" i="6"/>
  <c r="N30" i="6" s="1"/>
  <c r="I31" i="6"/>
  <c r="J31" i="6"/>
  <c r="M31" i="6" s="1"/>
  <c r="K31" i="6"/>
  <c r="N31" i="6" s="1"/>
  <c r="I32" i="6"/>
  <c r="J32" i="6"/>
  <c r="K32" i="6"/>
  <c r="I33" i="6"/>
  <c r="J33" i="6"/>
  <c r="M33" i="6" s="1"/>
  <c r="K33" i="6"/>
  <c r="N33" i="6" s="1"/>
  <c r="I34" i="6"/>
  <c r="J34" i="6"/>
  <c r="M34" i="6" s="1"/>
  <c r="K34" i="6"/>
  <c r="I35" i="6"/>
  <c r="J35" i="6"/>
  <c r="M35" i="6" s="1"/>
  <c r="K35" i="6"/>
  <c r="N35" i="6" s="1"/>
  <c r="I36" i="6"/>
  <c r="J36" i="6"/>
  <c r="M36" i="6" s="1"/>
  <c r="K36" i="6"/>
  <c r="N36" i="6" s="1"/>
  <c r="I37" i="6"/>
  <c r="J37" i="6"/>
  <c r="K37" i="6"/>
  <c r="I38" i="6"/>
  <c r="J38" i="6"/>
  <c r="M38" i="6" s="1"/>
  <c r="K38" i="6"/>
  <c r="N38" i="6" s="1"/>
  <c r="I39" i="6"/>
  <c r="J39" i="6"/>
  <c r="M39" i="6" s="1"/>
  <c r="K39" i="6"/>
  <c r="N39" i="6" s="1"/>
  <c r="I40" i="6"/>
  <c r="J40" i="6"/>
  <c r="K40" i="6"/>
  <c r="N40" i="6" s="1"/>
  <c r="I41" i="6"/>
  <c r="J41" i="6"/>
  <c r="M41" i="6" s="1"/>
  <c r="K41" i="6"/>
  <c r="N41" i="6" s="1"/>
  <c r="I42" i="6"/>
  <c r="J42" i="6"/>
  <c r="M42" i="6" s="1"/>
  <c r="K42" i="6"/>
  <c r="I43" i="6"/>
  <c r="J43" i="6"/>
  <c r="K43" i="6"/>
  <c r="N43" i="6" s="1"/>
  <c r="I44" i="6"/>
  <c r="J44" i="6"/>
  <c r="M44" i="6" s="1"/>
  <c r="K44" i="6"/>
  <c r="N44" i="6" s="1"/>
  <c r="I45" i="6"/>
  <c r="J45" i="6"/>
  <c r="K45" i="6"/>
  <c r="I46" i="6"/>
  <c r="J46" i="6"/>
  <c r="M46" i="6" s="1"/>
  <c r="K46" i="6"/>
  <c r="N46" i="6" s="1"/>
  <c r="I47" i="6"/>
  <c r="J47" i="6"/>
  <c r="M47" i="6" s="1"/>
  <c r="K47" i="6"/>
  <c r="N47" i="6" s="1"/>
  <c r="I48" i="6"/>
  <c r="J48" i="6"/>
  <c r="K48" i="6"/>
  <c r="I49" i="6"/>
  <c r="J49" i="6"/>
  <c r="M49" i="6" s="1"/>
  <c r="K49" i="6"/>
  <c r="N49" i="6" s="1"/>
  <c r="I50" i="6"/>
  <c r="J50" i="6"/>
  <c r="M50" i="6" s="1"/>
  <c r="K50" i="6"/>
  <c r="I51" i="6"/>
  <c r="J51" i="6"/>
  <c r="M51" i="6" s="1"/>
  <c r="K51" i="6"/>
  <c r="N51" i="6" s="1"/>
  <c r="I52" i="6"/>
  <c r="J52" i="6"/>
  <c r="M52" i="6" s="1"/>
  <c r="K52" i="6"/>
  <c r="N52" i="6" s="1"/>
  <c r="I53" i="6"/>
  <c r="J53" i="6"/>
  <c r="K53" i="6"/>
  <c r="I54" i="6"/>
  <c r="J54" i="6"/>
  <c r="M54" i="6" s="1"/>
  <c r="K54" i="6"/>
  <c r="N54" i="6" s="1"/>
  <c r="I55" i="6"/>
  <c r="J55" i="6"/>
  <c r="M55" i="6" s="1"/>
  <c r="K55" i="6"/>
  <c r="N55" i="6" s="1"/>
  <c r="I56" i="6"/>
  <c r="J56" i="6"/>
  <c r="K56" i="6"/>
  <c r="N56" i="6" s="1"/>
  <c r="I57" i="6"/>
  <c r="J57" i="6"/>
  <c r="M57" i="6" s="1"/>
  <c r="K57" i="6"/>
  <c r="N57" i="6" s="1"/>
  <c r="I58" i="6"/>
  <c r="J58" i="6"/>
  <c r="M58" i="6" s="1"/>
  <c r="K58" i="6"/>
  <c r="I59" i="6"/>
  <c r="J59" i="6"/>
  <c r="K59" i="6"/>
  <c r="N59" i="6" s="1"/>
  <c r="I60" i="6"/>
  <c r="J60" i="6"/>
  <c r="M60" i="6" s="1"/>
  <c r="K60" i="6"/>
  <c r="N60" i="6" s="1"/>
  <c r="I61" i="6"/>
  <c r="J61" i="6"/>
  <c r="K61" i="6"/>
  <c r="I62" i="6"/>
  <c r="J62" i="6"/>
  <c r="M62" i="6" s="1"/>
  <c r="K62" i="6"/>
  <c r="N62" i="6" s="1"/>
  <c r="I63" i="6"/>
  <c r="J63" i="6"/>
  <c r="M63" i="6" s="1"/>
  <c r="K63" i="6"/>
  <c r="N63" i="6" s="1"/>
  <c r="I64" i="6"/>
  <c r="J64" i="6"/>
  <c r="K64" i="6"/>
  <c r="I65" i="6"/>
  <c r="J65" i="6"/>
  <c r="M65" i="6" s="1"/>
  <c r="K65" i="6"/>
  <c r="N65" i="6" s="1"/>
  <c r="I66" i="6"/>
  <c r="J66" i="6"/>
  <c r="M66" i="6" s="1"/>
  <c r="K66" i="6"/>
  <c r="I67" i="6"/>
  <c r="J67" i="6"/>
  <c r="M67" i="6" s="1"/>
  <c r="K67" i="6"/>
  <c r="N67" i="6" s="1"/>
  <c r="I68" i="6"/>
  <c r="J68" i="6"/>
  <c r="M68" i="6" s="1"/>
  <c r="K68" i="6"/>
  <c r="N68" i="6" s="1"/>
  <c r="I69" i="6"/>
  <c r="J69" i="6"/>
  <c r="K69" i="6"/>
  <c r="I70" i="6"/>
  <c r="J70" i="6"/>
  <c r="M70" i="6" s="1"/>
  <c r="K70" i="6"/>
  <c r="N70" i="6" s="1"/>
  <c r="I71" i="6"/>
  <c r="J71" i="6"/>
  <c r="M71" i="6" s="1"/>
  <c r="K71" i="6"/>
  <c r="N71" i="6" s="1"/>
  <c r="I72" i="6"/>
  <c r="J72" i="6"/>
  <c r="K72" i="6"/>
  <c r="N72" i="6" s="1"/>
  <c r="I73" i="6"/>
  <c r="J73" i="6"/>
  <c r="M73" i="6" s="1"/>
  <c r="K73" i="6"/>
  <c r="N73" i="6" s="1"/>
  <c r="I74" i="6"/>
  <c r="J74" i="6"/>
  <c r="M74" i="6" s="1"/>
  <c r="K74" i="6"/>
  <c r="I75" i="6"/>
  <c r="J75" i="6"/>
  <c r="K75" i="6"/>
  <c r="N75" i="6" s="1"/>
  <c r="I76" i="6"/>
  <c r="J76" i="6"/>
  <c r="M76" i="6" s="1"/>
  <c r="K76" i="6"/>
  <c r="N76" i="6" s="1"/>
  <c r="I77" i="6"/>
  <c r="J77" i="6"/>
  <c r="K77" i="6"/>
  <c r="I78" i="6"/>
  <c r="J78" i="6"/>
  <c r="M78" i="6" s="1"/>
  <c r="K78" i="6"/>
  <c r="N78" i="6" s="1"/>
  <c r="I79" i="6"/>
  <c r="J79" i="6"/>
  <c r="M79" i="6" s="1"/>
  <c r="K79" i="6"/>
  <c r="N79" i="6" s="1"/>
  <c r="I80" i="6"/>
  <c r="J80" i="6"/>
  <c r="K80" i="6"/>
  <c r="N80" i="6" s="1"/>
  <c r="I81" i="6"/>
  <c r="J81" i="6"/>
  <c r="M81" i="6" s="1"/>
  <c r="K81" i="6"/>
  <c r="I82" i="6"/>
  <c r="J82" i="6"/>
  <c r="M82" i="6" s="1"/>
  <c r="K82" i="6"/>
  <c r="I83" i="6"/>
  <c r="J83" i="6"/>
  <c r="M83" i="6" s="1"/>
  <c r="K83" i="6"/>
  <c r="N83" i="6" s="1"/>
  <c r="I84" i="6"/>
  <c r="J84" i="6"/>
  <c r="K84" i="6"/>
  <c r="N84" i="6" s="1"/>
  <c r="I85" i="6"/>
  <c r="J85" i="6"/>
  <c r="K85" i="6"/>
  <c r="I86" i="6"/>
  <c r="J86" i="6"/>
  <c r="M86" i="6" s="1"/>
  <c r="K86" i="6"/>
  <c r="N86" i="6" s="1"/>
  <c r="I87" i="6"/>
  <c r="J87" i="6"/>
  <c r="M87" i="6" s="1"/>
  <c r="K87" i="6"/>
  <c r="N87" i="6" s="1"/>
  <c r="I88" i="6"/>
  <c r="J88" i="6"/>
  <c r="K88" i="6"/>
  <c r="N88" i="6" s="1"/>
  <c r="I89" i="6"/>
  <c r="J89" i="6"/>
  <c r="M89" i="6" s="1"/>
  <c r="K89" i="6"/>
  <c r="I90" i="6"/>
  <c r="J90" i="6"/>
  <c r="M90" i="6" s="1"/>
  <c r="K90" i="6"/>
  <c r="I91" i="6"/>
  <c r="J91" i="6"/>
  <c r="K91" i="6"/>
  <c r="N91" i="6" s="1"/>
  <c r="I92" i="6"/>
  <c r="J92" i="6"/>
  <c r="K92" i="6"/>
  <c r="N92" i="6" s="1"/>
  <c r="I93" i="6"/>
  <c r="J93" i="6"/>
  <c r="K93" i="6"/>
  <c r="I94" i="6"/>
  <c r="J94" i="6"/>
  <c r="M94" i="6" s="1"/>
  <c r="K94" i="6"/>
  <c r="N94" i="6" s="1"/>
  <c r="I95" i="6"/>
  <c r="J95" i="6"/>
  <c r="M95" i="6" s="1"/>
  <c r="K95" i="6"/>
  <c r="N95" i="6" s="1"/>
  <c r="I96" i="6"/>
  <c r="J96" i="6"/>
  <c r="K96" i="6"/>
  <c r="N96" i="6" s="1"/>
  <c r="I97" i="6"/>
  <c r="J97" i="6"/>
  <c r="M97" i="6" s="1"/>
  <c r="K97" i="6"/>
  <c r="I98" i="6"/>
  <c r="J98" i="6"/>
  <c r="M98" i="6" s="1"/>
  <c r="K98" i="6"/>
  <c r="I99" i="6"/>
  <c r="J99" i="6"/>
  <c r="K99" i="6"/>
  <c r="N99" i="6" s="1"/>
  <c r="I100" i="6"/>
  <c r="J100" i="6"/>
  <c r="K100" i="6"/>
  <c r="N100" i="6" s="1"/>
  <c r="I101" i="6"/>
  <c r="J101" i="6"/>
  <c r="K101" i="6"/>
  <c r="I102" i="6"/>
  <c r="J102" i="6"/>
  <c r="M102" i="6" s="1"/>
  <c r="K102" i="6"/>
  <c r="I103" i="6"/>
  <c r="J103" i="6"/>
  <c r="M103" i="6" s="1"/>
  <c r="K103" i="6"/>
  <c r="N103" i="6" s="1"/>
  <c r="I104" i="6"/>
  <c r="J104" i="6"/>
  <c r="K104" i="6"/>
  <c r="I105" i="6"/>
  <c r="J105" i="6"/>
  <c r="K105" i="6"/>
  <c r="I106" i="6"/>
  <c r="J106" i="6"/>
  <c r="M106" i="6" s="1"/>
  <c r="K106" i="6"/>
  <c r="I107" i="6"/>
  <c r="J107" i="6"/>
  <c r="M107" i="6" s="1"/>
  <c r="K107" i="6"/>
  <c r="N107" i="6" s="1"/>
  <c r="I108" i="6"/>
  <c r="J108" i="6"/>
  <c r="K108" i="6"/>
  <c r="N108" i="6" s="1"/>
  <c r="I109" i="6"/>
  <c r="J109" i="6"/>
  <c r="K109" i="6"/>
  <c r="I110" i="6"/>
  <c r="J110" i="6"/>
  <c r="M110" i="6" s="1"/>
  <c r="K110" i="6"/>
  <c r="I111" i="6"/>
  <c r="J111" i="6"/>
  <c r="M111" i="6" s="1"/>
  <c r="K111" i="6"/>
  <c r="N111" i="6" s="1"/>
  <c r="I112" i="6"/>
  <c r="J112" i="6"/>
  <c r="K112" i="6"/>
  <c r="I113" i="6"/>
  <c r="J113" i="6"/>
  <c r="K113" i="6"/>
  <c r="I114" i="6"/>
  <c r="J114" i="6"/>
  <c r="M114" i="6" s="1"/>
  <c r="K114" i="6"/>
  <c r="I115" i="6"/>
  <c r="J115" i="6"/>
  <c r="K115" i="6"/>
  <c r="N115" i="6" s="1"/>
  <c r="I116" i="6"/>
  <c r="J116" i="6"/>
  <c r="K116" i="6"/>
  <c r="N116" i="6" s="1"/>
  <c r="I117" i="6"/>
  <c r="J117" i="6"/>
  <c r="K117" i="6"/>
  <c r="I118" i="6"/>
  <c r="J118" i="6"/>
  <c r="M118" i="6" s="1"/>
  <c r="K118" i="6"/>
  <c r="I119" i="6"/>
  <c r="J119" i="6"/>
  <c r="M119" i="6" s="1"/>
  <c r="K119" i="6"/>
  <c r="N119" i="6" s="1"/>
  <c r="I120" i="6"/>
  <c r="J120" i="6"/>
  <c r="K120" i="6"/>
  <c r="I121" i="6"/>
  <c r="J121" i="6"/>
  <c r="K121" i="6"/>
  <c r="I122" i="6"/>
  <c r="J122" i="6"/>
  <c r="M122" i="6" s="1"/>
  <c r="K122" i="6"/>
  <c r="I123" i="6"/>
  <c r="J123" i="6"/>
  <c r="K123" i="6"/>
  <c r="N123" i="6" s="1"/>
  <c r="I124" i="6"/>
  <c r="J124" i="6"/>
  <c r="K124" i="6"/>
  <c r="N124" i="6" s="1"/>
  <c r="I125" i="6"/>
  <c r="J125" i="6"/>
  <c r="K125" i="6"/>
  <c r="I126" i="6"/>
  <c r="J126" i="6"/>
  <c r="M126" i="6" s="1"/>
  <c r="K126" i="6"/>
  <c r="I127" i="6"/>
  <c r="J127" i="6"/>
  <c r="M127" i="6" s="1"/>
  <c r="K127" i="6"/>
  <c r="N127" i="6" s="1"/>
  <c r="I128" i="6"/>
  <c r="J128" i="6"/>
  <c r="K128" i="6"/>
  <c r="N128" i="6" s="1"/>
  <c r="I129" i="6"/>
  <c r="J129" i="6"/>
  <c r="K129" i="6"/>
  <c r="I130" i="6"/>
  <c r="J130" i="6"/>
  <c r="M130" i="6" s="1"/>
  <c r="K130" i="6"/>
  <c r="I131" i="6"/>
  <c r="J131" i="6"/>
  <c r="K131" i="6"/>
  <c r="N131" i="6" s="1"/>
  <c r="I132" i="6"/>
  <c r="J132" i="6"/>
  <c r="K132" i="6"/>
  <c r="N132" i="6" s="1"/>
  <c r="I133" i="6"/>
  <c r="J133" i="6"/>
  <c r="K133" i="6"/>
  <c r="I134" i="6"/>
  <c r="J134" i="6"/>
  <c r="M134" i="6" s="1"/>
  <c r="K134" i="6"/>
  <c r="I135" i="6"/>
  <c r="J135" i="6"/>
  <c r="M135" i="6" s="1"/>
  <c r="K135" i="6"/>
  <c r="N135" i="6" s="1"/>
  <c r="I136" i="6"/>
  <c r="J136" i="6"/>
  <c r="K136" i="6"/>
  <c r="I137" i="6"/>
  <c r="J137" i="6"/>
  <c r="K137" i="6"/>
  <c r="I138" i="6"/>
  <c r="J138" i="6"/>
  <c r="M138" i="6" s="1"/>
  <c r="K138" i="6"/>
  <c r="I139" i="6"/>
  <c r="J139" i="6"/>
  <c r="K139" i="6"/>
  <c r="N139" i="6" s="1"/>
  <c r="I140" i="6"/>
  <c r="J140" i="6"/>
  <c r="K140" i="6"/>
  <c r="N140" i="6" s="1"/>
  <c r="I141" i="6"/>
  <c r="J141" i="6"/>
  <c r="K141" i="6"/>
  <c r="I142" i="6"/>
  <c r="J142" i="6"/>
  <c r="M142" i="6" s="1"/>
  <c r="K142" i="6"/>
  <c r="I143" i="6"/>
  <c r="J143" i="6"/>
  <c r="M143" i="6" s="1"/>
  <c r="K143" i="6"/>
  <c r="N143" i="6" s="1"/>
  <c r="I144" i="6"/>
  <c r="J144" i="6"/>
  <c r="K144" i="6"/>
  <c r="I145" i="6"/>
  <c r="J145" i="6"/>
  <c r="K145" i="6"/>
  <c r="I146" i="6"/>
  <c r="J146" i="6"/>
  <c r="M146" i="6" s="1"/>
  <c r="K146" i="6"/>
  <c r="I147" i="6"/>
  <c r="J147" i="6"/>
  <c r="K147" i="6"/>
  <c r="N147" i="6" s="1"/>
  <c r="I148" i="6"/>
  <c r="J148" i="6"/>
  <c r="K148" i="6"/>
  <c r="N148" i="6" s="1"/>
  <c r="I149" i="6"/>
  <c r="J149" i="6"/>
  <c r="K149" i="6"/>
  <c r="I150" i="6"/>
  <c r="J150" i="6"/>
  <c r="M150" i="6" s="1"/>
  <c r="K150" i="6"/>
  <c r="I151" i="6"/>
  <c r="J151" i="6"/>
  <c r="M151" i="6" s="1"/>
  <c r="K151" i="6"/>
  <c r="N151" i="6" s="1"/>
  <c r="I152" i="6"/>
  <c r="J152" i="6"/>
  <c r="K152" i="6"/>
  <c r="I153" i="6"/>
  <c r="J153" i="6"/>
  <c r="K153" i="6"/>
  <c r="I154" i="6"/>
  <c r="J154" i="6"/>
  <c r="M154" i="6" s="1"/>
  <c r="K154" i="6"/>
  <c r="I155" i="6"/>
  <c r="J155" i="6"/>
  <c r="K155" i="6"/>
  <c r="N155" i="6" s="1"/>
  <c r="I156" i="6"/>
  <c r="J156" i="6"/>
  <c r="K156" i="6"/>
  <c r="N156" i="6" s="1"/>
  <c r="I157" i="6"/>
  <c r="J157" i="6"/>
  <c r="K157" i="6"/>
  <c r="I158" i="6"/>
  <c r="J158" i="6"/>
  <c r="M158" i="6" s="1"/>
  <c r="K158" i="6"/>
  <c r="I159" i="6"/>
  <c r="J159" i="6"/>
  <c r="M159" i="6" s="1"/>
  <c r="K159" i="6"/>
  <c r="N159" i="6" s="1"/>
  <c r="I160" i="6"/>
  <c r="J160" i="6"/>
  <c r="K160" i="6"/>
  <c r="I161" i="6"/>
  <c r="J161" i="6"/>
  <c r="K161" i="6"/>
  <c r="I162" i="6"/>
  <c r="J162" i="6"/>
  <c r="M162" i="6" s="1"/>
  <c r="K162" i="6"/>
  <c r="I163" i="6"/>
  <c r="J163" i="6"/>
  <c r="K163" i="6"/>
  <c r="N163" i="6" s="1"/>
  <c r="I164" i="6"/>
  <c r="J164" i="6"/>
  <c r="K164" i="6"/>
  <c r="N164" i="6" s="1"/>
  <c r="I165" i="6"/>
  <c r="J165" i="6"/>
  <c r="K165" i="6"/>
  <c r="I166" i="6"/>
  <c r="J166" i="6"/>
  <c r="M166" i="6" s="1"/>
  <c r="K166" i="6"/>
  <c r="I167" i="6"/>
  <c r="J167" i="6"/>
  <c r="M167" i="6" s="1"/>
  <c r="K167" i="6"/>
  <c r="N167" i="6" s="1"/>
  <c r="I168" i="6"/>
  <c r="J168" i="6"/>
  <c r="K168" i="6"/>
  <c r="I169" i="6"/>
  <c r="J169" i="6"/>
  <c r="K169" i="6"/>
  <c r="I170" i="6"/>
  <c r="J170" i="6"/>
  <c r="M170" i="6" s="1"/>
  <c r="K170" i="6"/>
  <c r="I171" i="6"/>
  <c r="J171" i="6"/>
  <c r="M171" i="6" s="1"/>
  <c r="K171" i="6"/>
  <c r="N171" i="6" s="1"/>
  <c r="I172" i="6"/>
  <c r="J172" i="6"/>
  <c r="K172" i="6"/>
  <c r="N172" i="6" s="1"/>
  <c r="I173" i="6"/>
  <c r="J173" i="6"/>
  <c r="K173" i="6"/>
  <c r="I174" i="6"/>
  <c r="J174" i="6"/>
  <c r="M174" i="6" s="1"/>
  <c r="K174" i="6"/>
  <c r="I175" i="6"/>
  <c r="J175" i="6"/>
  <c r="M175" i="6" s="1"/>
  <c r="K175" i="6"/>
  <c r="N175" i="6" s="1"/>
  <c r="I176" i="6"/>
  <c r="J176" i="6"/>
  <c r="K176" i="6"/>
  <c r="I177" i="6"/>
  <c r="J177" i="6"/>
  <c r="K177" i="6"/>
  <c r="I178" i="6"/>
  <c r="J178" i="6"/>
  <c r="M178" i="6" s="1"/>
  <c r="K178" i="6"/>
  <c r="I179" i="6"/>
  <c r="J179" i="6"/>
  <c r="K179" i="6"/>
  <c r="N179" i="6" s="1"/>
  <c r="I180" i="6"/>
  <c r="J180" i="6"/>
  <c r="K180" i="6"/>
  <c r="N180" i="6" s="1"/>
  <c r="I181" i="6"/>
  <c r="J181" i="6"/>
  <c r="K181" i="6"/>
  <c r="I182" i="6"/>
  <c r="J182" i="6"/>
  <c r="M182" i="6" s="1"/>
  <c r="K182" i="6"/>
  <c r="I183" i="6"/>
  <c r="J183" i="6"/>
  <c r="M183" i="6" s="1"/>
  <c r="K183" i="6"/>
  <c r="N183" i="6" s="1"/>
  <c r="I184" i="6"/>
  <c r="J184" i="6"/>
  <c r="K184" i="6"/>
  <c r="I185" i="6"/>
  <c r="J185" i="6"/>
  <c r="K185" i="6"/>
  <c r="I186" i="6"/>
  <c r="J186" i="6"/>
  <c r="M186" i="6" s="1"/>
  <c r="K186" i="6"/>
  <c r="I187" i="6"/>
  <c r="J187" i="6"/>
  <c r="K187" i="6"/>
  <c r="N187" i="6" s="1"/>
  <c r="I188" i="6"/>
  <c r="J188" i="6"/>
  <c r="K188" i="6"/>
  <c r="N188" i="6" s="1"/>
  <c r="I189" i="6"/>
  <c r="J189" i="6"/>
  <c r="K189" i="6"/>
  <c r="I190" i="6"/>
  <c r="J190" i="6"/>
  <c r="M190" i="6" s="1"/>
  <c r="K190" i="6"/>
  <c r="I191" i="6"/>
  <c r="J191" i="6"/>
  <c r="M191" i="6" s="1"/>
  <c r="K191" i="6"/>
  <c r="N191" i="6" s="1"/>
  <c r="I192" i="6"/>
  <c r="J192" i="6"/>
  <c r="K192" i="6"/>
  <c r="N192" i="6" s="1"/>
  <c r="I193" i="6"/>
  <c r="J193" i="6"/>
  <c r="K193" i="6"/>
  <c r="I194" i="6"/>
  <c r="J194" i="6"/>
  <c r="M194" i="6" s="1"/>
  <c r="K194" i="6"/>
  <c r="I195" i="6"/>
  <c r="J195" i="6"/>
  <c r="K195" i="6"/>
  <c r="N195" i="6" s="1"/>
  <c r="I196" i="6"/>
  <c r="J196" i="6"/>
  <c r="K196" i="6"/>
  <c r="N196" i="6" s="1"/>
  <c r="I197" i="6"/>
  <c r="J197" i="6"/>
  <c r="K197" i="6"/>
  <c r="I198" i="6"/>
  <c r="J198" i="6"/>
  <c r="M198" i="6" s="1"/>
  <c r="K198" i="6"/>
  <c r="I199" i="6"/>
  <c r="J199" i="6"/>
  <c r="M199" i="6" s="1"/>
  <c r="K199" i="6"/>
  <c r="N199" i="6" s="1"/>
  <c r="I200" i="6"/>
  <c r="J200" i="6"/>
  <c r="K200" i="6"/>
  <c r="I201" i="6"/>
  <c r="J201" i="6"/>
  <c r="K201" i="6"/>
  <c r="I202" i="6"/>
  <c r="J202" i="6"/>
  <c r="M202" i="6" s="1"/>
  <c r="K202" i="6"/>
  <c r="I203" i="6"/>
  <c r="J203" i="6"/>
  <c r="K203" i="6"/>
  <c r="N203" i="6" s="1"/>
  <c r="I204" i="6"/>
  <c r="J204" i="6"/>
  <c r="K204" i="6"/>
  <c r="N204" i="6" s="1"/>
  <c r="I205" i="6"/>
  <c r="J205" i="6"/>
  <c r="K205" i="6"/>
  <c r="I206" i="6"/>
  <c r="J206" i="6"/>
  <c r="M206" i="6" s="1"/>
  <c r="K206" i="6"/>
  <c r="I207" i="6"/>
  <c r="J207" i="6"/>
  <c r="M207" i="6" s="1"/>
  <c r="K207" i="6"/>
  <c r="N207" i="6" s="1"/>
  <c r="I208" i="6"/>
  <c r="J208" i="6"/>
  <c r="K208" i="6"/>
  <c r="I209" i="6"/>
  <c r="J209" i="6"/>
  <c r="K209" i="6"/>
  <c r="I210" i="6"/>
  <c r="J210" i="6"/>
  <c r="M210" i="6" s="1"/>
  <c r="K210" i="6"/>
  <c r="N210" i="6" s="1"/>
  <c r="I211" i="6"/>
  <c r="J211" i="6"/>
  <c r="K211" i="6"/>
  <c r="N211" i="6" s="1"/>
  <c r="I212" i="6"/>
  <c r="J212" i="6"/>
  <c r="K212" i="6"/>
  <c r="N212" i="6" s="1"/>
  <c r="I213" i="6"/>
  <c r="J213" i="6"/>
  <c r="M213" i="6" s="1"/>
  <c r="K213" i="6"/>
  <c r="I214" i="6"/>
  <c r="J214" i="6"/>
  <c r="M214" i="6" s="1"/>
  <c r="K214" i="6"/>
  <c r="I215" i="6"/>
  <c r="J215" i="6"/>
  <c r="M215" i="6" s="1"/>
  <c r="K215" i="6"/>
  <c r="N215" i="6" s="1"/>
  <c r="I216" i="6"/>
  <c r="J216" i="6"/>
  <c r="K216" i="6"/>
  <c r="I217" i="6"/>
  <c r="J217" i="6"/>
  <c r="K217" i="6"/>
  <c r="I218" i="6"/>
  <c r="J218" i="6"/>
  <c r="M218" i="6" s="1"/>
  <c r="K218" i="6"/>
  <c r="N218" i="6" s="1"/>
  <c r="I219" i="6"/>
  <c r="J219" i="6"/>
  <c r="K219" i="6"/>
  <c r="N219" i="6" s="1"/>
  <c r="I220" i="6"/>
  <c r="J220" i="6"/>
  <c r="K220" i="6"/>
  <c r="N220" i="6" s="1"/>
  <c r="I221" i="6"/>
  <c r="J221" i="6"/>
  <c r="M221" i="6" s="1"/>
  <c r="K221" i="6"/>
  <c r="I222" i="6"/>
  <c r="J222" i="6"/>
  <c r="M222" i="6" s="1"/>
  <c r="K222" i="6"/>
  <c r="I223" i="6"/>
  <c r="J223" i="6"/>
  <c r="M223" i="6" s="1"/>
  <c r="K223" i="6"/>
  <c r="N223" i="6" s="1"/>
  <c r="I224" i="6"/>
  <c r="J224" i="6"/>
  <c r="K224" i="6"/>
  <c r="N224" i="6" s="1"/>
  <c r="I225" i="6"/>
  <c r="J225" i="6"/>
  <c r="K225" i="6"/>
  <c r="I226" i="6"/>
  <c r="J226" i="6"/>
  <c r="M226" i="6" s="1"/>
  <c r="K226" i="6"/>
  <c r="N226" i="6" s="1"/>
  <c r="I227" i="6"/>
  <c r="J227" i="6"/>
  <c r="K227" i="6"/>
  <c r="N227" i="6" s="1"/>
  <c r="I228" i="6"/>
  <c r="J228" i="6"/>
  <c r="K228" i="6"/>
  <c r="N228" i="6" s="1"/>
  <c r="I229" i="6"/>
  <c r="J229" i="6"/>
  <c r="M229" i="6" s="1"/>
  <c r="K229" i="6"/>
  <c r="I230" i="6"/>
  <c r="J230" i="6"/>
  <c r="M230" i="6" s="1"/>
  <c r="K230" i="6"/>
  <c r="I231" i="6"/>
  <c r="J231" i="6"/>
  <c r="M231" i="6" s="1"/>
  <c r="K231" i="6"/>
  <c r="N231" i="6" s="1"/>
  <c r="I232" i="6"/>
  <c r="J232" i="6"/>
  <c r="K232" i="6"/>
  <c r="I233" i="6"/>
  <c r="J233" i="6"/>
  <c r="K233" i="6"/>
  <c r="I234" i="6"/>
  <c r="J234" i="6"/>
  <c r="M234" i="6" s="1"/>
  <c r="K234" i="6"/>
  <c r="N234" i="6" s="1"/>
  <c r="I235" i="6"/>
  <c r="J235" i="6"/>
  <c r="M235" i="6" s="1"/>
  <c r="K235" i="6"/>
  <c r="N235" i="6" s="1"/>
  <c r="I236" i="6"/>
  <c r="J236" i="6"/>
  <c r="K236" i="6"/>
  <c r="N236" i="6" s="1"/>
  <c r="I237" i="6"/>
  <c r="J237" i="6"/>
  <c r="M237" i="6" s="1"/>
  <c r="K237" i="6"/>
  <c r="I238" i="6"/>
  <c r="J238" i="6"/>
  <c r="M238" i="6" s="1"/>
  <c r="K238" i="6"/>
  <c r="I239" i="6"/>
  <c r="J239" i="6"/>
  <c r="M239" i="6" s="1"/>
  <c r="K239" i="6"/>
  <c r="N239" i="6" s="1"/>
  <c r="I240" i="6"/>
  <c r="J240" i="6"/>
  <c r="K240" i="6"/>
  <c r="I241" i="6"/>
  <c r="J241" i="6"/>
  <c r="K241" i="6"/>
  <c r="I242" i="6"/>
  <c r="J242" i="6"/>
  <c r="M242" i="6" s="1"/>
  <c r="K242" i="6"/>
  <c r="N242" i="6" s="1"/>
  <c r="I243" i="6"/>
  <c r="J243" i="6"/>
  <c r="K243" i="6"/>
  <c r="N243" i="6" s="1"/>
  <c r="I244" i="6"/>
  <c r="J244" i="6"/>
  <c r="K244" i="6"/>
  <c r="N244" i="6" s="1"/>
  <c r="I245" i="6"/>
  <c r="J245" i="6"/>
  <c r="M245" i="6" s="1"/>
  <c r="K245" i="6"/>
  <c r="I246" i="6"/>
  <c r="J246" i="6"/>
  <c r="M246" i="6" s="1"/>
  <c r="K246" i="6"/>
  <c r="I247" i="6"/>
  <c r="J247" i="6"/>
  <c r="M247" i="6" s="1"/>
  <c r="K247" i="6"/>
  <c r="N247" i="6" s="1"/>
  <c r="I248" i="6"/>
  <c r="J248" i="6"/>
  <c r="K248" i="6"/>
  <c r="I249" i="6"/>
  <c r="J249" i="6"/>
  <c r="K249" i="6"/>
  <c r="I250" i="6"/>
  <c r="J250" i="6"/>
  <c r="M250" i="6" s="1"/>
  <c r="K250" i="6"/>
  <c r="N250" i="6" s="1"/>
  <c r="I251" i="6"/>
  <c r="J251" i="6"/>
  <c r="K251" i="6"/>
  <c r="N251" i="6" s="1"/>
  <c r="I252" i="6"/>
  <c r="J252" i="6"/>
  <c r="K252" i="6"/>
  <c r="N252" i="6" s="1"/>
  <c r="I253" i="6"/>
  <c r="J253" i="6"/>
  <c r="M253" i="6" s="1"/>
  <c r="K253" i="6"/>
  <c r="I254" i="6"/>
  <c r="J254" i="6"/>
  <c r="M254" i="6" s="1"/>
  <c r="K254" i="6"/>
  <c r="I255" i="6"/>
  <c r="J255" i="6"/>
  <c r="M255" i="6" s="1"/>
  <c r="K255" i="6"/>
  <c r="N255" i="6" s="1"/>
  <c r="I256" i="6"/>
  <c r="J256" i="6"/>
  <c r="K256" i="6"/>
  <c r="N256" i="6" s="1"/>
  <c r="I257" i="6"/>
  <c r="J257" i="6"/>
  <c r="K257" i="6"/>
  <c r="I258" i="6"/>
  <c r="J258" i="6"/>
  <c r="M258" i="6" s="1"/>
  <c r="K258" i="6"/>
  <c r="N258" i="6" s="1"/>
  <c r="I259" i="6"/>
  <c r="J259" i="6"/>
  <c r="K259" i="6"/>
  <c r="N259" i="6" s="1"/>
  <c r="I260" i="6"/>
  <c r="J260" i="6"/>
  <c r="K260" i="6"/>
  <c r="N260" i="6" s="1"/>
  <c r="I261" i="6"/>
  <c r="J261" i="6"/>
  <c r="M261" i="6" s="1"/>
  <c r="K261" i="6"/>
  <c r="I262" i="6"/>
  <c r="J262" i="6"/>
  <c r="M262" i="6" s="1"/>
  <c r="K262" i="6"/>
  <c r="I263" i="6"/>
  <c r="J263" i="6"/>
  <c r="M263" i="6" s="1"/>
  <c r="K263" i="6"/>
  <c r="N263" i="6" s="1"/>
  <c r="I264" i="6"/>
  <c r="J264" i="6"/>
  <c r="K264" i="6"/>
  <c r="I265" i="6"/>
  <c r="J265" i="6"/>
  <c r="K265" i="6"/>
  <c r="I266" i="6"/>
  <c r="J266" i="6"/>
  <c r="M266" i="6" s="1"/>
  <c r="K266" i="6"/>
  <c r="N266" i="6" s="1"/>
  <c r="I267" i="6"/>
  <c r="J267" i="6"/>
  <c r="K267" i="6"/>
  <c r="N267" i="6" s="1"/>
  <c r="I268" i="6"/>
  <c r="J268" i="6"/>
  <c r="K268" i="6"/>
  <c r="N268" i="6" s="1"/>
  <c r="I269" i="6"/>
  <c r="J269" i="6"/>
  <c r="M269" i="6" s="1"/>
  <c r="K269" i="6"/>
  <c r="I270" i="6"/>
  <c r="J270" i="6"/>
  <c r="M270" i="6" s="1"/>
  <c r="K270" i="6"/>
  <c r="I271" i="6"/>
  <c r="J271" i="6"/>
  <c r="M271" i="6" s="1"/>
  <c r="K271" i="6"/>
  <c r="N271" i="6" s="1"/>
  <c r="I272" i="6"/>
  <c r="J272" i="6"/>
  <c r="K272" i="6"/>
  <c r="I273" i="6"/>
  <c r="J273" i="6"/>
  <c r="K273" i="6"/>
  <c r="I274" i="6"/>
  <c r="J274" i="6"/>
  <c r="M274" i="6" s="1"/>
  <c r="K274" i="6"/>
  <c r="N274" i="6" s="1"/>
  <c r="I275" i="6"/>
  <c r="J275" i="6"/>
  <c r="K275" i="6"/>
  <c r="I276" i="6"/>
  <c r="J276" i="6"/>
  <c r="K276" i="6"/>
  <c r="N276" i="6" s="1"/>
  <c r="I277" i="6"/>
  <c r="J277" i="6"/>
  <c r="M277" i="6" s="1"/>
  <c r="K277" i="6"/>
  <c r="I278" i="6"/>
  <c r="J278" i="6"/>
  <c r="K278" i="6"/>
  <c r="I279" i="6"/>
  <c r="J279" i="6"/>
  <c r="M279" i="6" s="1"/>
  <c r="K279" i="6"/>
  <c r="N279" i="6" s="1"/>
  <c r="I280" i="6"/>
  <c r="J280" i="6"/>
  <c r="K280" i="6"/>
  <c r="I281" i="6"/>
  <c r="J281" i="6"/>
  <c r="K281" i="6"/>
  <c r="I282" i="6"/>
  <c r="J282" i="6"/>
  <c r="M282" i="6" s="1"/>
  <c r="K282" i="6"/>
  <c r="N282" i="6" s="1"/>
  <c r="I283" i="6"/>
  <c r="J283" i="6"/>
  <c r="K283" i="6"/>
  <c r="I284" i="6"/>
  <c r="J284" i="6"/>
  <c r="K284" i="6"/>
  <c r="N284" i="6" s="1"/>
  <c r="I285" i="6"/>
  <c r="J285" i="6"/>
  <c r="M285" i="6" s="1"/>
  <c r="K285" i="6"/>
  <c r="I286" i="6"/>
  <c r="J286" i="6"/>
  <c r="K286" i="6"/>
  <c r="I287" i="6"/>
  <c r="J287" i="6"/>
  <c r="M287" i="6" s="1"/>
  <c r="K287" i="6"/>
  <c r="N287" i="6" s="1"/>
  <c r="I288" i="6"/>
  <c r="J288" i="6"/>
  <c r="K288" i="6"/>
  <c r="N288" i="6" s="1"/>
  <c r="I289" i="6"/>
  <c r="J289" i="6"/>
  <c r="K289" i="6"/>
  <c r="I290" i="6"/>
  <c r="J290" i="6"/>
  <c r="M290" i="6" s="1"/>
  <c r="K290" i="6"/>
  <c r="N290" i="6" s="1"/>
  <c r="I291" i="6"/>
  <c r="J291" i="6"/>
  <c r="K291" i="6"/>
  <c r="I292" i="6"/>
  <c r="J292" i="6"/>
  <c r="K292" i="6"/>
  <c r="N292" i="6" s="1"/>
  <c r="I293" i="6"/>
  <c r="J293" i="6"/>
  <c r="M293" i="6" s="1"/>
  <c r="K293" i="6"/>
  <c r="I294" i="6"/>
  <c r="J294" i="6"/>
  <c r="K294" i="6"/>
  <c r="I295" i="6"/>
  <c r="J295" i="6"/>
  <c r="M295" i="6" s="1"/>
  <c r="K295" i="6"/>
  <c r="N295" i="6" s="1"/>
  <c r="I296" i="6"/>
  <c r="J296" i="6"/>
  <c r="K296" i="6"/>
  <c r="I297" i="6"/>
  <c r="J297" i="6"/>
  <c r="K297" i="6"/>
  <c r="I298" i="6"/>
  <c r="J298" i="6"/>
  <c r="M298" i="6" s="1"/>
  <c r="K298" i="6"/>
  <c r="N298" i="6" s="1"/>
  <c r="I299" i="6"/>
  <c r="J299" i="6"/>
  <c r="M299" i="6" s="1"/>
  <c r="K299" i="6"/>
  <c r="I300" i="6"/>
  <c r="J300" i="6"/>
  <c r="K300" i="6"/>
  <c r="N300" i="6" s="1"/>
  <c r="I301" i="6"/>
  <c r="J301" i="6"/>
  <c r="M301" i="6" s="1"/>
  <c r="K301" i="6"/>
  <c r="I302" i="6"/>
  <c r="J302" i="6"/>
  <c r="K302" i="6"/>
  <c r="I303" i="6"/>
  <c r="J303" i="6"/>
  <c r="M303" i="6" s="1"/>
  <c r="K303" i="6"/>
  <c r="N303" i="6" s="1"/>
  <c r="I304" i="6"/>
  <c r="J304" i="6"/>
  <c r="K304" i="6"/>
  <c r="I305" i="6"/>
  <c r="J305" i="6"/>
  <c r="K305" i="6"/>
  <c r="I306" i="6"/>
  <c r="J306" i="6"/>
  <c r="M306" i="6" s="1"/>
  <c r="K306" i="6"/>
  <c r="N306" i="6" s="1"/>
  <c r="I307" i="6"/>
  <c r="J307" i="6"/>
  <c r="K307" i="6"/>
  <c r="I308" i="6"/>
  <c r="J308" i="6"/>
  <c r="K308" i="6"/>
  <c r="N308" i="6" s="1"/>
  <c r="I309" i="6"/>
  <c r="J309" i="6"/>
  <c r="M309" i="6" s="1"/>
  <c r="K309" i="6"/>
  <c r="I310" i="6"/>
  <c r="J310" i="6"/>
  <c r="K310" i="6"/>
  <c r="I311" i="6"/>
  <c r="J311" i="6"/>
  <c r="M311" i="6" s="1"/>
  <c r="K311" i="6"/>
  <c r="N311" i="6" s="1"/>
  <c r="I312" i="6"/>
  <c r="J312" i="6"/>
  <c r="K312" i="6"/>
  <c r="I313" i="6"/>
  <c r="J313" i="6"/>
  <c r="K313" i="6"/>
  <c r="I314" i="6"/>
  <c r="J314" i="6"/>
  <c r="M314" i="6" s="1"/>
  <c r="K314" i="6"/>
  <c r="N314" i="6" s="1"/>
  <c r="I315" i="6"/>
  <c r="J315" i="6"/>
  <c r="K315" i="6"/>
  <c r="I316" i="6"/>
  <c r="J316" i="6"/>
  <c r="K316" i="6"/>
  <c r="N316" i="6" s="1"/>
  <c r="I317" i="6"/>
  <c r="J317" i="6"/>
  <c r="M317" i="6" s="1"/>
  <c r="K317" i="6"/>
  <c r="I318" i="6"/>
  <c r="J318" i="6"/>
  <c r="K318" i="6"/>
  <c r="I319" i="6"/>
  <c r="J319" i="6"/>
  <c r="M319" i="6" s="1"/>
  <c r="K319" i="6"/>
  <c r="N319" i="6" s="1"/>
  <c r="I320" i="6"/>
  <c r="J320" i="6"/>
  <c r="K320" i="6"/>
  <c r="N320" i="6" s="1"/>
  <c r="I321" i="6"/>
  <c r="J321" i="6"/>
  <c r="K321" i="6"/>
  <c r="I322" i="6"/>
  <c r="J322" i="6"/>
  <c r="M322" i="6" s="1"/>
  <c r="K322" i="6"/>
  <c r="N322" i="6" s="1"/>
  <c r="I323" i="6"/>
  <c r="J323" i="6"/>
  <c r="K323" i="6"/>
  <c r="I324" i="6"/>
  <c r="J324" i="6"/>
  <c r="K324" i="6"/>
  <c r="N324" i="6" s="1"/>
  <c r="I325" i="6"/>
  <c r="J325" i="6"/>
  <c r="M325" i="6" s="1"/>
  <c r="K325" i="6"/>
  <c r="I326" i="6"/>
  <c r="J326" i="6"/>
  <c r="K326" i="6"/>
  <c r="I327" i="6"/>
  <c r="J327" i="6"/>
  <c r="M327" i="6" s="1"/>
  <c r="K327" i="6"/>
  <c r="N327" i="6" s="1"/>
  <c r="I328" i="6"/>
  <c r="J328" i="6"/>
  <c r="K328" i="6"/>
  <c r="I329" i="6"/>
  <c r="J329" i="6"/>
  <c r="K329" i="6"/>
  <c r="I330" i="6"/>
  <c r="J330" i="6"/>
  <c r="M330" i="6" s="1"/>
  <c r="K330" i="6"/>
  <c r="N330" i="6" s="1"/>
  <c r="I331" i="6"/>
  <c r="J331" i="6"/>
  <c r="K331" i="6"/>
  <c r="I332" i="6"/>
  <c r="J332" i="6"/>
  <c r="K332" i="6"/>
  <c r="N332" i="6" s="1"/>
  <c r="I333" i="6"/>
  <c r="J333" i="6"/>
  <c r="M333" i="6" s="1"/>
  <c r="K333" i="6"/>
  <c r="I334" i="6"/>
  <c r="J334" i="6"/>
  <c r="K334" i="6"/>
  <c r="N334" i="6" s="1"/>
  <c r="I335" i="6"/>
  <c r="J335" i="6"/>
  <c r="M335" i="6" s="1"/>
  <c r="K335" i="6"/>
  <c r="N335" i="6" s="1"/>
  <c r="I336" i="6"/>
  <c r="J336" i="6"/>
  <c r="K336" i="6"/>
  <c r="I337" i="6"/>
  <c r="J337" i="6"/>
  <c r="K337" i="6"/>
  <c r="I338" i="6"/>
  <c r="J338" i="6"/>
  <c r="M338" i="6" s="1"/>
  <c r="K338" i="6"/>
  <c r="N338" i="6" s="1"/>
  <c r="I339" i="6"/>
  <c r="J339" i="6"/>
  <c r="K339" i="6"/>
  <c r="I340" i="6"/>
  <c r="J340" i="6"/>
  <c r="K340" i="6"/>
  <c r="N340" i="6" s="1"/>
  <c r="I341" i="6"/>
  <c r="J341" i="6"/>
  <c r="M341" i="6" s="1"/>
  <c r="K341" i="6"/>
  <c r="I342" i="6"/>
  <c r="J342" i="6"/>
  <c r="K342" i="6"/>
  <c r="I343" i="6"/>
  <c r="J343" i="6"/>
  <c r="M343" i="6" s="1"/>
  <c r="K343" i="6"/>
  <c r="N343" i="6" s="1"/>
  <c r="I344" i="6"/>
  <c r="J344" i="6"/>
  <c r="K344" i="6"/>
  <c r="I345" i="6"/>
  <c r="J345" i="6"/>
  <c r="K345" i="6"/>
  <c r="I346" i="6"/>
  <c r="J346" i="6"/>
  <c r="M346" i="6" s="1"/>
  <c r="K346" i="6"/>
  <c r="N346" i="6" s="1"/>
  <c r="I347" i="6"/>
  <c r="J347" i="6"/>
  <c r="K347" i="6"/>
  <c r="I348" i="6"/>
  <c r="J348" i="6"/>
  <c r="K348" i="6"/>
  <c r="N348" i="6" s="1"/>
  <c r="I349" i="6"/>
  <c r="J349" i="6"/>
  <c r="M349" i="6" s="1"/>
  <c r="K349" i="6"/>
  <c r="I350" i="6"/>
  <c r="J350" i="6"/>
  <c r="K350" i="6"/>
  <c r="I351" i="6"/>
  <c r="J351" i="6"/>
  <c r="M351" i="6" s="1"/>
  <c r="K351" i="6"/>
  <c r="N351" i="6" s="1"/>
  <c r="I352" i="6"/>
  <c r="J352" i="6"/>
  <c r="K352" i="6"/>
  <c r="I353" i="6"/>
  <c r="J353" i="6"/>
  <c r="K353" i="6"/>
  <c r="I354" i="6"/>
  <c r="J354" i="6"/>
  <c r="M354" i="6" s="1"/>
  <c r="K354" i="6"/>
  <c r="N354" i="6" s="1"/>
  <c r="I355" i="6"/>
  <c r="J355" i="6"/>
  <c r="K355" i="6"/>
  <c r="I356" i="6"/>
  <c r="J356" i="6"/>
  <c r="K356" i="6"/>
  <c r="N356" i="6" s="1"/>
  <c r="I357" i="6"/>
  <c r="J357" i="6"/>
  <c r="M357" i="6" s="1"/>
  <c r="K357" i="6"/>
  <c r="I358" i="6"/>
  <c r="J358" i="6"/>
  <c r="K358" i="6"/>
  <c r="I359" i="6"/>
  <c r="J359" i="6"/>
  <c r="M359" i="6" s="1"/>
  <c r="K359" i="6"/>
  <c r="N359" i="6" s="1"/>
  <c r="I360" i="6"/>
  <c r="J360" i="6"/>
  <c r="K360" i="6"/>
  <c r="I361" i="6"/>
  <c r="J361" i="6"/>
  <c r="K361" i="6"/>
  <c r="I362" i="6"/>
  <c r="J362" i="6"/>
  <c r="M362" i="6" s="1"/>
  <c r="K362" i="6"/>
  <c r="N362" i="6" s="1"/>
  <c r="I363" i="6"/>
  <c r="J363" i="6"/>
  <c r="K363" i="6"/>
  <c r="I364" i="6"/>
  <c r="J364" i="6"/>
  <c r="K364" i="6"/>
  <c r="N364" i="6" s="1"/>
  <c r="I365" i="6"/>
  <c r="J365" i="6"/>
  <c r="M365" i="6" s="1"/>
  <c r="K365" i="6"/>
  <c r="I366" i="6"/>
  <c r="J366" i="6"/>
  <c r="K366" i="6"/>
  <c r="I367" i="6"/>
  <c r="J367" i="6"/>
  <c r="M367" i="6" s="1"/>
  <c r="K367" i="6"/>
  <c r="N367" i="6" s="1"/>
  <c r="I368" i="6"/>
  <c r="J368" i="6"/>
  <c r="K368" i="6"/>
  <c r="I369" i="6"/>
  <c r="J369" i="6"/>
  <c r="K369" i="6"/>
  <c r="I370" i="6"/>
  <c r="J370" i="6"/>
  <c r="M370" i="6" s="1"/>
  <c r="K370" i="6"/>
  <c r="N370" i="6" s="1"/>
  <c r="I371" i="6"/>
  <c r="J371" i="6"/>
  <c r="K371" i="6"/>
  <c r="I372" i="6"/>
  <c r="J372" i="6"/>
  <c r="K372" i="6"/>
  <c r="N372" i="6" s="1"/>
  <c r="I373" i="6"/>
  <c r="J373" i="6"/>
  <c r="M373" i="6" s="1"/>
  <c r="K373" i="6"/>
  <c r="I374" i="6"/>
  <c r="J374" i="6"/>
  <c r="K374" i="6"/>
  <c r="I375" i="6"/>
  <c r="J375" i="6"/>
  <c r="M375" i="6" s="1"/>
  <c r="K375" i="6"/>
  <c r="N375" i="6" s="1"/>
  <c r="I376" i="6"/>
  <c r="J376" i="6"/>
  <c r="K376" i="6"/>
  <c r="I377" i="6"/>
  <c r="J377" i="6"/>
  <c r="K377" i="6"/>
  <c r="I378" i="6"/>
  <c r="J378" i="6"/>
  <c r="M378" i="6" s="1"/>
  <c r="K378" i="6"/>
  <c r="N378" i="6" s="1"/>
  <c r="I379" i="6"/>
  <c r="J379" i="6"/>
  <c r="K379" i="6"/>
  <c r="I380" i="6"/>
  <c r="J380" i="6"/>
  <c r="K380" i="6"/>
  <c r="N380" i="6" s="1"/>
  <c r="I381" i="6"/>
  <c r="J381" i="6"/>
  <c r="M381" i="6" s="1"/>
  <c r="K381" i="6"/>
  <c r="N381" i="6" s="1"/>
  <c r="I382" i="6"/>
  <c r="J382" i="6"/>
  <c r="K382" i="6"/>
  <c r="I383" i="6"/>
  <c r="J383" i="6"/>
  <c r="M383" i="6" s="1"/>
  <c r="K383" i="6"/>
  <c r="N383" i="6" s="1"/>
  <c r="I384" i="6"/>
  <c r="J384" i="6"/>
  <c r="K384" i="6"/>
  <c r="I385" i="6"/>
  <c r="J385" i="6"/>
  <c r="K385" i="6"/>
  <c r="I386" i="6"/>
  <c r="J386" i="6"/>
  <c r="M386" i="6" s="1"/>
  <c r="K386" i="6"/>
  <c r="N386" i="6" s="1"/>
  <c r="I387" i="6"/>
  <c r="J387" i="6"/>
  <c r="K387" i="6"/>
  <c r="I388" i="6"/>
  <c r="J388" i="6"/>
  <c r="K388" i="6"/>
  <c r="N388" i="6" s="1"/>
  <c r="I389" i="6"/>
  <c r="J389" i="6"/>
  <c r="M389" i="6" s="1"/>
  <c r="K389" i="6"/>
  <c r="N389" i="6" s="1"/>
  <c r="I390" i="6"/>
  <c r="J390" i="6"/>
  <c r="K390" i="6"/>
  <c r="I391" i="6"/>
  <c r="J391" i="6"/>
  <c r="M391" i="6" s="1"/>
  <c r="K391" i="6"/>
  <c r="N391" i="6" s="1"/>
  <c r="I392" i="6"/>
  <c r="J392" i="6"/>
  <c r="K392" i="6"/>
  <c r="I393" i="6"/>
  <c r="J393" i="6"/>
  <c r="K393" i="6"/>
  <c r="I394" i="6"/>
  <c r="J394" i="6"/>
  <c r="M394" i="6" s="1"/>
  <c r="K394" i="6"/>
  <c r="N394" i="6" s="1"/>
  <c r="I395" i="6"/>
  <c r="J395" i="6"/>
  <c r="K395" i="6"/>
  <c r="I396" i="6"/>
  <c r="J396" i="6"/>
  <c r="K396" i="6"/>
  <c r="N396" i="6" s="1"/>
  <c r="I397" i="6"/>
  <c r="J397" i="6"/>
  <c r="M397" i="6" s="1"/>
  <c r="K397" i="6"/>
  <c r="N397" i="6" s="1"/>
  <c r="I398" i="6"/>
  <c r="J398" i="6"/>
  <c r="K398" i="6"/>
  <c r="I399" i="6"/>
  <c r="J399" i="6"/>
  <c r="M399" i="6" s="1"/>
  <c r="K399" i="6"/>
  <c r="N399" i="6" s="1"/>
  <c r="I400" i="6"/>
  <c r="J400" i="6"/>
  <c r="K400" i="6"/>
  <c r="I401" i="6"/>
  <c r="J401" i="6"/>
  <c r="K401" i="6"/>
  <c r="I402" i="6"/>
  <c r="J402" i="6"/>
  <c r="M402" i="6" s="1"/>
  <c r="K402" i="6"/>
  <c r="N402" i="6" s="1"/>
  <c r="I403" i="6"/>
  <c r="J403" i="6"/>
  <c r="K403" i="6"/>
  <c r="I404" i="6"/>
  <c r="J404" i="6"/>
  <c r="K404" i="6"/>
  <c r="N404" i="6" s="1"/>
  <c r="I405" i="6"/>
  <c r="J405" i="6"/>
  <c r="M405" i="6" s="1"/>
  <c r="K405" i="6"/>
  <c r="N405" i="6" s="1"/>
  <c r="I406" i="6"/>
  <c r="J406" i="6"/>
  <c r="K406" i="6"/>
  <c r="I407" i="6"/>
  <c r="J407" i="6"/>
  <c r="M407" i="6" s="1"/>
  <c r="K407" i="6"/>
  <c r="N407" i="6" s="1"/>
  <c r="I408" i="6"/>
  <c r="J408" i="6"/>
  <c r="M408" i="6" s="1"/>
  <c r="K408" i="6"/>
  <c r="I409" i="6"/>
  <c r="J409" i="6"/>
  <c r="K409" i="6"/>
  <c r="I410" i="6"/>
  <c r="J410" i="6"/>
  <c r="M410" i="6" s="1"/>
  <c r="K410" i="6"/>
  <c r="N410" i="6" s="1"/>
  <c r="I411" i="6"/>
  <c r="J411" i="6"/>
  <c r="K411" i="6"/>
  <c r="I412" i="6"/>
  <c r="J412" i="6"/>
  <c r="K412" i="6"/>
  <c r="N412" i="6" s="1"/>
  <c r="I413" i="6"/>
  <c r="J413" i="6"/>
  <c r="M413" i="6" s="1"/>
  <c r="K413" i="6"/>
  <c r="N413" i="6" s="1"/>
  <c r="I414" i="6"/>
  <c r="J414" i="6"/>
  <c r="K414" i="6"/>
  <c r="I415" i="6"/>
  <c r="J415" i="6"/>
  <c r="M415" i="6" s="1"/>
  <c r="K415" i="6"/>
  <c r="N415" i="6" s="1"/>
  <c r="I416" i="6"/>
  <c r="J416" i="6"/>
  <c r="K416" i="6"/>
  <c r="I417" i="6"/>
  <c r="J417" i="6"/>
  <c r="K417" i="6"/>
  <c r="I418" i="6"/>
  <c r="J418" i="6"/>
  <c r="M418" i="6" s="1"/>
  <c r="K418" i="6"/>
  <c r="N418" i="6" s="1"/>
  <c r="I419" i="6"/>
  <c r="J419" i="6"/>
  <c r="K419" i="6"/>
  <c r="I420" i="6"/>
  <c r="J420" i="6"/>
  <c r="K420" i="6"/>
  <c r="N420" i="6" s="1"/>
  <c r="I421" i="6"/>
  <c r="J421" i="6"/>
  <c r="M421" i="6" s="1"/>
  <c r="K421" i="6"/>
  <c r="I422" i="6"/>
  <c r="J422" i="6"/>
  <c r="K422" i="6"/>
  <c r="I423" i="6"/>
  <c r="J423" i="6"/>
  <c r="M423" i="6" s="1"/>
  <c r="K423" i="6"/>
  <c r="N423" i="6" s="1"/>
  <c r="I424" i="6"/>
  <c r="J424" i="6"/>
  <c r="M424" i="6" s="1"/>
  <c r="K424" i="6"/>
  <c r="I425" i="6"/>
  <c r="J425" i="6"/>
  <c r="K425" i="6"/>
  <c r="I426" i="6"/>
  <c r="J426" i="6"/>
  <c r="M426" i="6" s="1"/>
  <c r="K426" i="6"/>
  <c r="N426" i="6" s="1"/>
  <c r="I427" i="6"/>
  <c r="J427" i="6"/>
  <c r="K427" i="6"/>
  <c r="I428" i="6"/>
  <c r="J428" i="6"/>
  <c r="K428" i="6"/>
  <c r="N428" i="6" s="1"/>
  <c r="I429" i="6"/>
  <c r="J429" i="6"/>
  <c r="M429" i="6" s="1"/>
  <c r="K429" i="6"/>
  <c r="N429" i="6" s="1"/>
  <c r="I430" i="6"/>
  <c r="J430" i="6"/>
  <c r="K430" i="6"/>
  <c r="I431" i="6"/>
  <c r="J431" i="6"/>
  <c r="M431" i="6" s="1"/>
  <c r="K431" i="6"/>
  <c r="N431" i="6" s="1"/>
  <c r="I432" i="6"/>
  <c r="J432" i="6"/>
  <c r="K432" i="6"/>
  <c r="I433" i="6"/>
  <c r="J433" i="6"/>
  <c r="K433" i="6"/>
  <c r="I434" i="6"/>
  <c r="J434" i="6"/>
  <c r="M434" i="6" s="1"/>
  <c r="K434" i="6"/>
  <c r="N434" i="6" s="1"/>
  <c r="I435" i="6"/>
  <c r="J435" i="6"/>
  <c r="K435" i="6"/>
  <c r="I436" i="6"/>
  <c r="J436" i="6"/>
  <c r="K436" i="6"/>
  <c r="N436" i="6" s="1"/>
  <c r="I437" i="6"/>
  <c r="J437" i="6"/>
  <c r="M437" i="6" s="1"/>
  <c r="K437" i="6"/>
  <c r="I438" i="6"/>
  <c r="J438" i="6"/>
  <c r="K438" i="6"/>
  <c r="I439" i="6"/>
  <c r="J439" i="6"/>
  <c r="M439" i="6" s="1"/>
  <c r="K439" i="6"/>
  <c r="N439" i="6" s="1"/>
  <c r="I440" i="6"/>
  <c r="J440" i="6"/>
  <c r="M440" i="6" s="1"/>
  <c r="K440" i="6"/>
  <c r="I441" i="6"/>
  <c r="J441" i="6"/>
  <c r="K441" i="6"/>
  <c r="I442" i="6"/>
  <c r="J442" i="6"/>
  <c r="M442" i="6" s="1"/>
  <c r="K442" i="6"/>
  <c r="N442" i="6" s="1"/>
  <c r="I443" i="6"/>
  <c r="J443" i="6"/>
  <c r="K443" i="6"/>
  <c r="I444" i="6"/>
  <c r="J444" i="6"/>
  <c r="K444" i="6"/>
  <c r="N444" i="6" s="1"/>
  <c r="I445" i="6"/>
  <c r="J445" i="6"/>
  <c r="M445" i="6" s="1"/>
  <c r="K445" i="6"/>
  <c r="N445" i="6" s="1"/>
  <c r="I446" i="6"/>
  <c r="J446" i="6"/>
  <c r="K446" i="6"/>
  <c r="I447" i="6"/>
  <c r="J447" i="6"/>
  <c r="M447" i="6" s="1"/>
  <c r="K447" i="6"/>
  <c r="N447" i="6" s="1"/>
  <c r="I448" i="6"/>
  <c r="J448" i="6"/>
  <c r="K448" i="6"/>
  <c r="I449" i="6"/>
  <c r="J449" i="6"/>
  <c r="K449" i="6"/>
  <c r="I450" i="6"/>
  <c r="J450" i="6"/>
  <c r="M450" i="6" s="1"/>
  <c r="K450" i="6"/>
  <c r="N450" i="6" s="1"/>
  <c r="I451" i="6"/>
  <c r="J451" i="6"/>
  <c r="K451" i="6"/>
  <c r="I452" i="6"/>
  <c r="J452" i="6"/>
  <c r="K452" i="6"/>
  <c r="N452" i="6" s="1"/>
  <c r="I453" i="6"/>
  <c r="J453" i="6"/>
  <c r="M453" i="6" s="1"/>
  <c r="K453" i="6"/>
  <c r="N453" i="6" s="1"/>
  <c r="I454" i="6"/>
  <c r="J454" i="6"/>
  <c r="K454" i="6"/>
  <c r="I455" i="6"/>
  <c r="J455" i="6"/>
  <c r="M455" i="6" s="1"/>
  <c r="K455" i="6"/>
  <c r="N455" i="6" s="1"/>
  <c r="I456" i="6"/>
  <c r="J456" i="6"/>
  <c r="M456" i="6" s="1"/>
  <c r="K456" i="6"/>
  <c r="I457" i="6"/>
  <c r="J457" i="6"/>
  <c r="K457" i="6"/>
  <c r="I458" i="6"/>
  <c r="J458" i="6"/>
  <c r="M458" i="6" s="1"/>
  <c r="K458" i="6"/>
  <c r="N458" i="6" s="1"/>
  <c r="I459" i="6"/>
  <c r="J459" i="6"/>
  <c r="K459" i="6"/>
  <c r="I460" i="6"/>
  <c r="J460" i="6"/>
  <c r="K460" i="6"/>
  <c r="N460" i="6" s="1"/>
  <c r="I461" i="6"/>
  <c r="J461" i="6"/>
  <c r="M461" i="6" s="1"/>
  <c r="K461" i="6"/>
  <c r="I462" i="6"/>
  <c r="J462" i="6"/>
  <c r="K462" i="6"/>
  <c r="I463" i="6"/>
  <c r="J463" i="6"/>
  <c r="M463" i="6" s="1"/>
  <c r="K463" i="6"/>
  <c r="N463" i="6" s="1"/>
  <c r="I464" i="6"/>
  <c r="J464" i="6"/>
  <c r="K464" i="6"/>
  <c r="I465" i="6"/>
  <c r="J465" i="6"/>
  <c r="K465" i="6"/>
  <c r="I466" i="6"/>
  <c r="J466" i="6"/>
  <c r="M466" i="6" s="1"/>
  <c r="K466" i="6"/>
  <c r="N466" i="6" s="1"/>
  <c r="I467" i="6"/>
  <c r="J467" i="6"/>
  <c r="K467" i="6"/>
  <c r="I468" i="6"/>
  <c r="J468" i="6"/>
  <c r="K468" i="6"/>
  <c r="N468" i="6" s="1"/>
  <c r="I469" i="6"/>
  <c r="J469" i="6"/>
  <c r="M469" i="6" s="1"/>
  <c r="K469" i="6"/>
  <c r="N469" i="6" s="1"/>
  <c r="I470" i="6"/>
  <c r="J470" i="6"/>
  <c r="K470" i="6"/>
  <c r="I471" i="6"/>
  <c r="J471" i="6"/>
  <c r="M471" i="6" s="1"/>
  <c r="K471" i="6"/>
  <c r="N471" i="6" s="1"/>
  <c r="I472" i="6"/>
  <c r="J472" i="6"/>
  <c r="M472" i="6" s="1"/>
  <c r="K472" i="6"/>
  <c r="I473" i="6"/>
  <c r="J473" i="6"/>
  <c r="K473" i="6"/>
  <c r="I474" i="6"/>
  <c r="J474" i="6"/>
  <c r="M474" i="6" s="1"/>
  <c r="K474" i="6"/>
  <c r="N474" i="6" s="1"/>
  <c r="I475" i="6"/>
  <c r="J475" i="6"/>
  <c r="K475" i="6"/>
  <c r="I476" i="6"/>
  <c r="J476" i="6"/>
  <c r="K476" i="6"/>
  <c r="N476" i="6" s="1"/>
  <c r="I477" i="6"/>
  <c r="J477" i="6"/>
  <c r="M477" i="6" s="1"/>
  <c r="K477" i="6"/>
  <c r="I478" i="6"/>
  <c r="J478" i="6"/>
  <c r="K478" i="6"/>
  <c r="I479" i="6"/>
  <c r="J479" i="6"/>
  <c r="M479" i="6" s="1"/>
  <c r="K479" i="6"/>
  <c r="N479" i="6" s="1"/>
  <c r="I480" i="6"/>
  <c r="J480" i="6"/>
  <c r="K480" i="6"/>
  <c r="I481" i="6"/>
  <c r="J481" i="6"/>
  <c r="K481" i="6"/>
  <c r="I482" i="6"/>
  <c r="J482" i="6"/>
  <c r="M482" i="6" s="1"/>
  <c r="K482" i="6"/>
  <c r="N482" i="6" s="1"/>
  <c r="I483" i="6"/>
  <c r="J483" i="6"/>
  <c r="K483" i="6"/>
  <c r="I484" i="6"/>
  <c r="J484" i="6"/>
  <c r="K484" i="6"/>
  <c r="N484" i="6" s="1"/>
  <c r="I485" i="6"/>
  <c r="J485" i="6"/>
  <c r="M485" i="6" s="1"/>
  <c r="K485" i="6"/>
  <c r="N485" i="6" s="1"/>
  <c r="I486" i="6"/>
  <c r="J486" i="6"/>
  <c r="K486" i="6"/>
  <c r="I487" i="6"/>
  <c r="J487" i="6"/>
  <c r="M487" i="6" s="1"/>
  <c r="K487" i="6"/>
  <c r="N487" i="6" s="1"/>
  <c r="I488" i="6"/>
  <c r="J488" i="6"/>
  <c r="M488" i="6" s="1"/>
  <c r="K488" i="6"/>
  <c r="I489" i="6"/>
  <c r="J489" i="6"/>
  <c r="K489" i="6"/>
  <c r="I490" i="6"/>
  <c r="J490" i="6"/>
  <c r="M490" i="6" s="1"/>
  <c r="K490" i="6"/>
  <c r="N490" i="6" s="1"/>
  <c r="I491" i="6"/>
  <c r="J491" i="6"/>
  <c r="K491" i="6"/>
  <c r="I492" i="6"/>
  <c r="J492" i="6"/>
  <c r="K492" i="6"/>
  <c r="N492" i="6" s="1"/>
  <c r="I493" i="6"/>
  <c r="J493" i="6"/>
  <c r="M493" i="6" s="1"/>
  <c r="K493" i="6"/>
  <c r="N493" i="6" s="1"/>
  <c r="I494" i="6"/>
  <c r="J494" i="6"/>
  <c r="K494" i="6"/>
  <c r="I495" i="6"/>
  <c r="J495" i="6"/>
  <c r="M495" i="6" s="1"/>
  <c r="K495" i="6"/>
  <c r="N495" i="6" s="1"/>
  <c r="I496" i="6"/>
  <c r="J496" i="6"/>
  <c r="K496" i="6"/>
  <c r="I497" i="6"/>
  <c r="J497" i="6"/>
  <c r="K497" i="6"/>
  <c r="I498" i="6"/>
  <c r="J498" i="6"/>
  <c r="M498" i="6" s="1"/>
  <c r="K498" i="6"/>
  <c r="N498" i="6" s="1"/>
  <c r="I499" i="6"/>
  <c r="J499" i="6"/>
  <c r="K499" i="6"/>
  <c r="I500" i="6"/>
  <c r="J500" i="6"/>
  <c r="K500" i="6"/>
  <c r="N500" i="6" s="1"/>
  <c r="J4" i="6"/>
  <c r="M5" i="6" s="1"/>
  <c r="K4" i="6"/>
  <c r="N5" i="6" s="1"/>
  <c r="I4" i="6"/>
  <c r="A3" i="6"/>
  <c r="B3" i="6"/>
  <c r="C3" i="6"/>
  <c r="A4" i="6"/>
  <c r="B4" i="6"/>
  <c r="E4" i="6" s="1"/>
  <c r="C4" i="6"/>
  <c r="A5" i="6"/>
  <c r="B5" i="6"/>
  <c r="C5" i="6"/>
  <c r="A6" i="6"/>
  <c r="B6" i="6"/>
  <c r="C6" i="6"/>
  <c r="A7" i="6"/>
  <c r="B7" i="6"/>
  <c r="E7" i="6" s="1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E14" i="6" s="1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F19" i="6" s="1"/>
  <c r="A20" i="6"/>
  <c r="B20" i="6"/>
  <c r="C20" i="6"/>
  <c r="A21" i="6"/>
  <c r="B21" i="6"/>
  <c r="C21" i="6"/>
  <c r="A22" i="6"/>
  <c r="B22" i="6"/>
  <c r="E22" i="6" s="1"/>
  <c r="C22" i="6"/>
  <c r="A23" i="6"/>
  <c r="B23" i="6"/>
  <c r="C23" i="6"/>
  <c r="A24" i="6"/>
  <c r="B24" i="6"/>
  <c r="C24" i="6"/>
  <c r="A25" i="6"/>
  <c r="B25" i="6"/>
  <c r="C25" i="6"/>
  <c r="F26" i="6" s="1"/>
  <c r="A26" i="6"/>
  <c r="B26" i="6"/>
  <c r="C26" i="6"/>
  <c r="A27" i="6"/>
  <c r="B27" i="6"/>
  <c r="C27" i="6"/>
  <c r="F27" i="6" s="1"/>
  <c r="A28" i="6"/>
  <c r="B28" i="6"/>
  <c r="C28" i="6"/>
  <c r="A29" i="6"/>
  <c r="B29" i="6"/>
  <c r="C29" i="6"/>
  <c r="A30" i="6"/>
  <c r="B30" i="6"/>
  <c r="E30" i="6" s="1"/>
  <c r="C30" i="6"/>
  <c r="A31" i="6"/>
  <c r="B31" i="6"/>
  <c r="C31" i="6"/>
  <c r="A32" i="6"/>
  <c r="B32" i="6"/>
  <c r="C32" i="6"/>
  <c r="A33" i="6"/>
  <c r="B33" i="6"/>
  <c r="C33" i="6"/>
  <c r="A34" i="6"/>
  <c r="B34" i="6"/>
  <c r="C34" i="6"/>
  <c r="A35" i="6"/>
  <c r="B35" i="6"/>
  <c r="C35" i="6"/>
  <c r="F35" i="6" s="1"/>
  <c r="A36" i="6"/>
  <c r="B36" i="6"/>
  <c r="C36" i="6"/>
  <c r="A37" i="6"/>
  <c r="B37" i="6"/>
  <c r="C37" i="6"/>
  <c r="A38" i="6"/>
  <c r="B38" i="6"/>
  <c r="E38" i="6" s="1"/>
  <c r="C38" i="6"/>
  <c r="A39" i="6"/>
  <c r="B39" i="6"/>
  <c r="C39" i="6"/>
  <c r="A40" i="6"/>
  <c r="B40" i="6"/>
  <c r="C40" i="6"/>
  <c r="A41" i="6"/>
  <c r="B41" i="6"/>
  <c r="C41" i="6"/>
  <c r="F42" i="6" s="1"/>
  <c r="A42" i="6"/>
  <c r="B42" i="6"/>
  <c r="C42" i="6"/>
  <c r="A43" i="6"/>
  <c r="B43" i="6"/>
  <c r="C43" i="6"/>
  <c r="F43" i="6" s="1"/>
  <c r="A44" i="6"/>
  <c r="B44" i="6"/>
  <c r="C44" i="6"/>
  <c r="A45" i="6"/>
  <c r="B45" i="6"/>
  <c r="C45" i="6"/>
  <c r="A46" i="6"/>
  <c r="B46" i="6"/>
  <c r="E46" i="6" s="1"/>
  <c r="C46" i="6"/>
  <c r="A47" i="6"/>
  <c r="B47" i="6"/>
  <c r="C47" i="6"/>
  <c r="A48" i="6"/>
  <c r="B48" i="6"/>
  <c r="C48" i="6"/>
  <c r="A49" i="6"/>
  <c r="B49" i="6"/>
  <c r="C49" i="6"/>
  <c r="F50" i="6" s="1"/>
  <c r="A50" i="6"/>
  <c r="B50" i="6"/>
  <c r="C50" i="6"/>
  <c r="A51" i="6"/>
  <c r="B51" i="6"/>
  <c r="C51" i="6"/>
  <c r="F51" i="6" s="1"/>
  <c r="A52" i="6"/>
  <c r="B52" i="6"/>
  <c r="C52" i="6"/>
  <c r="A53" i="6"/>
  <c r="B53" i="6"/>
  <c r="C53" i="6"/>
  <c r="A54" i="6"/>
  <c r="B54" i="6"/>
  <c r="E54" i="6" s="1"/>
  <c r="C54" i="6"/>
  <c r="A55" i="6"/>
  <c r="B55" i="6"/>
  <c r="C55" i="6"/>
  <c r="A56" i="6"/>
  <c r="B56" i="6"/>
  <c r="C56" i="6"/>
  <c r="A57" i="6"/>
  <c r="B57" i="6"/>
  <c r="C57" i="6"/>
  <c r="A58" i="6"/>
  <c r="B58" i="6"/>
  <c r="C58" i="6"/>
  <c r="A59" i="6"/>
  <c r="B59" i="6"/>
  <c r="C59" i="6"/>
  <c r="F59" i="6" s="1"/>
  <c r="A60" i="6"/>
  <c r="B60" i="6"/>
  <c r="C60" i="6"/>
  <c r="A61" i="6"/>
  <c r="B61" i="6"/>
  <c r="C61" i="6"/>
  <c r="A62" i="6"/>
  <c r="B62" i="6"/>
  <c r="E62" i="6" s="1"/>
  <c r="C62" i="6"/>
  <c r="A63" i="6"/>
  <c r="B63" i="6"/>
  <c r="C63" i="6"/>
  <c r="A64" i="6"/>
  <c r="B64" i="6"/>
  <c r="C64" i="6"/>
  <c r="A65" i="6"/>
  <c r="B65" i="6"/>
  <c r="C65" i="6"/>
  <c r="F66" i="6" s="1"/>
  <c r="A66" i="6"/>
  <c r="B66" i="6"/>
  <c r="C66" i="6"/>
  <c r="A67" i="6"/>
  <c r="B67" i="6"/>
  <c r="C67" i="6"/>
  <c r="F67" i="6" s="1"/>
  <c r="A68" i="6"/>
  <c r="B68" i="6"/>
  <c r="C68" i="6"/>
  <c r="A69" i="6"/>
  <c r="B69" i="6"/>
  <c r="C69" i="6"/>
  <c r="A70" i="6"/>
  <c r="B70" i="6"/>
  <c r="E70" i="6" s="1"/>
  <c r="C70" i="6"/>
  <c r="A71" i="6"/>
  <c r="B71" i="6"/>
  <c r="C71" i="6"/>
  <c r="A72" i="6"/>
  <c r="B72" i="6"/>
  <c r="C72" i="6"/>
  <c r="A73" i="6"/>
  <c r="B73" i="6"/>
  <c r="C73" i="6"/>
  <c r="A74" i="6"/>
  <c r="B74" i="6"/>
  <c r="C74" i="6"/>
  <c r="A75" i="6"/>
  <c r="B75" i="6"/>
  <c r="C75" i="6"/>
  <c r="F75" i="6" s="1"/>
  <c r="A76" i="6"/>
  <c r="B76" i="6"/>
  <c r="C76" i="6"/>
  <c r="A77" i="6"/>
  <c r="B77" i="6"/>
  <c r="C77" i="6"/>
  <c r="A78" i="6"/>
  <c r="B78" i="6"/>
  <c r="E78" i="6" s="1"/>
  <c r="C78" i="6"/>
  <c r="A79" i="6"/>
  <c r="B79" i="6"/>
  <c r="C79" i="6"/>
  <c r="A80" i="6"/>
  <c r="B80" i="6"/>
  <c r="C80" i="6"/>
  <c r="A81" i="6"/>
  <c r="B81" i="6"/>
  <c r="C81" i="6"/>
  <c r="F82" i="6" s="1"/>
  <c r="A82" i="6"/>
  <c r="B82" i="6"/>
  <c r="C82" i="6"/>
  <c r="A83" i="6"/>
  <c r="B83" i="6"/>
  <c r="C83" i="6"/>
  <c r="F83" i="6" s="1"/>
  <c r="A84" i="6"/>
  <c r="B84" i="6"/>
  <c r="C84" i="6"/>
  <c r="A85" i="6"/>
  <c r="B85" i="6"/>
  <c r="C85" i="6"/>
  <c r="A86" i="6"/>
  <c r="B86" i="6"/>
  <c r="E86" i="6" s="1"/>
  <c r="C86" i="6"/>
  <c r="A87" i="6"/>
  <c r="B87" i="6"/>
  <c r="C87" i="6"/>
  <c r="A88" i="6"/>
  <c r="B88" i="6"/>
  <c r="C88" i="6"/>
  <c r="A89" i="6"/>
  <c r="B89" i="6"/>
  <c r="C89" i="6"/>
  <c r="A90" i="6"/>
  <c r="B90" i="6"/>
  <c r="C90" i="6"/>
  <c r="A91" i="6"/>
  <c r="B91" i="6"/>
  <c r="C91" i="6"/>
  <c r="F91" i="6" s="1"/>
  <c r="A92" i="6"/>
  <c r="B92" i="6"/>
  <c r="C92" i="6"/>
  <c r="A93" i="6"/>
  <c r="B93" i="6"/>
  <c r="C93" i="6"/>
  <c r="A94" i="6"/>
  <c r="B94" i="6"/>
  <c r="E94" i="6" s="1"/>
  <c r="C94" i="6"/>
  <c r="A95" i="6"/>
  <c r="B95" i="6"/>
  <c r="C95" i="6"/>
  <c r="A96" i="6"/>
  <c r="B96" i="6"/>
  <c r="C96" i="6"/>
  <c r="A97" i="6"/>
  <c r="B97" i="6"/>
  <c r="C97" i="6"/>
  <c r="F98" i="6" s="1"/>
  <c r="A98" i="6"/>
  <c r="B98" i="6"/>
  <c r="C98" i="6"/>
  <c r="A99" i="6"/>
  <c r="B99" i="6"/>
  <c r="C99" i="6"/>
  <c r="F99" i="6" s="1"/>
  <c r="A100" i="6"/>
  <c r="B100" i="6"/>
  <c r="C100" i="6"/>
  <c r="A101" i="6"/>
  <c r="B101" i="6"/>
  <c r="C101" i="6"/>
  <c r="A102" i="6"/>
  <c r="B102" i="6"/>
  <c r="E102" i="6" s="1"/>
  <c r="C102" i="6"/>
  <c r="A103" i="6"/>
  <c r="B103" i="6"/>
  <c r="C103" i="6"/>
  <c r="A104" i="6"/>
  <c r="B104" i="6"/>
  <c r="C104" i="6"/>
  <c r="A105" i="6"/>
  <c r="B105" i="6"/>
  <c r="C105" i="6"/>
  <c r="F106" i="6" s="1"/>
  <c r="A106" i="6"/>
  <c r="B106" i="6"/>
  <c r="C106" i="6"/>
  <c r="A107" i="6"/>
  <c r="B107" i="6"/>
  <c r="C107" i="6"/>
  <c r="F107" i="6" s="1"/>
  <c r="B2" i="6"/>
  <c r="C2" i="6"/>
  <c r="D2" i="6"/>
  <c r="A2" i="6"/>
  <c r="U34" i="5"/>
  <c r="T34" i="5"/>
  <c r="S34" i="5"/>
  <c r="U32" i="5"/>
  <c r="T32" i="5"/>
  <c r="S32" i="5"/>
  <c r="M46" i="5"/>
  <c r="U33" i="5"/>
  <c r="T33" i="5"/>
  <c r="S33" i="5"/>
  <c r="Y4" i="4"/>
  <c r="O4" i="4"/>
  <c r="P4" i="4"/>
  <c r="Q4" i="4"/>
  <c r="R4" i="4"/>
  <c r="S4" i="4"/>
  <c r="M34" i="5"/>
  <c r="M22" i="5"/>
  <c r="M499" i="6" l="1"/>
  <c r="N496" i="6"/>
  <c r="M491" i="6"/>
  <c r="N480" i="6"/>
  <c r="M475" i="6"/>
  <c r="N456" i="6"/>
  <c r="M451" i="6"/>
  <c r="N440" i="6"/>
  <c r="M435" i="6"/>
  <c r="N424" i="6"/>
  <c r="M419" i="6"/>
  <c r="N408" i="6"/>
  <c r="M403" i="6"/>
  <c r="N392" i="6"/>
  <c r="M387" i="6"/>
  <c r="N384" i="6"/>
  <c r="M379" i="6"/>
  <c r="N368" i="6"/>
  <c r="M363" i="6"/>
  <c r="N360" i="6"/>
  <c r="M355" i="6"/>
  <c r="N344" i="6"/>
  <c r="M339" i="6"/>
  <c r="N328" i="6"/>
  <c r="M323" i="6"/>
  <c r="M315" i="6"/>
  <c r="N304" i="6"/>
  <c r="N280" i="6"/>
  <c r="M275" i="6"/>
  <c r="M267" i="6"/>
  <c r="N264" i="6"/>
  <c r="M259" i="6"/>
  <c r="M251" i="6"/>
  <c r="N248" i="6"/>
  <c r="M243" i="6"/>
  <c r="N240" i="6"/>
  <c r="N232" i="6"/>
  <c r="M227" i="6"/>
  <c r="N216" i="6"/>
  <c r="M211" i="6"/>
  <c r="N208" i="6"/>
  <c r="M203" i="6"/>
  <c r="M187" i="6"/>
  <c r="N184" i="6"/>
  <c r="M179" i="6"/>
  <c r="M155" i="6"/>
  <c r="M147" i="6"/>
  <c r="M139" i="6"/>
  <c r="N136" i="6"/>
  <c r="M131" i="6"/>
  <c r="M123" i="6"/>
  <c r="N120" i="6"/>
  <c r="M115" i="6"/>
  <c r="N112" i="6"/>
  <c r="N104" i="6"/>
  <c r="M99" i="6"/>
  <c r="N477" i="6"/>
  <c r="N437" i="6"/>
  <c r="M392" i="6"/>
  <c r="M496" i="6"/>
  <c r="M480" i="6"/>
  <c r="M464" i="6"/>
  <c r="M448" i="6"/>
  <c r="M432" i="6"/>
  <c r="M416" i="6"/>
  <c r="M400" i="6"/>
  <c r="M384" i="6"/>
  <c r="M368" i="6"/>
  <c r="M352" i="6"/>
  <c r="M344" i="6"/>
  <c r="N488" i="6"/>
  <c r="M483" i="6"/>
  <c r="N472" i="6"/>
  <c r="M467" i="6"/>
  <c r="N464" i="6"/>
  <c r="M459" i="6"/>
  <c r="N448" i="6"/>
  <c r="M443" i="6"/>
  <c r="N432" i="6"/>
  <c r="M427" i="6"/>
  <c r="N416" i="6"/>
  <c r="M411" i="6"/>
  <c r="N400" i="6"/>
  <c r="M395" i="6"/>
  <c r="N376" i="6"/>
  <c r="M371" i="6"/>
  <c r="N352" i="6"/>
  <c r="M347" i="6"/>
  <c r="N336" i="6"/>
  <c r="M331" i="6"/>
  <c r="N312" i="6"/>
  <c r="M307" i="6"/>
  <c r="N296" i="6"/>
  <c r="M291" i="6"/>
  <c r="M283" i="6"/>
  <c r="N272" i="6"/>
  <c r="M219" i="6"/>
  <c r="N200" i="6"/>
  <c r="M195" i="6"/>
  <c r="N176" i="6"/>
  <c r="N168" i="6"/>
  <c r="M163" i="6"/>
  <c r="N152" i="6"/>
  <c r="N144" i="6"/>
  <c r="M91" i="6"/>
  <c r="N341" i="6"/>
  <c r="N373" i="6"/>
  <c r="M500" i="6"/>
  <c r="N497" i="6"/>
  <c r="M492" i="6"/>
  <c r="N489" i="6"/>
  <c r="M484" i="6"/>
  <c r="N481" i="6"/>
  <c r="M476" i="6"/>
  <c r="N473" i="6"/>
  <c r="M468" i="6"/>
  <c r="N465" i="6"/>
  <c r="M460" i="6"/>
  <c r="N457" i="6"/>
  <c r="M452" i="6"/>
  <c r="N449" i="6"/>
  <c r="M444" i="6"/>
  <c r="N441" i="6"/>
  <c r="M436" i="6"/>
  <c r="N433" i="6"/>
  <c r="M428" i="6"/>
  <c r="N425" i="6"/>
  <c r="M420" i="6"/>
  <c r="N417" i="6"/>
  <c r="M412" i="6"/>
  <c r="N409" i="6"/>
  <c r="M404" i="6"/>
  <c r="N401" i="6"/>
  <c r="M396" i="6"/>
  <c r="N393" i="6"/>
  <c r="M388" i="6"/>
  <c r="N385" i="6"/>
  <c r="M380" i="6"/>
  <c r="N377" i="6"/>
  <c r="M372" i="6"/>
  <c r="N369" i="6"/>
  <c r="M364" i="6"/>
  <c r="N361" i="6"/>
  <c r="M356" i="6"/>
  <c r="N353" i="6"/>
  <c r="M348" i="6"/>
  <c r="N345" i="6"/>
  <c r="M340" i="6"/>
  <c r="N337" i="6"/>
  <c r="N365" i="6"/>
  <c r="E6" i="6"/>
  <c r="M497" i="6"/>
  <c r="N494" i="6"/>
  <c r="M489" i="6"/>
  <c r="N486" i="6"/>
  <c r="M481" i="6"/>
  <c r="N478" i="6"/>
  <c r="M473" i="6"/>
  <c r="N470" i="6"/>
  <c r="M465" i="6"/>
  <c r="N462" i="6"/>
  <c r="M457" i="6"/>
  <c r="N454" i="6"/>
  <c r="M449" i="6"/>
  <c r="N446" i="6"/>
  <c r="M441" i="6"/>
  <c r="N438" i="6"/>
  <c r="M433" i="6"/>
  <c r="N430" i="6"/>
  <c r="M425" i="6"/>
  <c r="N422" i="6"/>
  <c r="M417" i="6"/>
  <c r="N414" i="6"/>
  <c r="M409" i="6"/>
  <c r="N406" i="6"/>
  <c r="M401" i="6"/>
  <c r="N398" i="6"/>
  <c r="M393" i="6"/>
  <c r="N390" i="6"/>
  <c r="M385" i="6"/>
  <c r="M360" i="6"/>
  <c r="N160" i="6"/>
  <c r="N499" i="6"/>
  <c r="M494" i="6"/>
  <c r="N491" i="6"/>
  <c r="M486" i="6"/>
  <c r="N483" i="6"/>
  <c r="M478" i="6"/>
  <c r="N475" i="6"/>
  <c r="M470" i="6"/>
  <c r="N467" i="6"/>
  <c r="M462" i="6"/>
  <c r="N459" i="6"/>
  <c r="M454" i="6"/>
  <c r="N451" i="6"/>
  <c r="M446" i="6"/>
  <c r="N443" i="6"/>
  <c r="M438" i="6"/>
  <c r="N435" i="6"/>
  <c r="M430" i="6"/>
  <c r="N427" i="6"/>
  <c r="M422" i="6"/>
  <c r="N419" i="6"/>
  <c r="M414" i="6"/>
  <c r="N411" i="6"/>
  <c r="M406" i="6"/>
  <c r="N403" i="6"/>
  <c r="M398" i="6"/>
  <c r="N395" i="6"/>
  <c r="M390" i="6"/>
  <c r="N387" i="6"/>
  <c r="M382" i="6"/>
  <c r="N379" i="6"/>
  <c r="M374" i="6"/>
  <c r="N371" i="6"/>
  <c r="M366" i="6"/>
  <c r="N363" i="6"/>
  <c r="M358" i="6"/>
  <c r="N355" i="6"/>
  <c r="M350" i="6"/>
  <c r="N347" i="6"/>
  <c r="M342" i="6"/>
  <c r="N339" i="6"/>
  <c r="N357" i="6"/>
  <c r="M336" i="6"/>
  <c r="N333" i="6"/>
  <c r="M328" i="6"/>
  <c r="N325" i="6"/>
  <c r="M320" i="6"/>
  <c r="N317" i="6"/>
  <c r="M312" i="6"/>
  <c r="N309" i="6"/>
  <c r="M304" i="6"/>
  <c r="N301" i="6"/>
  <c r="M296" i="6"/>
  <c r="N293" i="6"/>
  <c r="M288" i="6"/>
  <c r="N285" i="6"/>
  <c r="M280" i="6"/>
  <c r="N277" i="6"/>
  <c r="M272" i="6"/>
  <c r="N269" i="6"/>
  <c r="M264" i="6"/>
  <c r="N261" i="6"/>
  <c r="M256" i="6"/>
  <c r="N253" i="6"/>
  <c r="M248" i="6"/>
  <c r="N245" i="6"/>
  <c r="M240" i="6"/>
  <c r="N237" i="6"/>
  <c r="M232" i="6"/>
  <c r="N229" i="6"/>
  <c r="M224" i="6"/>
  <c r="N221" i="6"/>
  <c r="M216" i="6"/>
  <c r="N213" i="6"/>
  <c r="M208" i="6"/>
  <c r="N205" i="6"/>
  <c r="M200" i="6"/>
  <c r="N197" i="6"/>
  <c r="M192" i="6"/>
  <c r="N189" i="6"/>
  <c r="M184" i="6"/>
  <c r="N181" i="6"/>
  <c r="M176" i="6"/>
  <c r="N173" i="6"/>
  <c r="M168" i="6"/>
  <c r="N165" i="6"/>
  <c r="M160" i="6"/>
  <c r="N157" i="6"/>
  <c r="M152" i="6"/>
  <c r="N149" i="6"/>
  <c r="M144" i="6"/>
  <c r="N141" i="6"/>
  <c r="M136" i="6"/>
  <c r="N133" i="6"/>
  <c r="M128" i="6"/>
  <c r="N125" i="6"/>
  <c r="M120" i="6"/>
  <c r="N117" i="6"/>
  <c r="M112" i="6"/>
  <c r="N109" i="6"/>
  <c r="M104" i="6"/>
  <c r="N101" i="6"/>
  <c r="M205" i="6"/>
  <c r="N202" i="6"/>
  <c r="M197" i="6"/>
  <c r="N194" i="6"/>
  <c r="M189" i="6"/>
  <c r="N186" i="6"/>
  <c r="M181" i="6"/>
  <c r="N178" i="6"/>
  <c r="M173" i="6"/>
  <c r="N170" i="6"/>
  <c r="M165" i="6"/>
  <c r="N162" i="6"/>
  <c r="M157" i="6"/>
  <c r="N154" i="6"/>
  <c r="M149" i="6"/>
  <c r="N146" i="6"/>
  <c r="M141" i="6"/>
  <c r="N138" i="6"/>
  <c r="M133" i="6"/>
  <c r="N130" i="6"/>
  <c r="M125" i="6"/>
  <c r="N122" i="6"/>
  <c r="M117" i="6"/>
  <c r="N114" i="6"/>
  <c r="M109" i="6"/>
  <c r="N106" i="6"/>
  <c r="M101" i="6"/>
  <c r="N98" i="6"/>
  <c r="M93" i="6"/>
  <c r="N90" i="6"/>
  <c r="M332" i="6"/>
  <c r="N329" i="6"/>
  <c r="M324" i="6"/>
  <c r="N321" i="6"/>
  <c r="M316" i="6"/>
  <c r="N313" i="6"/>
  <c r="M308" i="6"/>
  <c r="N305" i="6"/>
  <c r="M300" i="6"/>
  <c r="N297" i="6"/>
  <c r="M292" i="6"/>
  <c r="N289" i="6"/>
  <c r="M284" i="6"/>
  <c r="N281" i="6"/>
  <c r="M276" i="6"/>
  <c r="N273" i="6"/>
  <c r="M268" i="6"/>
  <c r="N265" i="6"/>
  <c r="M260" i="6"/>
  <c r="N257" i="6"/>
  <c r="M252" i="6"/>
  <c r="N249" i="6"/>
  <c r="M244" i="6"/>
  <c r="N241" i="6"/>
  <c r="M236" i="6"/>
  <c r="N233" i="6"/>
  <c r="M228" i="6"/>
  <c r="N225" i="6"/>
  <c r="M220" i="6"/>
  <c r="N217" i="6"/>
  <c r="M212" i="6"/>
  <c r="N209" i="6"/>
  <c r="M204" i="6"/>
  <c r="N201" i="6"/>
  <c r="M196" i="6"/>
  <c r="N193" i="6"/>
  <c r="M188" i="6"/>
  <c r="N185" i="6"/>
  <c r="M180" i="6"/>
  <c r="N177" i="6"/>
  <c r="M172" i="6"/>
  <c r="N169" i="6"/>
  <c r="M164" i="6"/>
  <c r="N161" i="6"/>
  <c r="M156" i="6"/>
  <c r="N153" i="6"/>
  <c r="M148" i="6"/>
  <c r="N145" i="6"/>
  <c r="M140" i="6"/>
  <c r="N137" i="6"/>
  <c r="M132" i="6"/>
  <c r="N129" i="6"/>
  <c r="M124" i="6"/>
  <c r="N121" i="6"/>
  <c r="M116" i="6"/>
  <c r="N113" i="6"/>
  <c r="M108" i="6"/>
  <c r="N105" i="6"/>
  <c r="M100" i="6"/>
  <c r="N97" i="6"/>
  <c r="M92" i="6"/>
  <c r="N89" i="6"/>
  <c r="M84" i="6"/>
  <c r="N81" i="6"/>
  <c r="N382" i="6"/>
  <c r="M377" i="6"/>
  <c r="N374" i="6"/>
  <c r="M369" i="6"/>
  <c r="N366" i="6"/>
  <c r="M361" i="6"/>
  <c r="N358" i="6"/>
  <c r="M353" i="6"/>
  <c r="N350" i="6"/>
  <c r="M345" i="6"/>
  <c r="N342" i="6"/>
  <c r="M337" i="6"/>
  <c r="M329" i="6"/>
  <c r="N326" i="6"/>
  <c r="M321" i="6"/>
  <c r="N318" i="6"/>
  <c r="M313" i="6"/>
  <c r="N310" i="6"/>
  <c r="M305" i="6"/>
  <c r="N302" i="6"/>
  <c r="M297" i="6"/>
  <c r="N294" i="6"/>
  <c r="M289" i="6"/>
  <c r="N286" i="6"/>
  <c r="M281" i="6"/>
  <c r="N278" i="6"/>
  <c r="M273" i="6"/>
  <c r="N270" i="6"/>
  <c r="M265" i="6"/>
  <c r="N262" i="6"/>
  <c r="M257" i="6"/>
  <c r="N254" i="6"/>
  <c r="M249" i="6"/>
  <c r="N246" i="6"/>
  <c r="M241" i="6"/>
  <c r="N238" i="6"/>
  <c r="M233" i="6"/>
  <c r="N230" i="6"/>
  <c r="M225" i="6"/>
  <c r="N222" i="6"/>
  <c r="M217" i="6"/>
  <c r="N214" i="6"/>
  <c r="M209" i="6"/>
  <c r="N206" i="6"/>
  <c r="M201" i="6"/>
  <c r="N198" i="6"/>
  <c r="M193" i="6"/>
  <c r="N190" i="6"/>
  <c r="M185" i="6"/>
  <c r="N182" i="6"/>
  <c r="M177" i="6"/>
  <c r="N174" i="6"/>
  <c r="M169" i="6"/>
  <c r="N166" i="6"/>
  <c r="M161" i="6"/>
  <c r="N158" i="6"/>
  <c r="M153" i="6"/>
  <c r="N150" i="6"/>
  <c r="M145" i="6"/>
  <c r="N142" i="6"/>
  <c r="M137" i="6"/>
  <c r="N134" i="6"/>
  <c r="M129" i="6"/>
  <c r="N126" i="6"/>
  <c r="M121" i="6"/>
  <c r="N118" i="6"/>
  <c r="M113" i="6"/>
  <c r="N110" i="6"/>
  <c r="M105" i="6"/>
  <c r="N102" i="6"/>
  <c r="M334" i="6"/>
  <c r="N331" i="6"/>
  <c r="M326" i="6"/>
  <c r="N323" i="6"/>
  <c r="M318" i="6"/>
  <c r="N315" i="6"/>
  <c r="M310" i="6"/>
  <c r="N307" i="6"/>
  <c r="M302" i="6"/>
  <c r="N299" i="6"/>
  <c r="M294" i="6"/>
  <c r="N291" i="6"/>
  <c r="M286" i="6"/>
  <c r="N283" i="6"/>
  <c r="M278" i="6"/>
  <c r="N275" i="6"/>
  <c r="N17" i="6"/>
  <c r="M12" i="6"/>
  <c r="N9" i="6"/>
  <c r="R10" i="6" s="1"/>
  <c r="S10" i="6" s="1"/>
  <c r="U10" i="6" s="1"/>
  <c r="M96" i="6"/>
  <c r="N93" i="6"/>
  <c r="M88" i="6"/>
  <c r="N85" i="6"/>
  <c r="M80" i="6"/>
  <c r="N77" i="6"/>
  <c r="M72" i="6"/>
  <c r="N69" i="6"/>
  <c r="M64" i="6"/>
  <c r="N61" i="6"/>
  <c r="M56" i="6"/>
  <c r="N53" i="6"/>
  <c r="M48" i="6"/>
  <c r="N45" i="6"/>
  <c r="M40" i="6"/>
  <c r="N37" i="6"/>
  <c r="M32" i="6"/>
  <c r="N29" i="6"/>
  <c r="M24" i="6"/>
  <c r="N21" i="6"/>
  <c r="M16" i="6"/>
  <c r="N13" i="6"/>
  <c r="M8" i="6"/>
  <c r="R18" i="6" s="1"/>
  <c r="S18" i="6" s="1"/>
  <c r="U18" i="6" s="1"/>
  <c r="M85" i="6"/>
  <c r="N82" i="6"/>
  <c r="M77" i="6"/>
  <c r="N74" i="6"/>
  <c r="M69" i="6"/>
  <c r="N66" i="6"/>
  <c r="M61" i="6"/>
  <c r="N58" i="6"/>
  <c r="M53" i="6"/>
  <c r="N50" i="6"/>
  <c r="M45" i="6"/>
  <c r="N42" i="6"/>
  <c r="M37" i="6"/>
  <c r="N34" i="6"/>
  <c r="M29" i="6"/>
  <c r="N26" i="6"/>
  <c r="M21" i="6"/>
  <c r="N18" i="6"/>
  <c r="M13" i="6"/>
  <c r="N10" i="6"/>
  <c r="E105" i="6"/>
  <c r="F102" i="6"/>
  <c r="E97" i="6"/>
  <c r="F94" i="6"/>
  <c r="E89" i="6"/>
  <c r="F86" i="6"/>
  <c r="E81" i="6"/>
  <c r="E63" i="6"/>
  <c r="F78" i="6"/>
  <c r="E73" i="6"/>
  <c r="F70" i="6"/>
  <c r="E41" i="6"/>
  <c r="F38" i="6"/>
  <c r="E33" i="6"/>
  <c r="F30" i="6"/>
  <c r="E25" i="6"/>
  <c r="F22" i="6"/>
  <c r="F11" i="6"/>
  <c r="E48" i="6"/>
  <c r="F45" i="6"/>
  <c r="E40" i="6"/>
  <c r="F37" i="6"/>
  <c r="E32" i="6"/>
  <c r="F29" i="6"/>
  <c r="E24" i="6"/>
  <c r="F21" i="6"/>
  <c r="E16" i="6"/>
  <c r="F13" i="6"/>
  <c r="E8" i="6"/>
  <c r="F5" i="6"/>
  <c r="E5" i="6"/>
  <c r="E79" i="6"/>
  <c r="E71" i="6"/>
  <c r="E66" i="6"/>
  <c r="E58" i="6"/>
  <c r="E100" i="6"/>
  <c r="E92" i="6"/>
  <c r="F89" i="6"/>
  <c r="E84" i="6"/>
  <c r="E76" i="6"/>
  <c r="F73" i="6"/>
  <c r="E68" i="6"/>
  <c r="E60" i="6"/>
  <c r="F57" i="6"/>
  <c r="E52" i="6"/>
  <c r="E44" i="6"/>
  <c r="E36" i="6"/>
  <c r="F33" i="6"/>
  <c r="E28" i="6"/>
  <c r="E20" i="6"/>
  <c r="F17" i="6"/>
  <c r="E12" i="6"/>
  <c r="F9" i="6"/>
  <c r="E107" i="6"/>
  <c r="E67" i="6"/>
  <c r="E59" i="6"/>
  <c r="E51" i="6"/>
  <c r="E43" i="6"/>
  <c r="E35" i="6"/>
  <c r="F32" i="6"/>
  <c r="E27" i="6"/>
  <c r="E19" i="6"/>
  <c r="F16" i="6"/>
  <c r="E11" i="6"/>
  <c r="F8" i="6"/>
  <c r="E99" i="6"/>
  <c r="E91" i="6"/>
  <c r="E83" i="6"/>
  <c r="E104" i="6"/>
  <c r="F93" i="6"/>
  <c r="E88" i="6"/>
  <c r="F85" i="6"/>
  <c r="E80" i="6"/>
  <c r="F77" i="6"/>
  <c r="E72" i="6"/>
  <c r="F69" i="6"/>
  <c r="E64" i="6"/>
  <c r="F61" i="6"/>
  <c r="E56" i="6"/>
  <c r="F53" i="6"/>
  <c r="E75" i="6"/>
  <c r="F101" i="6"/>
  <c r="E96" i="6"/>
  <c r="F63" i="6"/>
  <c r="E18" i="6"/>
  <c r="E10" i="6"/>
  <c r="F7" i="6"/>
  <c r="F55" i="6"/>
  <c r="E103" i="6"/>
  <c r="E95" i="6"/>
  <c r="E47" i="6"/>
  <c r="E39" i="6"/>
  <c r="E31" i="6"/>
  <c r="E15" i="6"/>
  <c r="E87" i="6"/>
  <c r="F104" i="6"/>
  <c r="F96" i="6"/>
  <c r="F88" i="6"/>
  <c r="F80" i="6"/>
  <c r="F72" i="6"/>
  <c r="F64" i="6"/>
  <c r="F56" i="6"/>
  <c r="F48" i="6"/>
  <c r="F40" i="6"/>
  <c r="F24" i="6"/>
  <c r="E23" i="6"/>
  <c r="E101" i="6"/>
  <c r="E93" i="6"/>
  <c r="E85" i="6"/>
  <c r="E77" i="6"/>
  <c r="E69" i="6"/>
  <c r="E61" i="6"/>
  <c r="E53" i="6"/>
  <c r="E45" i="6"/>
  <c r="E37" i="6"/>
  <c r="E29" i="6"/>
  <c r="E21" i="6"/>
  <c r="E13" i="6"/>
  <c r="E106" i="6"/>
  <c r="F103" i="6"/>
  <c r="E98" i="6"/>
  <c r="F95" i="6"/>
  <c r="E90" i="6"/>
  <c r="F87" i="6"/>
  <c r="E82" i="6"/>
  <c r="F79" i="6"/>
  <c r="E74" i="6"/>
  <c r="F71" i="6"/>
  <c r="E50" i="6"/>
  <c r="F47" i="6"/>
  <c r="E42" i="6"/>
  <c r="F39" i="6"/>
  <c r="E34" i="6"/>
  <c r="F31" i="6"/>
  <c r="E26" i="6"/>
  <c r="F23" i="6"/>
  <c r="F15" i="6"/>
  <c r="F100" i="6"/>
  <c r="F92" i="6"/>
  <c r="F84" i="6"/>
  <c r="F76" i="6"/>
  <c r="F68" i="6"/>
  <c r="F60" i="6"/>
  <c r="F52" i="6"/>
  <c r="F44" i="6"/>
  <c r="F36" i="6"/>
  <c r="F28" i="6"/>
  <c r="F20" i="6"/>
  <c r="F12" i="6"/>
  <c r="F4" i="6"/>
  <c r="E55" i="6"/>
  <c r="E65" i="6"/>
  <c r="F62" i="6"/>
  <c r="E57" i="6"/>
  <c r="F54" i="6"/>
  <c r="E49" i="6"/>
  <c r="F46" i="6"/>
  <c r="E17" i="6"/>
  <c r="F14" i="6"/>
  <c r="E9" i="6"/>
  <c r="F6" i="6"/>
  <c r="F10" i="6"/>
  <c r="F90" i="6"/>
  <c r="F74" i="6"/>
  <c r="F58" i="6"/>
  <c r="F34" i="6"/>
  <c r="F18" i="6"/>
  <c r="F105" i="6"/>
  <c r="F97" i="6"/>
  <c r="F81" i="6"/>
  <c r="F65" i="6"/>
  <c r="F49" i="6"/>
  <c r="F41" i="6"/>
  <c r="F25" i="6"/>
  <c r="H5" i="5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H76" i="5"/>
  <c r="I76" i="5"/>
  <c r="H77" i="5"/>
  <c r="I77" i="5"/>
  <c r="H78" i="5"/>
  <c r="I78" i="5"/>
  <c r="H79" i="5"/>
  <c r="I79" i="5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H88" i="5"/>
  <c r="I88" i="5"/>
  <c r="H89" i="5"/>
  <c r="I89" i="5"/>
  <c r="H90" i="5"/>
  <c r="I90" i="5"/>
  <c r="H91" i="5"/>
  <c r="I91" i="5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106" i="5"/>
  <c r="I106" i="5"/>
  <c r="H107" i="5"/>
  <c r="I107" i="5"/>
  <c r="H108" i="5"/>
  <c r="I108" i="5"/>
  <c r="H109" i="5"/>
  <c r="I109" i="5"/>
  <c r="H110" i="5"/>
  <c r="I110" i="5"/>
  <c r="H111" i="5"/>
  <c r="I111" i="5"/>
  <c r="H112" i="5"/>
  <c r="I112" i="5"/>
  <c r="H113" i="5"/>
  <c r="I113" i="5"/>
  <c r="H114" i="5"/>
  <c r="I114" i="5"/>
  <c r="H115" i="5"/>
  <c r="I115" i="5"/>
  <c r="H116" i="5"/>
  <c r="I116" i="5"/>
  <c r="H117" i="5"/>
  <c r="I117" i="5"/>
  <c r="H118" i="5"/>
  <c r="I118" i="5"/>
  <c r="H119" i="5"/>
  <c r="I119" i="5"/>
  <c r="H120" i="5"/>
  <c r="I120" i="5"/>
  <c r="H121" i="5"/>
  <c r="I121" i="5"/>
  <c r="H122" i="5"/>
  <c r="I122" i="5"/>
  <c r="H123" i="5"/>
  <c r="I123" i="5"/>
  <c r="H124" i="5"/>
  <c r="I124" i="5"/>
  <c r="H125" i="5"/>
  <c r="I125" i="5"/>
  <c r="H126" i="5"/>
  <c r="I126" i="5"/>
  <c r="H127" i="5"/>
  <c r="I127" i="5"/>
  <c r="H128" i="5"/>
  <c r="I128" i="5"/>
  <c r="H129" i="5"/>
  <c r="I129" i="5"/>
  <c r="H130" i="5"/>
  <c r="I130" i="5"/>
  <c r="H131" i="5"/>
  <c r="I131" i="5"/>
  <c r="H132" i="5"/>
  <c r="I132" i="5"/>
  <c r="H133" i="5"/>
  <c r="I133" i="5"/>
  <c r="H134" i="5"/>
  <c r="I134" i="5"/>
  <c r="H135" i="5"/>
  <c r="I135" i="5"/>
  <c r="H136" i="5"/>
  <c r="I136" i="5"/>
  <c r="H137" i="5"/>
  <c r="I137" i="5"/>
  <c r="H138" i="5"/>
  <c r="I138" i="5"/>
  <c r="H139" i="5"/>
  <c r="I139" i="5"/>
  <c r="H140" i="5"/>
  <c r="I140" i="5"/>
  <c r="H141" i="5"/>
  <c r="I141" i="5"/>
  <c r="H142" i="5"/>
  <c r="I142" i="5"/>
  <c r="H143" i="5"/>
  <c r="I143" i="5"/>
  <c r="H144" i="5"/>
  <c r="I144" i="5"/>
  <c r="H145" i="5"/>
  <c r="I145" i="5"/>
  <c r="H146" i="5"/>
  <c r="I146" i="5"/>
  <c r="H147" i="5"/>
  <c r="I147" i="5"/>
  <c r="H148" i="5"/>
  <c r="I148" i="5"/>
  <c r="H149" i="5"/>
  <c r="I149" i="5"/>
  <c r="H150" i="5"/>
  <c r="I150" i="5"/>
  <c r="H151" i="5"/>
  <c r="I151" i="5"/>
  <c r="H152" i="5"/>
  <c r="I152" i="5"/>
  <c r="H153" i="5"/>
  <c r="I153" i="5"/>
  <c r="H154" i="5"/>
  <c r="I154" i="5"/>
  <c r="H155" i="5"/>
  <c r="I155" i="5"/>
  <c r="H156" i="5"/>
  <c r="I156" i="5"/>
  <c r="H157" i="5"/>
  <c r="I157" i="5"/>
  <c r="H158" i="5"/>
  <c r="I158" i="5"/>
  <c r="H159" i="5"/>
  <c r="I159" i="5"/>
  <c r="H160" i="5"/>
  <c r="I160" i="5"/>
  <c r="H161" i="5"/>
  <c r="I161" i="5"/>
  <c r="H162" i="5"/>
  <c r="I162" i="5"/>
  <c r="H163" i="5"/>
  <c r="I163" i="5"/>
  <c r="H164" i="5"/>
  <c r="I164" i="5"/>
  <c r="H165" i="5"/>
  <c r="I165" i="5"/>
  <c r="H166" i="5"/>
  <c r="I166" i="5"/>
  <c r="H167" i="5"/>
  <c r="I167" i="5"/>
  <c r="H168" i="5"/>
  <c r="I168" i="5"/>
  <c r="H169" i="5"/>
  <c r="I169" i="5"/>
  <c r="H170" i="5"/>
  <c r="I170" i="5"/>
  <c r="H171" i="5"/>
  <c r="I171" i="5"/>
  <c r="H172" i="5"/>
  <c r="I172" i="5"/>
  <c r="H173" i="5"/>
  <c r="I173" i="5"/>
  <c r="H174" i="5"/>
  <c r="I174" i="5"/>
  <c r="H175" i="5"/>
  <c r="I175" i="5"/>
  <c r="H176" i="5"/>
  <c r="I176" i="5"/>
  <c r="H177" i="5"/>
  <c r="I177" i="5"/>
  <c r="H178" i="5"/>
  <c r="I178" i="5"/>
  <c r="H179" i="5"/>
  <c r="I179" i="5"/>
  <c r="H180" i="5"/>
  <c r="I180" i="5"/>
  <c r="H181" i="5"/>
  <c r="I181" i="5"/>
  <c r="H182" i="5"/>
  <c r="I182" i="5"/>
  <c r="H183" i="5"/>
  <c r="I183" i="5"/>
  <c r="H184" i="5"/>
  <c r="I184" i="5"/>
  <c r="H185" i="5"/>
  <c r="I185" i="5"/>
  <c r="H186" i="5"/>
  <c r="I186" i="5"/>
  <c r="H187" i="5"/>
  <c r="I187" i="5"/>
  <c r="H188" i="5"/>
  <c r="I188" i="5"/>
  <c r="H189" i="5"/>
  <c r="I189" i="5"/>
  <c r="H190" i="5"/>
  <c r="I190" i="5"/>
  <c r="H191" i="5"/>
  <c r="I191" i="5"/>
  <c r="H192" i="5"/>
  <c r="I192" i="5"/>
  <c r="H193" i="5"/>
  <c r="I193" i="5"/>
  <c r="H194" i="5"/>
  <c r="I194" i="5"/>
  <c r="H195" i="5"/>
  <c r="I195" i="5"/>
  <c r="H196" i="5"/>
  <c r="I196" i="5"/>
  <c r="H197" i="5"/>
  <c r="I197" i="5"/>
  <c r="H198" i="5"/>
  <c r="I198" i="5"/>
  <c r="H199" i="5"/>
  <c r="I199" i="5"/>
  <c r="H200" i="5"/>
  <c r="I200" i="5"/>
  <c r="H201" i="5"/>
  <c r="I201" i="5"/>
  <c r="H202" i="5"/>
  <c r="I202" i="5"/>
  <c r="H203" i="5"/>
  <c r="I203" i="5"/>
  <c r="H204" i="5"/>
  <c r="I204" i="5"/>
  <c r="H205" i="5"/>
  <c r="I205" i="5"/>
  <c r="H206" i="5"/>
  <c r="I206" i="5"/>
  <c r="H207" i="5"/>
  <c r="I207" i="5"/>
  <c r="H208" i="5"/>
  <c r="I208" i="5"/>
  <c r="H209" i="5"/>
  <c r="I209" i="5"/>
  <c r="H210" i="5"/>
  <c r="I210" i="5"/>
  <c r="H211" i="5"/>
  <c r="I211" i="5"/>
  <c r="H212" i="5"/>
  <c r="I212" i="5"/>
  <c r="H213" i="5"/>
  <c r="I213" i="5"/>
  <c r="H214" i="5"/>
  <c r="I214" i="5"/>
  <c r="H215" i="5"/>
  <c r="I215" i="5"/>
  <c r="H216" i="5"/>
  <c r="I216" i="5"/>
  <c r="H217" i="5"/>
  <c r="I217" i="5"/>
  <c r="H218" i="5"/>
  <c r="I218" i="5"/>
  <c r="H219" i="5"/>
  <c r="I219" i="5"/>
  <c r="H220" i="5"/>
  <c r="I220" i="5"/>
  <c r="H221" i="5"/>
  <c r="I221" i="5"/>
  <c r="H222" i="5"/>
  <c r="I222" i="5"/>
  <c r="H223" i="5"/>
  <c r="I223" i="5"/>
  <c r="H224" i="5"/>
  <c r="I224" i="5"/>
  <c r="H225" i="5"/>
  <c r="I225" i="5"/>
  <c r="H226" i="5"/>
  <c r="I226" i="5"/>
  <c r="H227" i="5"/>
  <c r="I227" i="5"/>
  <c r="H228" i="5"/>
  <c r="I228" i="5"/>
  <c r="H229" i="5"/>
  <c r="I229" i="5"/>
  <c r="H230" i="5"/>
  <c r="I230" i="5"/>
  <c r="H231" i="5"/>
  <c r="I231" i="5"/>
  <c r="H232" i="5"/>
  <c r="I232" i="5"/>
  <c r="H233" i="5"/>
  <c r="I233" i="5"/>
  <c r="H234" i="5"/>
  <c r="I234" i="5"/>
  <c r="H235" i="5"/>
  <c r="I235" i="5"/>
  <c r="H236" i="5"/>
  <c r="I236" i="5"/>
  <c r="H237" i="5"/>
  <c r="I237" i="5"/>
  <c r="H238" i="5"/>
  <c r="I238" i="5"/>
  <c r="H239" i="5"/>
  <c r="I239" i="5"/>
  <c r="H240" i="5"/>
  <c r="I240" i="5"/>
  <c r="H241" i="5"/>
  <c r="I241" i="5"/>
  <c r="H242" i="5"/>
  <c r="I242" i="5"/>
  <c r="H243" i="5"/>
  <c r="I243" i="5"/>
  <c r="H244" i="5"/>
  <c r="I244" i="5"/>
  <c r="H245" i="5"/>
  <c r="I245" i="5"/>
  <c r="H246" i="5"/>
  <c r="I246" i="5"/>
  <c r="H247" i="5"/>
  <c r="I247" i="5"/>
  <c r="H248" i="5"/>
  <c r="I248" i="5"/>
  <c r="H249" i="5"/>
  <c r="I249" i="5"/>
  <c r="H250" i="5"/>
  <c r="I250" i="5"/>
  <c r="H251" i="5"/>
  <c r="I251" i="5"/>
  <c r="H252" i="5"/>
  <c r="I252" i="5"/>
  <c r="H253" i="5"/>
  <c r="I253" i="5"/>
  <c r="H254" i="5"/>
  <c r="I254" i="5"/>
  <c r="H255" i="5"/>
  <c r="I255" i="5"/>
  <c r="H256" i="5"/>
  <c r="I256" i="5"/>
  <c r="H257" i="5"/>
  <c r="I257" i="5"/>
  <c r="H258" i="5"/>
  <c r="I258" i="5"/>
  <c r="H259" i="5"/>
  <c r="I259" i="5"/>
  <c r="H260" i="5"/>
  <c r="I260" i="5"/>
  <c r="H261" i="5"/>
  <c r="I261" i="5"/>
  <c r="H262" i="5"/>
  <c r="I262" i="5"/>
  <c r="H263" i="5"/>
  <c r="I263" i="5"/>
  <c r="H264" i="5"/>
  <c r="I264" i="5"/>
  <c r="H265" i="5"/>
  <c r="I265" i="5"/>
  <c r="H266" i="5"/>
  <c r="I266" i="5"/>
  <c r="H267" i="5"/>
  <c r="I267" i="5"/>
  <c r="H268" i="5"/>
  <c r="I268" i="5"/>
  <c r="H269" i="5"/>
  <c r="I269" i="5"/>
  <c r="H270" i="5"/>
  <c r="I270" i="5"/>
  <c r="H271" i="5"/>
  <c r="I271" i="5"/>
  <c r="H272" i="5"/>
  <c r="I272" i="5"/>
  <c r="H273" i="5"/>
  <c r="I273" i="5"/>
  <c r="H274" i="5"/>
  <c r="I274" i="5"/>
  <c r="H275" i="5"/>
  <c r="I275" i="5"/>
  <c r="H276" i="5"/>
  <c r="I276" i="5"/>
  <c r="H277" i="5"/>
  <c r="I277" i="5"/>
  <c r="H278" i="5"/>
  <c r="I278" i="5"/>
  <c r="H279" i="5"/>
  <c r="I279" i="5"/>
  <c r="H280" i="5"/>
  <c r="I280" i="5"/>
  <c r="H281" i="5"/>
  <c r="I281" i="5"/>
  <c r="H282" i="5"/>
  <c r="I282" i="5"/>
  <c r="H283" i="5"/>
  <c r="I283" i="5"/>
  <c r="H284" i="5"/>
  <c r="I284" i="5"/>
  <c r="H285" i="5"/>
  <c r="I285" i="5"/>
  <c r="H286" i="5"/>
  <c r="I286" i="5"/>
  <c r="H287" i="5"/>
  <c r="I287" i="5"/>
  <c r="H288" i="5"/>
  <c r="I288" i="5"/>
  <c r="H289" i="5"/>
  <c r="I289" i="5"/>
  <c r="H290" i="5"/>
  <c r="I290" i="5"/>
  <c r="H291" i="5"/>
  <c r="I291" i="5"/>
  <c r="H292" i="5"/>
  <c r="I292" i="5"/>
  <c r="H293" i="5"/>
  <c r="I293" i="5"/>
  <c r="H294" i="5"/>
  <c r="I294" i="5"/>
  <c r="H295" i="5"/>
  <c r="I295" i="5"/>
  <c r="H296" i="5"/>
  <c r="I296" i="5"/>
  <c r="H297" i="5"/>
  <c r="I297" i="5"/>
  <c r="H298" i="5"/>
  <c r="I298" i="5"/>
  <c r="H299" i="5"/>
  <c r="I299" i="5"/>
  <c r="H300" i="5"/>
  <c r="I300" i="5"/>
  <c r="H301" i="5"/>
  <c r="I301" i="5"/>
  <c r="H302" i="5"/>
  <c r="I302" i="5"/>
  <c r="H303" i="5"/>
  <c r="I303" i="5"/>
  <c r="H304" i="5"/>
  <c r="I304" i="5"/>
  <c r="H305" i="5"/>
  <c r="I305" i="5"/>
  <c r="H306" i="5"/>
  <c r="I306" i="5"/>
  <c r="H307" i="5"/>
  <c r="I307" i="5"/>
  <c r="H308" i="5"/>
  <c r="I308" i="5"/>
  <c r="H309" i="5"/>
  <c r="I309" i="5"/>
  <c r="H310" i="5"/>
  <c r="I310" i="5"/>
  <c r="H311" i="5"/>
  <c r="I311" i="5"/>
  <c r="H312" i="5"/>
  <c r="I312" i="5"/>
  <c r="H313" i="5"/>
  <c r="I313" i="5"/>
  <c r="H314" i="5"/>
  <c r="I314" i="5"/>
  <c r="H315" i="5"/>
  <c r="I315" i="5"/>
  <c r="H316" i="5"/>
  <c r="I316" i="5"/>
  <c r="H317" i="5"/>
  <c r="I317" i="5"/>
  <c r="H318" i="5"/>
  <c r="I318" i="5"/>
  <c r="H319" i="5"/>
  <c r="I319" i="5"/>
  <c r="H320" i="5"/>
  <c r="I320" i="5"/>
  <c r="H321" i="5"/>
  <c r="I321" i="5"/>
  <c r="H322" i="5"/>
  <c r="I322" i="5"/>
  <c r="H323" i="5"/>
  <c r="I323" i="5"/>
  <c r="H324" i="5"/>
  <c r="I324" i="5"/>
  <c r="H325" i="5"/>
  <c r="I325" i="5"/>
  <c r="H326" i="5"/>
  <c r="I326" i="5"/>
  <c r="H327" i="5"/>
  <c r="I327" i="5"/>
  <c r="H328" i="5"/>
  <c r="I328" i="5"/>
  <c r="H329" i="5"/>
  <c r="I329" i="5"/>
  <c r="H330" i="5"/>
  <c r="I330" i="5"/>
  <c r="H331" i="5"/>
  <c r="I331" i="5"/>
  <c r="H332" i="5"/>
  <c r="I332" i="5"/>
  <c r="H333" i="5"/>
  <c r="I333" i="5"/>
  <c r="H334" i="5"/>
  <c r="I334" i="5"/>
  <c r="H335" i="5"/>
  <c r="I335" i="5"/>
  <c r="H336" i="5"/>
  <c r="I336" i="5"/>
  <c r="H337" i="5"/>
  <c r="I337" i="5"/>
  <c r="H338" i="5"/>
  <c r="I338" i="5"/>
  <c r="H339" i="5"/>
  <c r="I339" i="5"/>
  <c r="H340" i="5"/>
  <c r="I340" i="5"/>
  <c r="H341" i="5"/>
  <c r="I341" i="5"/>
  <c r="H342" i="5"/>
  <c r="I342" i="5"/>
  <c r="H343" i="5"/>
  <c r="I343" i="5"/>
  <c r="H344" i="5"/>
  <c r="I344" i="5"/>
  <c r="H345" i="5"/>
  <c r="I345" i="5"/>
  <c r="H346" i="5"/>
  <c r="I346" i="5"/>
  <c r="H347" i="5"/>
  <c r="I347" i="5"/>
  <c r="H348" i="5"/>
  <c r="I348" i="5"/>
  <c r="H349" i="5"/>
  <c r="I349" i="5"/>
  <c r="H350" i="5"/>
  <c r="I350" i="5"/>
  <c r="H351" i="5"/>
  <c r="I351" i="5"/>
  <c r="H352" i="5"/>
  <c r="I352" i="5"/>
  <c r="H353" i="5"/>
  <c r="I353" i="5"/>
  <c r="H354" i="5"/>
  <c r="I354" i="5"/>
  <c r="H355" i="5"/>
  <c r="I355" i="5"/>
  <c r="H356" i="5"/>
  <c r="I356" i="5"/>
  <c r="H357" i="5"/>
  <c r="I357" i="5"/>
  <c r="H358" i="5"/>
  <c r="I358" i="5"/>
  <c r="H359" i="5"/>
  <c r="I359" i="5"/>
  <c r="H360" i="5"/>
  <c r="I360" i="5"/>
  <c r="H361" i="5"/>
  <c r="I361" i="5"/>
  <c r="H362" i="5"/>
  <c r="I362" i="5"/>
  <c r="H363" i="5"/>
  <c r="I363" i="5"/>
  <c r="H364" i="5"/>
  <c r="I364" i="5"/>
  <c r="H365" i="5"/>
  <c r="I365" i="5"/>
  <c r="H366" i="5"/>
  <c r="I366" i="5"/>
  <c r="H367" i="5"/>
  <c r="I367" i="5"/>
  <c r="H368" i="5"/>
  <c r="I368" i="5"/>
  <c r="H369" i="5"/>
  <c r="I369" i="5"/>
  <c r="H370" i="5"/>
  <c r="I370" i="5"/>
  <c r="H371" i="5"/>
  <c r="I371" i="5"/>
  <c r="H372" i="5"/>
  <c r="I372" i="5"/>
  <c r="H373" i="5"/>
  <c r="I373" i="5"/>
  <c r="H374" i="5"/>
  <c r="I374" i="5"/>
  <c r="H375" i="5"/>
  <c r="I375" i="5"/>
  <c r="H376" i="5"/>
  <c r="I376" i="5"/>
  <c r="H377" i="5"/>
  <c r="I377" i="5"/>
  <c r="H378" i="5"/>
  <c r="I378" i="5"/>
  <c r="H379" i="5"/>
  <c r="I379" i="5"/>
  <c r="H380" i="5"/>
  <c r="I380" i="5"/>
  <c r="H381" i="5"/>
  <c r="I381" i="5"/>
  <c r="H382" i="5"/>
  <c r="I382" i="5"/>
  <c r="H383" i="5"/>
  <c r="I383" i="5"/>
  <c r="H384" i="5"/>
  <c r="I384" i="5"/>
  <c r="H385" i="5"/>
  <c r="I385" i="5"/>
  <c r="H386" i="5"/>
  <c r="I386" i="5"/>
  <c r="H387" i="5"/>
  <c r="I387" i="5"/>
  <c r="H388" i="5"/>
  <c r="I388" i="5"/>
  <c r="H389" i="5"/>
  <c r="I389" i="5"/>
  <c r="H390" i="5"/>
  <c r="I390" i="5"/>
  <c r="H391" i="5"/>
  <c r="I391" i="5"/>
  <c r="H392" i="5"/>
  <c r="I392" i="5"/>
  <c r="H393" i="5"/>
  <c r="I393" i="5"/>
  <c r="H394" i="5"/>
  <c r="I394" i="5"/>
  <c r="H395" i="5"/>
  <c r="I395" i="5"/>
  <c r="H396" i="5"/>
  <c r="I396" i="5"/>
  <c r="H397" i="5"/>
  <c r="I397" i="5"/>
  <c r="H398" i="5"/>
  <c r="I398" i="5"/>
  <c r="H399" i="5"/>
  <c r="I399" i="5"/>
  <c r="H400" i="5"/>
  <c r="I400" i="5"/>
  <c r="H401" i="5"/>
  <c r="I401" i="5"/>
  <c r="H402" i="5"/>
  <c r="I402" i="5"/>
  <c r="H403" i="5"/>
  <c r="I403" i="5"/>
  <c r="H404" i="5"/>
  <c r="I404" i="5"/>
  <c r="H405" i="5"/>
  <c r="I405" i="5"/>
  <c r="H406" i="5"/>
  <c r="I406" i="5"/>
  <c r="H407" i="5"/>
  <c r="I407" i="5"/>
  <c r="H408" i="5"/>
  <c r="I408" i="5"/>
  <c r="H409" i="5"/>
  <c r="I409" i="5"/>
  <c r="H410" i="5"/>
  <c r="I410" i="5"/>
  <c r="H411" i="5"/>
  <c r="I411" i="5"/>
  <c r="H412" i="5"/>
  <c r="I412" i="5"/>
  <c r="H413" i="5"/>
  <c r="I413" i="5"/>
  <c r="H414" i="5"/>
  <c r="I414" i="5"/>
  <c r="H415" i="5"/>
  <c r="I415" i="5"/>
  <c r="H416" i="5"/>
  <c r="I416" i="5"/>
  <c r="H417" i="5"/>
  <c r="I417" i="5"/>
  <c r="H418" i="5"/>
  <c r="I418" i="5"/>
  <c r="H419" i="5"/>
  <c r="I419" i="5"/>
  <c r="H420" i="5"/>
  <c r="I420" i="5"/>
  <c r="H421" i="5"/>
  <c r="I421" i="5"/>
  <c r="H422" i="5"/>
  <c r="I422" i="5"/>
  <c r="H423" i="5"/>
  <c r="I423" i="5"/>
  <c r="H424" i="5"/>
  <c r="I424" i="5"/>
  <c r="H425" i="5"/>
  <c r="I425" i="5"/>
  <c r="H426" i="5"/>
  <c r="I426" i="5"/>
  <c r="H427" i="5"/>
  <c r="I427" i="5"/>
  <c r="H428" i="5"/>
  <c r="I428" i="5"/>
  <c r="H429" i="5"/>
  <c r="I429" i="5"/>
  <c r="H430" i="5"/>
  <c r="I430" i="5"/>
  <c r="H431" i="5"/>
  <c r="I431" i="5"/>
  <c r="H432" i="5"/>
  <c r="I432" i="5"/>
  <c r="H433" i="5"/>
  <c r="I433" i="5"/>
  <c r="H434" i="5"/>
  <c r="I434" i="5"/>
  <c r="H435" i="5"/>
  <c r="I435" i="5"/>
  <c r="H436" i="5"/>
  <c r="I436" i="5"/>
  <c r="H437" i="5"/>
  <c r="I437" i="5"/>
  <c r="H438" i="5"/>
  <c r="I438" i="5"/>
  <c r="H439" i="5"/>
  <c r="I439" i="5"/>
  <c r="H440" i="5"/>
  <c r="I440" i="5"/>
  <c r="H441" i="5"/>
  <c r="I441" i="5"/>
  <c r="H442" i="5"/>
  <c r="I442" i="5"/>
  <c r="H443" i="5"/>
  <c r="I443" i="5"/>
  <c r="H444" i="5"/>
  <c r="I444" i="5"/>
  <c r="H445" i="5"/>
  <c r="I445" i="5"/>
  <c r="H446" i="5"/>
  <c r="I446" i="5"/>
  <c r="H447" i="5"/>
  <c r="I447" i="5"/>
  <c r="H448" i="5"/>
  <c r="I448" i="5"/>
  <c r="H449" i="5"/>
  <c r="I449" i="5"/>
  <c r="H450" i="5"/>
  <c r="I450" i="5"/>
  <c r="H451" i="5"/>
  <c r="I451" i="5"/>
  <c r="H452" i="5"/>
  <c r="I452" i="5"/>
  <c r="H453" i="5"/>
  <c r="I453" i="5"/>
  <c r="H454" i="5"/>
  <c r="I454" i="5"/>
  <c r="H455" i="5"/>
  <c r="I455" i="5"/>
  <c r="H456" i="5"/>
  <c r="I456" i="5"/>
  <c r="H457" i="5"/>
  <c r="I457" i="5"/>
  <c r="H458" i="5"/>
  <c r="I458" i="5"/>
  <c r="H459" i="5"/>
  <c r="I459" i="5"/>
  <c r="H460" i="5"/>
  <c r="I460" i="5"/>
  <c r="H461" i="5"/>
  <c r="I461" i="5"/>
  <c r="H462" i="5"/>
  <c r="I462" i="5"/>
  <c r="H463" i="5"/>
  <c r="I463" i="5"/>
  <c r="H464" i="5"/>
  <c r="I464" i="5"/>
  <c r="H465" i="5"/>
  <c r="I465" i="5"/>
  <c r="H466" i="5"/>
  <c r="I466" i="5"/>
  <c r="H467" i="5"/>
  <c r="I467" i="5"/>
  <c r="H468" i="5"/>
  <c r="I468" i="5"/>
  <c r="H469" i="5"/>
  <c r="I469" i="5"/>
  <c r="H470" i="5"/>
  <c r="I470" i="5"/>
  <c r="H471" i="5"/>
  <c r="I471" i="5"/>
  <c r="H472" i="5"/>
  <c r="I472" i="5"/>
  <c r="H473" i="5"/>
  <c r="I473" i="5"/>
  <c r="H474" i="5"/>
  <c r="I474" i="5"/>
  <c r="H475" i="5"/>
  <c r="I475" i="5"/>
  <c r="H476" i="5"/>
  <c r="I476" i="5"/>
  <c r="H477" i="5"/>
  <c r="I477" i="5"/>
  <c r="H478" i="5"/>
  <c r="I478" i="5"/>
  <c r="H479" i="5"/>
  <c r="I479" i="5"/>
  <c r="H480" i="5"/>
  <c r="I480" i="5"/>
  <c r="H481" i="5"/>
  <c r="I481" i="5"/>
  <c r="H482" i="5"/>
  <c r="I482" i="5"/>
  <c r="H483" i="5"/>
  <c r="I483" i="5"/>
  <c r="H484" i="5"/>
  <c r="I484" i="5"/>
  <c r="H485" i="5"/>
  <c r="I485" i="5"/>
  <c r="H486" i="5"/>
  <c r="I486" i="5"/>
  <c r="H487" i="5"/>
  <c r="I487" i="5"/>
  <c r="H488" i="5"/>
  <c r="I488" i="5"/>
  <c r="H489" i="5"/>
  <c r="I489" i="5"/>
  <c r="H490" i="5"/>
  <c r="I490" i="5"/>
  <c r="H491" i="5"/>
  <c r="I491" i="5"/>
  <c r="H492" i="5"/>
  <c r="I492" i="5"/>
  <c r="H493" i="5"/>
  <c r="I493" i="5"/>
  <c r="H494" i="5"/>
  <c r="I494" i="5"/>
  <c r="H495" i="5"/>
  <c r="I495" i="5"/>
  <c r="H496" i="5"/>
  <c r="I496" i="5"/>
  <c r="H497" i="5"/>
  <c r="I497" i="5"/>
  <c r="H498" i="5"/>
  <c r="I498" i="5"/>
  <c r="H499" i="5"/>
  <c r="I499" i="5"/>
  <c r="I4" i="5"/>
  <c r="N6" i="5" s="1"/>
  <c r="H4" i="5"/>
  <c r="Y25" i="4"/>
  <c r="Y24" i="4"/>
  <c r="Y23" i="4"/>
  <c r="Y22" i="4"/>
  <c r="Y21" i="4"/>
  <c r="Y20" i="4"/>
  <c r="T2" i="4"/>
  <c r="X46" i="4" s="1"/>
  <c r="R19" i="6" l="1"/>
  <c r="S19" i="6" s="1"/>
  <c r="U19" i="6" s="1"/>
  <c r="R9" i="6"/>
  <c r="S9" i="6" s="1"/>
  <c r="U9" i="6" s="1"/>
  <c r="N5" i="5"/>
  <c r="R4" i="6"/>
  <c r="M13" i="5"/>
  <c r="N13" i="5"/>
  <c r="M5" i="5"/>
  <c r="O5" i="5" s="1"/>
  <c r="N14" i="5"/>
  <c r="M14" i="5"/>
  <c r="M6" i="5"/>
  <c r="O6" i="5" s="1"/>
  <c r="M735" i="4" l="1"/>
  <c r="L735" i="4"/>
  <c r="K735" i="4"/>
  <c r="J735" i="4"/>
  <c r="I735" i="4"/>
  <c r="H735" i="4"/>
  <c r="M734" i="4"/>
  <c r="L734" i="4"/>
  <c r="K734" i="4"/>
  <c r="J734" i="4"/>
  <c r="I734" i="4"/>
  <c r="H734" i="4"/>
  <c r="M733" i="4"/>
  <c r="L733" i="4"/>
  <c r="K733" i="4"/>
  <c r="J733" i="4"/>
  <c r="I733" i="4"/>
  <c r="H733" i="4"/>
  <c r="M732" i="4"/>
  <c r="L732" i="4"/>
  <c r="K732" i="4"/>
  <c r="J732" i="4"/>
  <c r="I732" i="4"/>
  <c r="H732" i="4"/>
  <c r="M731" i="4"/>
  <c r="L731" i="4"/>
  <c r="K731" i="4"/>
  <c r="J731" i="4"/>
  <c r="I731" i="4"/>
  <c r="H731" i="4"/>
  <c r="M730" i="4"/>
  <c r="L730" i="4"/>
  <c r="K730" i="4"/>
  <c r="J730" i="4"/>
  <c r="I730" i="4"/>
  <c r="H730" i="4"/>
  <c r="M729" i="4"/>
  <c r="L729" i="4"/>
  <c r="K729" i="4"/>
  <c r="J729" i="4"/>
  <c r="I729" i="4"/>
  <c r="H729" i="4"/>
  <c r="M728" i="4"/>
  <c r="L728" i="4"/>
  <c r="K728" i="4"/>
  <c r="J728" i="4"/>
  <c r="I728" i="4"/>
  <c r="H728" i="4"/>
  <c r="M727" i="4"/>
  <c r="L727" i="4"/>
  <c r="K727" i="4"/>
  <c r="J727" i="4"/>
  <c r="I727" i="4"/>
  <c r="H727" i="4"/>
  <c r="M726" i="4"/>
  <c r="L726" i="4"/>
  <c r="K726" i="4"/>
  <c r="J726" i="4"/>
  <c r="I726" i="4"/>
  <c r="H726" i="4"/>
  <c r="M725" i="4"/>
  <c r="L725" i="4"/>
  <c r="K725" i="4"/>
  <c r="J725" i="4"/>
  <c r="I725" i="4"/>
  <c r="H725" i="4"/>
  <c r="M724" i="4"/>
  <c r="L724" i="4"/>
  <c r="K724" i="4"/>
  <c r="J724" i="4"/>
  <c r="I724" i="4"/>
  <c r="H724" i="4"/>
  <c r="M723" i="4"/>
  <c r="L723" i="4"/>
  <c r="K723" i="4"/>
  <c r="J723" i="4"/>
  <c r="I723" i="4"/>
  <c r="H723" i="4"/>
  <c r="M722" i="4"/>
  <c r="L722" i="4"/>
  <c r="K722" i="4"/>
  <c r="J722" i="4"/>
  <c r="I722" i="4"/>
  <c r="H722" i="4"/>
  <c r="M721" i="4"/>
  <c r="L721" i="4"/>
  <c r="K721" i="4"/>
  <c r="J721" i="4"/>
  <c r="I721" i="4"/>
  <c r="H721" i="4"/>
  <c r="M720" i="4"/>
  <c r="L720" i="4"/>
  <c r="K720" i="4"/>
  <c r="J720" i="4"/>
  <c r="I720" i="4"/>
  <c r="H720" i="4"/>
  <c r="M719" i="4"/>
  <c r="L719" i="4"/>
  <c r="K719" i="4"/>
  <c r="J719" i="4"/>
  <c r="I719" i="4"/>
  <c r="H719" i="4"/>
  <c r="M718" i="4"/>
  <c r="L718" i="4"/>
  <c r="K718" i="4"/>
  <c r="J718" i="4"/>
  <c r="I718" i="4"/>
  <c r="H718" i="4"/>
  <c r="M717" i="4"/>
  <c r="L717" i="4"/>
  <c r="K717" i="4"/>
  <c r="J717" i="4"/>
  <c r="I717" i="4"/>
  <c r="H717" i="4"/>
  <c r="M716" i="4"/>
  <c r="L716" i="4"/>
  <c r="K716" i="4"/>
  <c r="J716" i="4"/>
  <c r="I716" i="4"/>
  <c r="H716" i="4"/>
  <c r="M715" i="4"/>
  <c r="L715" i="4"/>
  <c r="K715" i="4"/>
  <c r="J715" i="4"/>
  <c r="I715" i="4"/>
  <c r="H715" i="4"/>
  <c r="M714" i="4"/>
  <c r="L714" i="4"/>
  <c r="K714" i="4"/>
  <c r="J714" i="4"/>
  <c r="I714" i="4"/>
  <c r="H714" i="4"/>
  <c r="M713" i="4"/>
  <c r="L713" i="4"/>
  <c r="K713" i="4"/>
  <c r="J713" i="4"/>
  <c r="I713" i="4"/>
  <c r="H713" i="4"/>
  <c r="M712" i="4"/>
  <c r="L712" i="4"/>
  <c r="K712" i="4"/>
  <c r="J712" i="4"/>
  <c r="I712" i="4"/>
  <c r="H712" i="4"/>
  <c r="M711" i="4"/>
  <c r="L711" i="4"/>
  <c r="K711" i="4"/>
  <c r="J711" i="4"/>
  <c r="I711" i="4"/>
  <c r="H711" i="4"/>
  <c r="M710" i="4"/>
  <c r="L710" i="4"/>
  <c r="K710" i="4"/>
  <c r="J710" i="4"/>
  <c r="I710" i="4"/>
  <c r="H710" i="4"/>
  <c r="M709" i="4"/>
  <c r="L709" i="4"/>
  <c r="K709" i="4"/>
  <c r="J709" i="4"/>
  <c r="I709" i="4"/>
  <c r="H709" i="4"/>
  <c r="M708" i="4"/>
  <c r="L708" i="4"/>
  <c r="K708" i="4"/>
  <c r="J708" i="4"/>
  <c r="I708" i="4"/>
  <c r="H708" i="4"/>
  <c r="M707" i="4"/>
  <c r="L707" i="4"/>
  <c r="K707" i="4"/>
  <c r="J707" i="4"/>
  <c r="I707" i="4"/>
  <c r="H707" i="4"/>
  <c r="M706" i="4"/>
  <c r="L706" i="4"/>
  <c r="K706" i="4"/>
  <c r="J706" i="4"/>
  <c r="I706" i="4"/>
  <c r="H706" i="4"/>
  <c r="M705" i="4"/>
  <c r="L705" i="4"/>
  <c r="K705" i="4"/>
  <c r="J705" i="4"/>
  <c r="I705" i="4"/>
  <c r="H705" i="4"/>
  <c r="M704" i="4"/>
  <c r="L704" i="4"/>
  <c r="K704" i="4"/>
  <c r="J704" i="4"/>
  <c r="I704" i="4"/>
  <c r="H704" i="4"/>
  <c r="M703" i="4"/>
  <c r="L703" i="4"/>
  <c r="K703" i="4"/>
  <c r="J703" i="4"/>
  <c r="I703" i="4"/>
  <c r="H703" i="4"/>
  <c r="M702" i="4"/>
  <c r="L702" i="4"/>
  <c r="K702" i="4"/>
  <c r="J702" i="4"/>
  <c r="I702" i="4"/>
  <c r="H702" i="4"/>
  <c r="M701" i="4"/>
  <c r="L701" i="4"/>
  <c r="K701" i="4"/>
  <c r="J701" i="4"/>
  <c r="I701" i="4"/>
  <c r="H701" i="4"/>
  <c r="M700" i="4"/>
  <c r="L700" i="4"/>
  <c r="K700" i="4"/>
  <c r="J700" i="4"/>
  <c r="I700" i="4"/>
  <c r="H700" i="4"/>
  <c r="M699" i="4"/>
  <c r="L699" i="4"/>
  <c r="K699" i="4"/>
  <c r="J699" i="4"/>
  <c r="I699" i="4"/>
  <c r="H699" i="4"/>
  <c r="M698" i="4"/>
  <c r="L698" i="4"/>
  <c r="K698" i="4"/>
  <c r="J698" i="4"/>
  <c r="I698" i="4"/>
  <c r="H698" i="4"/>
  <c r="M697" i="4"/>
  <c r="L697" i="4"/>
  <c r="K697" i="4"/>
  <c r="J697" i="4"/>
  <c r="I697" i="4"/>
  <c r="H697" i="4"/>
  <c r="M696" i="4"/>
  <c r="L696" i="4"/>
  <c r="K696" i="4"/>
  <c r="J696" i="4"/>
  <c r="I696" i="4"/>
  <c r="H696" i="4"/>
  <c r="M695" i="4"/>
  <c r="L695" i="4"/>
  <c r="K695" i="4"/>
  <c r="J695" i="4"/>
  <c r="I695" i="4"/>
  <c r="H695" i="4"/>
  <c r="M694" i="4"/>
  <c r="L694" i="4"/>
  <c r="K694" i="4"/>
  <c r="J694" i="4"/>
  <c r="I694" i="4"/>
  <c r="H694" i="4"/>
  <c r="M693" i="4"/>
  <c r="L693" i="4"/>
  <c r="K693" i="4"/>
  <c r="J693" i="4"/>
  <c r="I693" i="4"/>
  <c r="H693" i="4"/>
  <c r="M692" i="4"/>
  <c r="L692" i="4"/>
  <c r="K692" i="4"/>
  <c r="J692" i="4"/>
  <c r="I692" i="4"/>
  <c r="H692" i="4"/>
  <c r="M691" i="4"/>
  <c r="L691" i="4"/>
  <c r="K691" i="4"/>
  <c r="J691" i="4"/>
  <c r="I691" i="4"/>
  <c r="H691" i="4"/>
  <c r="M690" i="4"/>
  <c r="L690" i="4"/>
  <c r="K690" i="4"/>
  <c r="J690" i="4"/>
  <c r="I690" i="4"/>
  <c r="H690" i="4"/>
  <c r="M689" i="4"/>
  <c r="L689" i="4"/>
  <c r="K689" i="4"/>
  <c r="J689" i="4"/>
  <c r="I689" i="4"/>
  <c r="H689" i="4"/>
  <c r="M688" i="4"/>
  <c r="L688" i="4"/>
  <c r="K688" i="4"/>
  <c r="J688" i="4"/>
  <c r="I688" i="4"/>
  <c r="H688" i="4"/>
  <c r="M687" i="4"/>
  <c r="L687" i="4"/>
  <c r="K687" i="4"/>
  <c r="J687" i="4"/>
  <c r="I687" i="4"/>
  <c r="H687" i="4"/>
  <c r="M686" i="4"/>
  <c r="L686" i="4"/>
  <c r="K686" i="4"/>
  <c r="J686" i="4"/>
  <c r="I686" i="4"/>
  <c r="H686" i="4"/>
  <c r="M685" i="4"/>
  <c r="L685" i="4"/>
  <c r="K685" i="4"/>
  <c r="J685" i="4"/>
  <c r="I685" i="4"/>
  <c r="H685" i="4"/>
  <c r="M684" i="4"/>
  <c r="L684" i="4"/>
  <c r="K684" i="4"/>
  <c r="J684" i="4"/>
  <c r="I684" i="4"/>
  <c r="H684" i="4"/>
  <c r="M683" i="4"/>
  <c r="L683" i="4"/>
  <c r="K683" i="4"/>
  <c r="J683" i="4"/>
  <c r="I683" i="4"/>
  <c r="H683" i="4"/>
  <c r="M682" i="4"/>
  <c r="L682" i="4"/>
  <c r="K682" i="4"/>
  <c r="J682" i="4"/>
  <c r="I682" i="4"/>
  <c r="H682" i="4"/>
  <c r="M681" i="4"/>
  <c r="L681" i="4"/>
  <c r="K681" i="4"/>
  <c r="J681" i="4"/>
  <c r="I681" i="4"/>
  <c r="H681" i="4"/>
  <c r="M680" i="4"/>
  <c r="L680" i="4"/>
  <c r="K680" i="4"/>
  <c r="J680" i="4"/>
  <c r="I680" i="4"/>
  <c r="H680" i="4"/>
  <c r="M679" i="4"/>
  <c r="L679" i="4"/>
  <c r="K679" i="4"/>
  <c r="J679" i="4"/>
  <c r="I679" i="4"/>
  <c r="H679" i="4"/>
  <c r="M678" i="4"/>
  <c r="L678" i="4"/>
  <c r="K678" i="4"/>
  <c r="J678" i="4"/>
  <c r="I678" i="4"/>
  <c r="H678" i="4"/>
  <c r="M677" i="4"/>
  <c r="L677" i="4"/>
  <c r="K677" i="4"/>
  <c r="J677" i="4"/>
  <c r="I677" i="4"/>
  <c r="H677" i="4"/>
  <c r="M676" i="4"/>
  <c r="L676" i="4"/>
  <c r="K676" i="4"/>
  <c r="J676" i="4"/>
  <c r="I676" i="4"/>
  <c r="H676" i="4"/>
  <c r="M675" i="4"/>
  <c r="L675" i="4"/>
  <c r="K675" i="4"/>
  <c r="J675" i="4"/>
  <c r="I675" i="4"/>
  <c r="H675" i="4"/>
  <c r="M674" i="4"/>
  <c r="L674" i="4"/>
  <c r="K674" i="4"/>
  <c r="J674" i="4"/>
  <c r="I674" i="4"/>
  <c r="H674" i="4"/>
  <c r="M673" i="4"/>
  <c r="L673" i="4"/>
  <c r="K673" i="4"/>
  <c r="J673" i="4"/>
  <c r="I673" i="4"/>
  <c r="H673" i="4"/>
  <c r="M672" i="4"/>
  <c r="L672" i="4"/>
  <c r="K672" i="4"/>
  <c r="J672" i="4"/>
  <c r="I672" i="4"/>
  <c r="H672" i="4"/>
  <c r="M671" i="4"/>
  <c r="L671" i="4"/>
  <c r="K671" i="4"/>
  <c r="J671" i="4"/>
  <c r="I671" i="4"/>
  <c r="H671" i="4"/>
  <c r="M670" i="4"/>
  <c r="L670" i="4"/>
  <c r="K670" i="4"/>
  <c r="J670" i="4"/>
  <c r="I670" i="4"/>
  <c r="H670" i="4"/>
  <c r="M669" i="4"/>
  <c r="L669" i="4"/>
  <c r="K669" i="4"/>
  <c r="J669" i="4"/>
  <c r="I669" i="4"/>
  <c r="H669" i="4"/>
  <c r="M668" i="4"/>
  <c r="L668" i="4"/>
  <c r="K668" i="4"/>
  <c r="J668" i="4"/>
  <c r="I668" i="4"/>
  <c r="H668" i="4"/>
  <c r="M667" i="4"/>
  <c r="L667" i="4"/>
  <c r="K667" i="4"/>
  <c r="J667" i="4"/>
  <c r="I667" i="4"/>
  <c r="H667" i="4"/>
  <c r="M666" i="4"/>
  <c r="L666" i="4"/>
  <c r="K666" i="4"/>
  <c r="J666" i="4"/>
  <c r="I666" i="4"/>
  <c r="H666" i="4"/>
  <c r="M665" i="4"/>
  <c r="L665" i="4"/>
  <c r="K665" i="4"/>
  <c r="J665" i="4"/>
  <c r="I665" i="4"/>
  <c r="H665" i="4"/>
  <c r="M664" i="4"/>
  <c r="L664" i="4"/>
  <c r="K664" i="4"/>
  <c r="J664" i="4"/>
  <c r="I664" i="4"/>
  <c r="H664" i="4"/>
  <c r="M663" i="4"/>
  <c r="L663" i="4"/>
  <c r="K663" i="4"/>
  <c r="J663" i="4"/>
  <c r="I663" i="4"/>
  <c r="H663" i="4"/>
  <c r="M662" i="4"/>
  <c r="L662" i="4"/>
  <c r="K662" i="4"/>
  <c r="J662" i="4"/>
  <c r="I662" i="4"/>
  <c r="H662" i="4"/>
  <c r="M661" i="4"/>
  <c r="L661" i="4"/>
  <c r="K661" i="4"/>
  <c r="J661" i="4"/>
  <c r="I661" i="4"/>
  <c r="H661" i="4"/>
  <c r="M660" i="4"/>
  <c r="L660" i="4"/>
  <c r="K660" i="4"/>
  <c r="J660" i="4"/>
  <c r="I660" i="4"/>
  <c r="H660" i="4"/>
  <c r="M659" i="4"/>
  <c r="L659" i="4"/>
  <c r="K659" i="4"/>
  <c r="J659" i="4"/>
  <c r="I659" i="4"/>
  <c r="H659" i="4"/>
  <c r="M658" i="4"/>
  <c r="L658" i="4"/>
  <c r="K658" i="4"/>
  <c r="J658" i="4"/>
  <c r="I658" i="4"/>
  <c r="H658" i="4"/>
  <c r="M657" i="4"/>
  <c r="L657" i="4"/>
  <c r="K657" i="4"/>
  <c r="J657" i="4"/>
  <c r="I657" i="4"/>
  <c r="H657" i="4"/>
  <c r="M656" i="4"/>
  <c r="L656" i="4"/>
  <c r="K656" i="4"/>
  <c r="J656" i="4"/>
  <c r="I656" i="4"/>
  <c r="H656" i="4"/>
  <c r="M655" i="4"/>
  <c r="L655" i="4"/>
  <c r="K655" i="4"/>
  <c r="J655" i="4"/>
  <c r="I655" i="4"/>
  <c r="H655" i="4"/>
  <c r="M654" i="4"/>
  <c r="L654" i="4"/>
  <c r="K654" i="4"/>
  <c r="J654" i="4"/>
  <c r="I654" i="4"/>
  <c r="H654" i="4"/>
  <c r="M653" i="4"/>
  <c r="L653" i="4"/>
  <c r="K653" i="4"/>
  <c r="J653" i="4"/>
  <c r="I653" i="4"/>
  <c r="H653" i="4"/>
  <c r="M652" i="4"/>
  <c r="L652" i="4"/>
  <c r="K652" i="4"/>
  <c r="J652" i="4"/>
  <c r="I652" i="4"/>
  <c r="H652" i="4"/>
  <c r="M651" i="4"/>
  <c r="L651" i="4"/>
  <c r="K651" i="4"/>
  <c r="J651" i="4"/>
  <c r="I651" i="4"/>
  <c r="H651" i="4"/>
  <c r="M650" i="4"/>
  <c r="L650" i="4"/>
  <c r="K650" i="4"/>
  <c r="J650" i="4"/>
  <c r="I650" i="4"/>
  <c r="H650" i="4"/>
  <c r="M649" i="4"/>
  <c r="L649" i="4"/>
  <c r="K649" i="4"/>
  <c r="J649" i="4"/>
  <c r="I649" i="4"/>
  <c r="H649" i="4"/>
  <c r="M648" i="4"/>
  <c r="L648" i="4"/>
  <c r="K648" i="4"/>
  <c r="J648" i="4"/>
  <c r="I648" i="4"/>
  <c r="H648" i="4"/>
  <c r="M647" i="4"/>
  <c r="L647" i="4"/>
  <c r="K647" i="4"/>
  <c r="J647" i="4"/>
  <c r="I647" i="4"/>
  <c r="H647" i="4"/>
  <c r="M646" i="4"/>
  <c r="L646" i="4"/>
  <c r="K646" i="4"/>
  <c r="J646" i="4"/>
  <c r="I646" i="4"/>
  <c r="H646" i="4"/>
  <c r="M645" i="4"/>
  <c r="L645" i="4"/>
  <c r="K645" i="4"/>
  <c r="J645" i="4"/>
  <c r="I645" i="4"/>
  <c r="H645" i="4"/>
  <c r="M644" i="4"/>
  <c r="L644" i="4"/>
  <c r="K644" i="4"/>
  <c r="J644" i="4"/>
  <c r="I644" i="4"/>
  <c r="H644" i="4"/>
  <c r="M643" i="4"/>
  <c r="L643" i="4"/>
  <c r="K643" i="4"/>
  <c r="J643" i="4"/>
  <c r="I643" i="4"/>
  <c r="H643" i="4"/>
  <c r="M642" i="4"/>
  <c r="L642" i="4"/>
  <c r="K642" i="4"/>
  <c r="J642" i="4"/>
  <c r="I642" i="4"/>
  <c r="H642" i="4"/>
  <c r="M641" i="4"/>
  <c r="L641" i="4"/>
  <c r="K641" i="4"/>
  <c r="J641" i="4"/>
  <c r="I641" i="4"/>
  <c r="H641" i="4"/>
  <c r="M640" i="4"/>
  <c r="L640" i="4"/>
  <c r="K640" i="4"/>
  <c r="J640" i="4"/>
  <c r="I640" i="4"/>
  <c r="H640" i="4"/>
  <c r="M639" i="4"/>
  <c r="L639" i="4"/>
  <c r="K639" i="4"/>
  <c r="J639" i="4"/>
  <c r="I639" i="4"/>
  <c r="H639" i="4"/>
  <c r="M638" i="4"/>
  <c r="L638" i="4"/>
  <c r="K638" i="4"/>
  <c r="J638" i="4"/>
  <c r="I638" i="4"/>
  <c r="H638" i="4"/>
  <c r="M637" i="4"/>
  <c r="L637" i="4"/>
  <c r="K637" i="4"/>
  <c r="J637" i="4"/>
  <c r="I637" i="4"/>
  <c r="H637" i="4"/>
  <c r="M636" i="4"/>
  <c r="L636" i="4"/>
  <c r="K636" i="4"/>
  <c r="J636" i="4"/>
  <c r="I636" i="4"/>
  <c r="H636" i="4"/>
  <c r="M635" i="4"/>
  <c r="L635" i="4"/>
  <c r="K635" i="4"/>
  <c r="J635" i="4"/>
  <c r="I635" i="4"/>
  <c r="H635" i="4"/>
  <c r="M634" i="4"/>
  <c r="L634" i="4"/>
  <c r="K634" i="4"/>
  <c r="J634" i="4"/>
  <c r="I634" i="4"/>
  <c r="H634" i="4"/>
  <c r="M633" i="4"/>
  <c r="L633" i="4"/>
  <c r="K633" i="4"/>
  <c r="J633" i="4"/>
  <c r="I633" i="4"/>
  <c r="H633" i="4"/>
  <c r="M632" i="4"/>
  <c r="L632" i="4"/>
  <c r="K632" i="4"/>
  <c r="J632" i="4"/>
  <c r="I632" i="4"/>
  <c r="H632" i="4"/>
  <c r="M631" i="4"/>
  <c r="L631" i="4"/>
  <c r="K631" i="4"/>
  <c r="J631" i="4"/>
  <c r="I631" i="4"/>
  <c r="H631" i="4"/>
  <c r="M630" i="4"/>
  <c r="L630" i="4"/>
  <c r="K630" i="4"/>
  <c r="J630" i="4"/>
  <c r="I630" i="4"/>
  <c r="H630" i="4"/>
  <c r="M629" i="4"/>
  <c r="L629" i="4"/>
  <c r="K629" i="4"/>
  <c r="J629" i="4"/>
  <c r="I629" i="4"/>
  <c r="H629" i="4"/>
  <c r="M628" i="4"/>
  <c r="L628" i="4"/>
  <c r="K628" i="4"/>
  <c r="J628" i="4"/>
  <c r="I628" i="4"/>
  <c r="H628" i="4"/>
  <c r="M627" i="4"/>
  <c r="L627" i="4"/>
  <c r="K627" i="4"/>
  <c r="J627" i="4"/>
  <c r="I627" i="4"/>
  <c r="H627" i="4"/>
  <c r="M626" i="4"/>
  <c r="L626" i="4"/>
  <c r="K626" i="4"/>
  <c r="J626" i="4"/>
  <c r="I626" i="4"/>
  <c r="H626" i="4"/>
  <c r="M625" i="4"/>
  <c r="L625" i="4"/>
  <c r="K625" i="4"/>
  <c r="J625" i="4"/>
  <c r="I625" i="4"/>
  <c r="H625" i="4"/>
  <c r="M624" i="4"/>
  <c r="L624" i="4"/>
  <c r="K624" i="4"/>
  <c r="J624" i="4"/>
  <c r="I624" i="4"/>
  <c r="H624" i="4"/>
  <c r="M623" i="4"/>
  <c r="L623" i="4"/>
  <c r="K623" i="4"/>
  <c r="J623" i="4"/>
  <c r="I623" i="4"/>
  <c r="H623" i="4"/>
  <c r="M622" i="4"/>
  <c r="L622" i="4"/>
  <c r="K622" i="4"/>
  <c r="J622" i="4"/>
  <c r="I622" i="4"/>
  <c r="H622" i="4"/>
  <c r="M621" i="4"/>
  <c r="L621" i="4"/>
  <c r="K621" i="4"/>
  <c r="J621" i="4"/>
  <c r="I621" i="4"/>
  <c r="H621" i="4"/>
  <c r="M620" i="4"/>
  <c r="L620" i="4"/>
  <c r="K620" i="4"/>
  <c r="J620" i="4"/>
  <c r="I620" i="4"/>
  <c r="H620" i="4"/>
  <c r="M619" i="4"/>
  <c r="L619" i="4"/>
  <c r="K619" i="4"/>
  <c r="J619" i="4"/>
  <c r="I619" i="4"/>
  <c r="H619" i="4"/>
  <c r="M618" i="4"/>
  <c r="L618" i="4"/>
  <c r="K618" i="4"/>
  <c r="J618" i="4"/>
  <c r="I618" i="4"/>
  <c r="H618" i="4"/>
  <c r="M617" i="4"/>
  <c r="L617" i="4"/>
  <c r="K617" i="4"/>
  <c r="J617" i="4"/>
  <c r="I617" i="4"/>
  <c r="H617" i="4"/>
  <c r="M616" i="4"/>
  <c r="L616" i="4"/>
  <c r="K616" i="4"/>
  <c r="J616" i="4"/>
  <c r="I616" i="4"/>
  <c r="H616" i="4"/>
  <c r="M615" i="4"/>
  <c r="L615" i="4"/>
  <c r="K615" i="4"/>
  <c r="J615" i="4"/>
  <c r="I615" i="4"/>
  <c r="H615" i="4"/>
  <c r="M614" i="4"/>
  <c r="L614" i="4"/>
  <c r="K614" i="4"/>
  <c r="J614" i="4"/>
  <c r="I614" i="4"/>
  <c r="H614" i="4"/>
  <c r="M613" i="4"/>
  <c r="L613" i="4"/>
  <c r="K613" i="4"/>
  <c r="J613" i="4"/>
  <c r="I613" i="4"/>
  <c r="H613" i="4"/>
  <c r="M612" i="4"/>
  <c r="L612" i="4"/>
  <c r="K612" i="4"/>
  <c r="J612" i="4"/>
  <c r="I612" i="4"/>
  <c r="H612" i="4"/>
  <c r="M611" i="4"/>
  <c r="L611" i="4"/>
  <c r="K611" i="4"/>
  <c r="J611" i="4"/>
  <c r="I611" i="4"/>
  <c r="H611" i="4"/>
  <c r="M610" i="4"/>
  <c r="L610" i="4"/>
  <c r="K610" i="4"/>
  <c r="J610" i="4"/>
  <c r="I610" i="4"/>
  <c r="H610" i="4"/>
  <c r="M609" i="4"/>
  <c r="L609" i="4"/>
  <c r="K609" i="4"/>
  <c r="J609" i="4"/>
  <c r="I609" i="4"/>
  <c r="H609" i="4"/>
  <c r="M608" i="4"/>
  <c r="L608" i="4"/>
  <c r="K608" i="4"/>
  <c r="J608" i="4"/>
  <c r="I608" i="4"/>
  <c r="H608" i="4"/>
  <c r="M607" i="4"/>
  <c r="L607" i="4"/>
  <c r="K607" i="4"/>
  <c r="J607" i="4"/>
  <c r="I607" i="4"/>
  <c r="H607" i="4"/>
  <c r="M606" i="4"/>
  <c r="L606" i="4"/>
  <c r="K606" i="4"/>
  <c r="J606" i="4"/>
  <c r="I606" i="4"/>
  <c r="H606" i="4"/>
  <c r="M605" i="4"/>
  <c r="L605" i="4"/>
  <c r="K605" i="4"/>
  <c r="J605" i="4"/>
  <c r="I605" i="4"/>
  <c r="H605" i="4"/>
  <c r="M604" i="4"/>
  <c r="L604" i="4"/>
  <c r="K604" i="4"/>
  <c r="J604" i="4"/>
  <c r="I604" i="4"/>
  <c r="H604" i="4"/>
  <c r="M603" i="4"/>
  <c r="L603" i="4"/>
  <c r="K603" i="4"/>
  <c r="J603" i="4"/>
  <c r="I603" i="4"/>
  <c r="H603" i="4"/>
  <c r="M602" i="4"/>
  <c r="L602" i="4"/>
  <c r="K602" i="4"/>
  <c r="J602" i="4"/>
  <c r="I602" i="4"/>
  <c r="H602" i="4"/>
  <c r="M601" i="4"/>
  <c r="L601" i="4"/>
  <c r="K601" i="4"/>
  <c r="J601" i="4"/>
  <c r="I601" i="4"/>
  <c r="H601" i="4"/>
  <c r="M600" i="4"/>
  <c r="L600" i="4"/>
  <c r="K600" i="4"/>
  <c r="J600" i="4"/>
  <c r="I600" i="4"/>
  <c r="H600" i="4"/>
  <c r="M599" i="4"/>
  <c r="L599" i="4"/>
  <c r="K599" i="4"/>
  <c r="J599" i="4"/>
  <c r="I599" i="4"/>
  <c r="H599" i="4"/>
  <c r="M598" i="4"/>
  <c r="L598" i="4"/>
  <c r="K598" i="4"/>
  <c r="J598" i="4"/>
  <c r="I598" i="4"/>
  <c r="H598" i="4"/>
  <c r="M597" i="4"/>
  <c r="L597" i="4"/>
  <c r="K597" i="4"/>
  <c r="J597" i="4"/>
  <c r="I597" i="4"/>
  <c r="H597" i="4"/>
  <c r="M596" i="4"/>
  <c r="L596" i="4"/>
  <c r="K596" i="4"/>
  <c r="J596" i="4"/>
  <c r="I596" i="4"/>
  <c r="H596" i="4"/>
  <c r="M595" i="4"/>
  <c r="L595" i="4"/>
  <c r="K595" i="4"/>
  <c r="J595" i="4"/>
  <c r="I595" i="4"/>
  <c r="H595" i="4"/>
  <c r="M594" i="4"/>
  <c r="L594" i="4"/>
  <c r="K594" i="4"/>
  <c r="J594" i="4"/>
  <c r="I594" i="4"/>
  <c r="H594" i="4"/>
  <c r="M593" i="4"/>
  <c r="L593" i="4"/>
  <c r="K593" i="4"/>
  <c r="J593" i="4"/>
  <c r="I593" i="4"/>
  <c r="H593" i="4"/>
  <c r="M592" i="4"/>
  <c r="L592" i="4"/>
  <c r="K592" i="4"/>
  <c r="J592" i="4"/>
  <c r="I592" i="4"/>
  <c r="H592" i="4"/>
  <c r="M591" i="4"/>
  <c r="L591" i="4"/>
  <c r="K591" i="4"/>
  <c r="J591" i="4"/>
  <c r="I591" i="4"/>
  <c r="H591" i="4"/>
  <c r="M590" i="4"/>
  <c r="L590" i="4"/>
  <c r="K590" i="4"/>
  <c r="J590" i="4"/>
  <c r="I590" i="4"/>
  <c r="H590" i="4"/>
  <c r="M589" i="4"/>
  <c r="L589" i="4"/>
  <c r="K589" i="4"/>
  <c r="J589" i="4"/>
  <c r="I589" i="4"/>
  <c r="H589" i="4"/>
  <c r="M588" i="4"/>
  <c r="L588" i="4"/>
  <c r="K588" i="4"/>
  <c r="J588" i="4"/>
  <c r="I588" i="4"/>
  <c r="H588" i="4"/>
  <c r="M587" i="4"/>
  <c r="L587" i="4"/>
  <c r="K587" i="4"/>
  <c r="J587" i="4"/>
  <c r="I587" i="4"/>
  <c r="H587" i="4"/>
  <c r="M586" i="4"/>
  <c r="L586" i="4"/>
  <c r="K586" i="4"/>
  <c r="J586" i="4"/>
  <c r="I586" i="4"/>
  <c r="H586" i="4"/>
  <c r="M585" i="4"/>
  <c r="L585" i="4"/>
  <c r="K585" i="4"/>
  <c r="J585" i="4"/>
  <c r="I585" i="4"/>
  <c r="H585" i="4"/>
  <c r="M584" i="4"/>
  <c r="L584" i="4"/>
  <c r="K584" i="4"/>
  <c r="J584" i="4"/>
  <c r="I584" i="4"/>
  <c r="H584" i="4"/>
  <c r="M583" i="4"/>
  <c r="L583" i="4"/>
  <c r="K583" i="4"/>
  <c r="J583" i="4"/>
  <c r="I583" i="4"/>
  <c r="H583" i="4"/>
  <c r="M582" i="4"/>
  <c r="L582" i="4"/>
  <c r="K582" i="4"/>
  <c r="J582" i="4"/>
  <c r="I582" i="4"/>
  <c r="H582" i="4"/>
  <c r="M581" i="4"/>
  <c r="L581" i="4"/>
  <c r="K581" i="4"/>
  <c r="J581" i="4"/>
  <c r="I581" i="4"/>
  <c r="H581" i="4"/>
  <c r="M580" i="4"/>
  <c r="L580" i="4"/>
  <c r="K580" i="4"/>
  <c r="J580" i="4"/>
  <c r="I580" i="4"/>
  <c r="H580" i="4"/>
  <c r="M579" i="4"/>
  <c r="L579" i="4"/>
  <c r="K579" i="4"/>
  <c r="J579" i="4"/>
  <c r="I579" i="4"/>
  <c r="H579" i="4"/>
  <c r="M578" i="4"/>
  <c r="L578" i="4"/>
  <c r="K578" i="4"/>
  <c r="J578" i="4"/>
  <c r="I578" i="4"/>
  <c r="H578" i="4"/>
  <c r="M577" i="4"/>
  <c r="L577" i="4"/>
  <c r="K577" i="4"/>
  <c r="J577" i="4"/>
  <c r="I577" i="4"/>
  <c r="H577" i="4"/>
  <c r="M576" i="4"/>
  <c r="L576" i="4"/>
  <c r="K576" i="4"/>
  <c r="J576" i="4"/>
  <c r="I576" i="4"/>
  <c r="H576" i="4"/>
  <c r="M575" i="4"/>
  <c r="L575" i="4"/>
  <c r="K575" i="4"/>
  <c r="J575" i="4"/>
  <c r="I575" i="4"/>
  <c r="H575" i="4"/>
  <c r="M574" i="4"/>
  <c r="L574" i="4"/>
  <c r="K574" i="4"/>
  <c r="J574" i="4"/>
  <c r="I574" i="4"/>
  <c r="H574" i="4"/>
  <c r="M573" i="4"/>
  <c r="L573" i="4"/>
  <c r="K573" i="4"/>
  <c r="J573" i="4"/>
  <c r="I573" i="4"/>
  <c r="H573" i="4"/>
  <c r="M572" i="4"/>
  <c r="L572" i="4"/>
  <c r="K572" i="4"/>
  <c r="J572" i="4"/>
  <c r="I572" i="4"/>
  <c r="H572" i="4"/>
  <c r="M571" i="4"/>
  <c r="L571" i="4"/>
  <c r="K571" i="4"/>
  <c r="J571" i="4"/>
  <c r="I571" i="4"/>
  <c r="H571" i="4"/>
  <c r="M570" i="4"/>
  <c r="L570" i="4"/>
  <c r="K570" i="4"/>
  <c r="J570" i="4"/>
  <c r="I570" i="4"/>
  <c r="H570" i="4"/>
  <c r="M569" i="4"/>
  <c r="L569" i="4"/>
  <c r="K569" i="4"/>
  <c r="J569" i="4"/>
  <c r="I569" i="4"/>
  <c r="H569" i="4"/>
  <c r="M568" i="4"/>
  <c r="L568" i="4"/>
  <c r="K568" i="4"/>
  <c r="J568" i="4"/>
  <c r="I568" i="4"/>
  <c r="H568" i="4"/>
  <c r="M567" i="4"/>
  <c r="L567" i="4"/>
  <c r="K567" i="4"/>
  <c r="J567" i="4"/>
  <c r="I567" i="4"/>
  <c r="H567" i="4"/>
  <c r="M566" i="4"/>
  <c r="L566" i="4"/>
  <c r="K566" i="4"/>
  <c r="J566" i="4"/>
  <c r="I566" i="4"/>
  <c r="H566" i="4"/>
  <c r="M565" i="4"/>
  <c r="L565" i="4"/>
  <c r="K565" i="4"/>
  <c r="J565" i="4"/>
  <c r="I565" i="4"/>
  <c r="H565" i="4"/>
  <c r="M564" i="4"/>
  <c r="L564" i="4"/>
  <c r="K564" i="4"/>
  <c r="J564" i="4"/>
  <c r="I564" i="4"/>
  <c r="H564" i="4"/>
  <c r="M563" i="4"/>
  <c r="L563" i="4"/>
  <c r="K563" i="4"/>
  <c r="J563" i="4"/>
  <c r="I563" i="4"/>
  <c r="H563" i="4"/>
  <c r="M562" i="4"/>
  <c r="L562" i="4"/>
  <c r="K562" i="4"/>
  <c r="J562" i="4"/>
  <c r="I562" i="4"/>
  <c r="H562" i="4"/>
  <c r="M561" i="4"/>
  <c r="L561" i="4"/>
  <c r="K561" i="4"/>
  <c r="J561" i="4"/>
  <c r="I561" i="4"/>
  <c r="H561" i="4"/>
  <c r="M560" i="4"/>
  <c r="L560" i="4"/>
  <c r="K560" i="4"/>
  <c r="J560" i="4"/>
  <c r="I560" i="4"/>
  <c r="H560" i="4"/>
  <c r="M559" i="4"/>
  <c r="L559" i="4"/>
  <c r="K559" i="4"/>
  <c r="J559" i="4"/>
  <c r="I559" i="4"/>
  <c r="H559" i="4"/>
  <c r="M558" i="4"/>
  <c r="L558" i="4"/>
  <c r="K558" i="4"/>
  <c r="J558" i="4"/>
  <c r="I558" i="4"/>
  <c r="H558" i="4"/>
  <c r="M557" i="4"/>
  <c r="L557" i="4"/>
  <c r="K557" i="4"/>
  <c r="J557" i="4"/>
  <c r="I557" i="4"/>
  <c r="H557" i="4"/>
  <c r="M556" i="4"/>
  <c r="L556" i="4"/>
  <c r="K556" i="4"/>
  <c r="J556" i="4"/>
  <c r="I556" i="4"/>
  <c r="H556" i="4"/>
  <c r="M555" i="4"/>
  <c r="L555" i="4"/>
  <c r="K555" i="4"/>
  <c r="J555" i="4"/>
  <c r="I555" i="4"/>
  <c r="H555" i="4"/>
  <c r="M554" i="4"/>
  <c r="L554" i="4"/>
  <c r="K554" i="4"/>
  <c r="J554" i="4"/>
  <c r="I554" i="4"/>
  <c r="H554" i="4"/>
  <c r="M553" i="4"/>
  <c r="L553" i="4"/>
  <c r="K553" i="4"/>
  <c r="J553" i="4"/>
  <c r="I553" i="4"/>
  <c r="H553" i="4"/>
  <c r="M552" i="4"/>
  <c r="L552" i="4"/>
  <c r="K552" i="4"/>
  <c r="J552" i="4"/>
  <c r="I552" i="4"/>
  <c r="H552" i="4"/>
  <c r="M551" i="4"/>
  <c r="L551" i="4"/>
  <c r="K551" i="4"/>
  <c r="J551" i="4"/>
  <c r="I551" i="4"/>
  <c r="H551" i="4"/>
  <c r="M550" i="4"/>
  <c r="L550" i="4"/>
  <c r="K550" i="4"/>
  <c r="J550" i="4"/>
  <c r="I550" i="4"/>
  <c r="H550" i="4"/>
  <c r="M549" i="4"/>
  <c r="L549" i="4"/>
  <c r="K549" i="4"/>
  <c r="J549" i="4"/>
  <c r="I549" i="4"/>
  <c r="H549" i="4"/>
  <c r="M548" i="4"/>
  <c r="L548" i="4"/>
  <c r="K548" i="4"/>
  <c r="J548" i="4"/>
  <c r="I548" i="4"/>
  <c r="H548" i="4"/>
  <c r="M547" i="4"/>
  <c r="L547" i="4"/>
  <c r="K547" i="4"/>
  <c r="J547" i="4"/>
  <c r="I547" i="4"/>
  <c r="H547" i="4"/>
  <c r="M546" i="4"/>
  <c r="L546" i="4"/>
  <c r="K546" i="4"/>
  <c r="J546" i="4"/>
  <c r="I546" i="4"/>
  <c r="H546" i="4"/>
  <c r="M545" i="4"/>
  <c r="L545" i="4"/>
  <c r="K545" i="4"/>
  <c r="J545" i="4"/>
  <c r="I545" i="4"/>
  <c r="H545" i="4"/>
  <c r="M544" i="4"/>
  <c r="L544" i="4"/>
  <c r="K544" i="4"/>
  <c r="J544" i="4"/>
  <c r="I544" i="4"/>
  <c r="H544" i="4"/>
  <c r="M543" i="4"/>
  <c r="L543" i="4"/>
  <c r="K543" i="4"/>
  <c r="J543" i="4"/>
  <c r="I543" i="4"/>
  <c r="H543" i="4"/>
  <c r="M542" i="4"/>
  <c r="L542" i="4"/>
  <c r="K542" i="4"/>
  <c r="J542" i="4"/>
  <c r="I542" i="4"/>
  <c r="H542" i="4"/>
  <c r="M541" i="4"/>
  <c r="L541" i="4"/>
  <c r="K541" i="4"/>
  <c r="J541" i="4"/>
  <c r="I541" i="4"/>
  <c r="H541" i="4"/>
  <c r="M540" i="4"/>
  <c r="L540" i="4"/>
  <c r="K540" i="4"/>
  <c r="J540" i="4"/>
  <c r="I540" i="4"/>
  <c r="H540" i="4"/>
  <c r="M539" i="4"/>
  <c r="L539" i="4"/>
  <c r="K539" i="4"/>
  <c r="J539" i="4"/>
  <c r="I539" i="4"/>
  <c r="H539" i="4"/>
  <c r="M538" i="4"/>
  <c r="L538" i="4"/>
  <c r="K538" i="4"/>
  <c r="J538" i="4"/>
  <c r="I538" i="4"/>
  <c r="H538" i="4"/>
  <c r="M537" i="4"/>
  <c r="L537" i="4"/>
  <c r="K537" i="4"/>
  <c r="J537" i="4"/>
  <c r="I537" i="4"/>
  <c r="H537" i="4"/>
  <c r="M536" i="4"/>
  <c r="L536" i="4"/>
  <c r="K536" i="4"/>
  <c r="J536" i="4"/>
  <c r="I536" i="4"/>
  <c r="H536" i="4"/>
  <c r="M535" i="4"/>
  <c r="L535" i="4"/>
  <c r="K535" i="4"/>
  <c r="J535" i="4"/>
  <c r="I535" i="4"/>
  <c r="H535" i="4"/>
  <c r="M534" i="4"/>
  <c r="L534" i="4"/>
  <c r="K534" i="4"/>
  <c r="J534" i="4"/>
  <c r="I534" i="4"/>
  <c r="H534" i="4"/>
  <c r="M533" i="4"/>
  <c r="L533" i="4"/>
  <c r="K533" i="4"/>
  <c r="J533" i="4"/>
  <c r="I533" i="4"/>
  <c r="H533" i="4"/>
  <c r="M532" i="4"/>
  <c r="L532" i="4"/>
  <c r="K532" i="4"/>
  <c r="J532" i="4"/>
  <c r="I532" i="4"/>
  <c r="H532" i="4"/>
  <c r="M531" i="4"/>
  <c r="L531" i="4"/>
  <c r="K531" i="4"/>
  <c r="J531" i="4"/>
  <c r="I531" i="4"/>
  <c r="H531" i="4"/>
  <c r="M530" i="4"/>
  <c r="L530" i="4"/>
  <c r="K530" i="4"/>
  <c r="J530" i="4"/>
  <c r="I530" i="4"/>
  <c r="H530" i="4"/>
  <c r="M529" i="4"/>
  <c r="L529" i="4"/>
  <c r="K529" i="4"/>
  <c r="J529" i="4"/>
  <c r="I529" i="4"/>
  <c r="H529" i="4"/>
  <c r="M528" i="4"/>
  <c r="L528" i="4"/>
  <c r="K528" i="4"/>
  <c r="J528" i="4"/>
  <c r="I528" i="4"/>
  <c r="H528" i="4"/>
  <c r="M527" i="4"/>
  <c r="L527" i="4"/>
  <c r="K527" i="4"/>
  <c r="J527" i="4"/>
  <c r="I527" i="4"/>
  <c r="H527" i="4"/>
  <c r="M526" i="4"/>
  <c r="L526" i="4"/>
  <c r="K526" i="4"/>
  <c r="J526" i="4"/>
  <c r="I526" i="4"/>
  <c r="H526" i="4"/>
  <c r="M525" i="4"/>
  <c r="L525" i="4"/>
  <c r="K525" i="4"/>
  <c r="J525" i="4"/>
  <c r="I525" i="4"/>
  <c r="H525" i="4"/>
  <c r="M524" i="4"/>
  <c r="L524" i="4"/>
  <c r="K524" i="4"/>
  <c r="J524" i="4"/>
  <c r="I524" i="4"/>
  <c r="H524" i="4"/>
  <c r="M523" i="4"/>
  <c r="L523" i="4"/>
  <c r="K523" i="4"/>
  <c r="J523" i="4"/>
  <c r="I523" i="4"/>
  <c r="H523" i="4"/>
  <c r="M522" i="4"/>
  <c r="L522" i="4"/>
  <c r="K522" i="4"/>
  <c r="J522" i="4"/>
  <c r="I522" i="4"/>
  <c r="H522" i="4"/>
  <c r="M521" i="4"/>
  <c r="L521" i="4"/>
  <c r="K521" i="4"/>
  <c r="J521" i="4"/>
  <c r="I521" i="4"/>
  <c r="H521" i="4"/>
  <c r="M520" i="4"/>
  <c r="L520" i="4"/>
  <c r="K520" i="4"/>
  <c r="J520" i="4"/>
  <c r="I520" i="4"/>
  <c r="H520" i="4"/>
  <c r="M519" i="4"/>
  <c r="L519" i="4"/>
  <c r="K519" i="4"/>
  <c r="J519" i="4"/>
  <c r="I519" i="4"/>
  <c r="H519" i="4"/>
  <c r="M518" i="4"/>
  <c r="L518" i="4"/>
  <c r="K518" i="4"/>
  <c r="J518" i="4"/>
  <c r="I518" i="4"/>
  <c r="H518" i="4"/>
  <c r="M517" i="4"/>
  <c r="L517" i="4"/>
  <c r="K517" i="4"/>
  <c r="J517" i="4"/>
  <c r="I517" i="4"/>
  <c r="H517" i="4"/>
  <c r="M516" i="4"/>
  <c r="L516" i="4"/>
  <c r="K516" i="4"/>
  <c r="J516" i="4"/>
  <c r="I516" i="4"/>
  <c r="H516" i="4"/>
  <c r="M515" i="4"/>
  <c r="L515" i="4"/>
  <c r="K515" i="4"/>
  <c r="J515" i="4"/>
  <c r="I515" i="4"/>
  <c r="H515" i="4"/>
  <c r="M514" i="4"/>
  <c r="L514" i="4"/>
  <c r="K514" i="4"/>
  <c r="J514" i="4"/>
  <c r="I514" i="4"/>
  <c r="H514" i="4"/>
  <c r="M513" i="4"/>
  <c r="L513" i="4"/>
  <c r="K513" i="4"/>
  <c r="J513" i="4"/>
  <c r="I513" i="4"/>
  <c r="H513" i="4"/>
  <c r="M512" i="4"/>
  <c r="L512" i="4"/>
  <c r="K512" i="4"/>
  <c r="J512" i="4"/>
  <c r="I512" i="4"/>
  <c r="H512" i="4"/>
  <c r="M511" i="4"/>
  <c r="L511" i="4"/>
  <c r="K511" i="4"/>
  <c r="J511" i="4"/>
  <c r="I511" i="4"/>
  <c r="H511" i="4"/>
  <c r="M510" i="4"/>
  <c r="L510" i="4"/>
  <c r="K510" i="4"/>
  <c r="J510" i="4"/>
  <c r="I510" i="4"/>
  <c r="H510" i="4"/>
  <c r="M509" i="4"/>
  <c r="L509" i="4"/>
  <c r="K509" i="4"/>
  <c r="J509" i="4"/>
  <c r="I509" i="4"/>
  <c r="H509" i="4"/>
  <c r="M508" i="4"/>
  <c r="L508" i="4"/>
  <c r="K508" i="4"/>
  <c r="J508" i="4"/>
  <c r="I508" i="4"/>
  <c r="H508" i="4"/>
  <c r="M507" i="4"/>
  <c r="L507" i="4"/>
  <c r="K507" i="4"/>
  <c r="J507" i="4"/>
  <c r="I507" i="4"/>
  <c r="H507" i="4"/>
  <c r="M506" i="4"/>
  <c r="L506" i="4"/>
  <c r="K506" i="4"/>
  <c r="J506" i="4"/>
  <c r="I506" i="4"/>
  <c r="H506" i="4"/>
  <c r="M505" i="4"/>
  <c r="L505" i="4"/>
  <c r="K505" i="4"/>
  <c r="J505" i="4"/>
  <c r="I505" i="4"/>
  <c r="H505" i="4"/>
  <c r="M504" i="4"/>
  <c r="L504" i="4"/>
  <c r="K504" i="4"/>
  <c r="J504" i="4"/>
  <c r="I504" i="4"/>
  <c r="H504" i="4"/>
  <c r="M503" i="4"/>
  <c r="L503" i="4"/>
  <c r="K503" i="4"/>
  <c r="J503" i="4"/>
  <c r="I503" i="4"/>
  <c r="H503" i="4"/>
  <c r="M502" i="4"/>
  <c r="L502" i="4"/>
  <c r="K502" i="4"/>
  <c r="J502" i="4"/>
  <c r="I502" i="4"/>
  <c r="H502" i="4"/>
  <c r="M501" i="4"/>
  <c r="L501" i="4"/>
  <c r="K501" i="4"/>
  <c r="J501" i="4"/>
  <c r="I501" i="4"/>
  <c r="H501" i="4"/>
  <c r="M500" i="4"/>
  <c r="L500" i="4"/>
  <c r="K500" i="4"/>
  <c r="J500" i="4"/>
  <c r="I500" i="4"/>
  <c r="H500" i="4"/>
  <c r="M499" i="4"/>
  <c r="L499" i="4"/>
  <c r="K499" i="4"/>
  <c r="J499" i="4"/>
  <c r="I499" i="4"/>
  <c r="H499" i="4"/>
  <c r="M498" i="4"/>
  <c r="L498" i="4"/>
  <c r="K498" i="4"/>
  <c r="J498" i="4"/>
  <c r="I498" i="4"/>
  <c r="H498" i="4"/>
  <c r="M497" i="4"/>
  <c r="L497" i="4"/>
  <c r="K497" i="4"/>
  <c r="J497" i="4"/>
  <c r="I497" i="4"/>
  <c r="H497" i="4"/>
  <c r="M496" i="4"/>
  <c r="L496" i="4"/>
  <c r="K496" i="4"/>
  <c r="J496" i="4"/>
  <c r="I496" i="4"/>
  <c r="H496" i="4"/>
  <c r="M495" i="4"/>
  <c r="L495" i="4"/>
  <c r="K495" i="4"/>
  <c r="J495" i="4"/>
  <c r="I495" i="4"/>
  <c r="H495" i="4"/>
  <c r="M494" i="4"/>
  <c r="L494" i="4"/>
  <c r="K494" i="4"/>
  <c r="J494" i="4"/>
  <c r="I494" i="4"/>
  <c r="H494" i="4"/>
  <c r="M493" i="4"/>
  <c r="L493" i="4"/>
  <c r="K493" i="4"/>
  <c r="J493" i="4"/>
  <c r="I493" i="4"/>
  <c r="H493" i="4"/>
  <c r="M492" i="4"/>
  <c r="L492" i="4"/>
  <c r="K492" i="4"/>
  <c r="J492" i="4"/>
  <c r="I492" i="4"/>
  <c r="H492" i="4"/>
  <c r="M491" i="4"/>
  <c r="L491" i="4"/>
  <c r="K491" i="4"/>
  <c r="J491" i="4"/>
  <c r="I491" i="4"/>
  <c r="H491" i="4"/>
  <c r="M490" i="4"/>
  <c r="L490" i="4"/>
  <c r="K490" i="4"/>
  <c r="J490" i="4"/>
  <c r="I490" i="4"/>
  <c r="H490" i="4"/>
  <c r="M489" i="4"/>
  <c r="L489" i="4"/>
  <c r="K489" i="4"/>
  <c r="J489" i="4"/>
  <c r="I489" i="4"/>
  <c r="H489" i="4"/>
  <c r="M488" i="4"/>
  <c r="L488" i="4"/>
  <c r="K488" i="4"/>
  <c r="J488" i="4"/>
  <c r="I488" i="4"/>
  <c r="H488" i="4"/>
  <c r="M487" i="4"/>
  <c r="L487" i="4"/>
  <c r="K487" i="4"/>
  <c r="J487" i="4"/>
  <c r="I487" i="4"/>
  <c r="H487" i="4"/>
  <c r="M486" i="4"/>
  <c r="L486" i="4"/>
  <c r="K486" i="4"/>
  <c r="J486" i="4"/>
  <c r="I486" i="4"/>
  <c r="H486" i="4"/>
  <c r="M485" i="4"/>
  <c r="L485" i="4"/>
  <c r="K485" i="4"/>
  <c r="J485" i="4"/>
  <c r="I485" i="4"/>
  <c r="H485" i="4"/>
  <c r="M484" i="4"/>
  <c r="L484" i="4"/>
  <c r="K484" i="4"/>
  <c r="J484" i="4"/>
  <c r="I484" i="4"/>
  <c r="H484" i="4"/>
  <c r="M483" i="4"/>
  <c r="L483" i="4"/>
  <c r="K483" i="4"/>
  <c r="J483" i="4"/>
  <c r="I483" i="4"/>
  <c r="H483" i="4"/>
  <c r="M482" i="4"/>
  <c r="L482" i="4"/>
  <c r="K482" i="4"/>
  <c r="J482" i="4"/>
  <c r="I482" i="4"/>
  <c r="H482" i="4"/>
  <c r="M481" i="4"/>
  <c r="L481" i="4"/>
  <c r="K481" i="4"/>
  <c r="J481" i="4"/>
  <c r="I481" i="4"/>
  <c r="H481" i="4"/>
  <c r="M480" i="4"/>
  <c r="L480" i="4"/>
  <c r="K480" i="4"/>
  <c r="J480" i="4"/>
  <c r="I480" i="4"/>
  <c r="H480" i="4"/>
  <c r="M479" i="4"/>
  <c r="L479" i="4"/>
  <c r="K479" i="4"/>
  <c r="J479" i="4"/>
  <c r="I479" i="4"/>
  <c r="H479" i="4"/>
  <c r="M478" i="4"/>
  <c r="L478" i="4"/>
  <c r="K478" i="4"/>
  <c r="J478" i="4"/>
  <c r="I478" i="4"/>
  <c r="H478" i="4"/>
  <c r="M477" i="4"/>
  <c r="L477" i="4"/>
  <c r="K477" i="4"/>
  <c r="J477" i="4"/>
  <c r="I477" i="4"/>
  <c r="H477" i="4"/>
  <c r="M476" i="4"/>
  <c r="L476" i="4"/>
  <c r="K476" i="4"/>
  <c r="J476" i="4"/>
  <c r="I476" i="4"/>
  <c r="H476" i="4"/>
  <c r="M475" i="4"/>
  <c r="L475" i="4"/>
  <c r="K475" i="4"/>
  <c r="J475" i="4"/>
  <c r="I475" i="4"/>
  <c r="H475" i="4"/>
  <c r="M474" i="4"/>
  <c r="L474" i="4"/>
  <c r="K474" i="4"/>
  <c r="J474" i="4"/>
  <c r="I474" i="4"/>
  <c r="H474" i="4"/>
  <c r="M473" i="4"/>
  <c r="L473" i="4"/>
  <c r="K473" i="4"/>
  <c r="J473" i="4"/>
  <c r="I473" i="4"/>
  <c r="H473" i="4"/>
  <c r="M472" i="4"/>
  <c r="L472" i="4"/>
  <c r="K472" i="4"/>
  <c r="J472" i="4"/>
  <c r="I472" i="4"/>
  <c r="H472" i="4"/>
  <c r="M471" i="4"/>
  <c r="L471" i="4"/>
  <c r="K471" i="4"/>
  <c r="J471" i="4"/>
  <c r="I471" i="4"/>
  <c r="H471" i="4"/>
  <c r="M470" i="4"/>
  <c r="L470" i="4"/>
  <c r="K470" i="4"/>
  <c r="J470" i="4"/>
  <c r="I470" i="4"/>
  <c r="H470" i="4"/>
  <c r="M469" i="4"/>
  <c r="L469" i="4"/>
  <c r="K469" i="4"/>
  <c r="J469" i="4"/>
  <c r="I469" i="4"/>
  <c r="H469" i="4"/>
  <c r="M468" i="4"/>
  <c r="L468" i="4"/>
  <c r="K468" i="4"/>
  <c r="J468" i="4"/>
  <c r="I468" i="4"/>
  <c r="H468" i="4"/>
  <c r="M467" i="4"/>
  <c r="L467" i="4"/>
  <c r="K467" i="4"/>
  <c r="J467" i="4"/>
  <c r="I467" i="4"/>
  <c r="H467" i="4"/>
  <c r="M466" i="4"/>
  <c r="L466" i="4"/>
  <c r="K466" i="4"/>
  <c r="J466" i="4"/>
  <c r="I466" i="4"/>
  <c r="H466" i="4"/>
  <c r="M465" i="4"/>
  <c r="L465" i="4"/>
  <c r="K465" i="4"/>
  <c r="J465" i="4"/>
  <c r="I465" i="4"/>
  <c r="H465" i="4"/>
  <c r="M464" i="4"/>
  <c r="L464" i="4"/>
  <c r="K464" i="4"/>
  <c r="J464" i="4"/>
  <c r="I464" i="4"/>
  <c r="H464" i="4"/>
  <c r="M463" i="4"/>
  <c r="L463" i="4"/>
  <c r="K463" i="4"/>
  <c r="J463" i="4"/>
  <c r="I463" i="4"/>
  <c r="H463" i="4"/>
  <c r="M462" i="4"/>
  <c r="L462" i="4"/>
  <c r="K462" i="4"/>
  <c r="J462" i="4"/>
  <c r="I462" i="4"/>
  <c r="H462" i="4"/>
  <c r="M461" i="4"/>
  <c r="L461" i="4"/>
  <c r="K461" i="4"/>
  <c r="J461" i="4"/>
  <c r="I461" i="4"/>
  <c r="H461" i="4"/>
  <c r="M460" i="4"/>
  <c r="L460" i="4"/>
  <c r="K460" i="4"/>
  <c r="J460" i="4"/>
  <c r="I460" i="4"/>
  <c r="H460" i="4"/>
  <c r="M459" i="4"/>
  <c r="L459" i="4"/>
  <c r="K459" i="4"/>
  <c r="J459" i="4"/>
  <c r="I459" i="4"/>
  <c r="H459" i="4"/>
  <c r="M458" i="4"/>
  <c r="L458" i="4"/>
  <c r="K458" i="4"/>
  <c r="J458" i="4"/>
  <c r="I458" i="4"/>
  <c r="H458" i="4"/>
  <c r="M457" i="4"/>
  <c r="L457" i="4"/>
  <c r="K457" i="4"/>
  <c r="J457" i="4"/>
  <c r="I457" i="4"/>
  <c r="H457" i="4"/>
  <c r="M456" i="4"/>
  <c r="L456" i="4"/>
  <c r="K456" i="4"/>
  <c r="J456" i="4"/>
  <c r="I456" i="4"/>
  <c r="H456" i="4"/>
  <c r="M455" i="4"/>
  <c r="L455" i="4"/>
  <c r="K455" i="4"/>
  <c r="J455" i="4"/>
  <c r="I455" i="4"/>
  <c r="H455" i="4"/>
  <c r="M454" i="4"/>
  <c r="L454" i="4"/>
  <c r="K454" i="4"/>
  <c r="J454" i="4"/>
  <c r="I454" i="4"/>
  <c r="H454" i="4"/>
  <c r="M453" i="4"/>
  <c r="L453" i="4"/>
  <c r="K453" i="4"/>
  <c r="J453" i="4"/>
  <c r="I453" i="4"/>
  <c r="H453" i="4"/>
  <c r="M452" i="4"/>
  <c r="L452" i="4"/>
  <c r="K452" i="4"/>
  <c r="J452" i="4"/>
  <c r="I452" i="4"/>
  <c r="H452" i="4"/>
  <c r="M451" i="4"/>
  <c r="L451" i="4"/>
  <c r="K451" i="4"/>
  <c r="J451" i="4"/>
  <c r="I451" i="4"/>
  <c r="H451" i="4"/>
  <c r="M450" i="4"/>
  <c r="L450" i="4"/>
  <c r="K450" i="4"/>
  <c r="J450" i="4"/>
  <c r="I450" i="4"/>
  <c r="H450" i="4"/>
  <c r="M449" i="4"/>
  <c r="L449" i="4"/>
  <c r="K449" i="4"/>
  <c r="J449" i="4"/>
  <c r="I449" i="4"/>
  <c r="H449" i="4"/>
  <c r="M448" i="4"/>
  <c r="L448" i="4"/>
  <c r="K448" i="4"/>
  <c r="J448" i="4"/>
  <c r="I448" i="4"/>
  <c r="H448" i="4"/>
  <c r="M447" i="4"/>
  <c r="L447" i="4"/>
  <c r="K447" i="4"/>
  <c r="J447" i="4"/>
  <c r="I447" i="4"/>
  <c r="H447" i="4"/>
  <c r="M446" i="4"/>
  <c r="L446" i="4"/>
  <c r="K446" i="4"/>
  <c r="J446" i="4"/>
  <c r="I446" i="4"/>
  <c r="H446" i="4"/>
  <c r="M445" i="4"/>
  <c r="L445" i="4"/>
  <c r="K445" i="4"/>
  <c r="J445" i="4"/>
  <c r="I445" i="4"/>
  <c r="H445" i="4"/>
  <c r="M444" i="4"/>
  <c r="L444" i="4"/>
  <c r="K444" i="4"/>
  <c r="J444" i="4"/>
  <c r="I444" i="4"/>
  <c r="H444" i="4"/>
  <c r="M443" i="4"/>
  <c r="L443" i="4"/>
  <c r="K443" i="4"/>
  <c r="J443" i="4"/>
  <c r="I443" i="4"/>
  <c r="H443" i="4"/>
  <c r="M442" i="4"/>
  <c r="L442" i="4"/>
  <c r="K442" i="4"/>
  <c r="J442" i="4"/>
  <c r="I442" i="4"/>
  <c r="H442" i="4"/>
  <c r="M441" i="4"/>
  <c r="L441" i="4"/>
  <c r="K441" i="4"/>
  <c r="J441" i="4"/>
  <c r="I441" i="4"/>
  <c r="H441" i="4"/>
  <c r="M440" i="4"/>
  <c r="L440" i="4"/>
  <c r="K440" i="4"/>
  <c r="J440" i="4"/>
  <c r="I440" i="4"/>
  <c r="H440" i="4"/>
  <c r="M439" i="4"/>
  <c r="L439" i="4"/>
  <c r="K439" i="4"/>
  <c r="J439" i="4"/>
  <c r="I439" i="4"/>
  <c r="H439" i="4"/>
  <c r="M438" i="4"/>
  <c r="L438" i="4"/>
  <c r="K438" i="4"/>
  <c r="J438" i="4"/>
  <c r="I438" i="4"/>
  <c r="H438" i="4"/>
  <c r="M437" i="4"/>
  <c r="L437" i="4"/>
  <c r="K437" i="4"/>
  <c r="J437" i="4"/>
  <c r="I437" i="4"/>
  <c r="H437" i="4"/>
  <c r="M436" i="4"/>
  <c r="L436" i="4"/>
  <c r="K436" i="4"/>
  <c r="J436" i="4"/>
  <c r="I436" i="4"/>
  <c r="H436" i="4"/>
  <c r="M435" i="4"/>
  <c r="L435" i="4"/>
  <c r="K435" i="4"/>
  <c r="J435" i="4"/>
  <c r="I435" i="4"/>
  <c r="H435" i="4"/>
  <c r="M434" i="4"/>
  <c r="L434" i="4"/>
  <c r="K434" i="4"/>
  <c r="J434" i="4"/>
  <c r="I434" i="4"/>
  <c r="H434" i="4"/>
  <c r="M433" i="4"/>
  <c r="L433" i="4"/>
  <c r="K433" i="4"/>
  <c r="J433" i="4"/>
  <c r="I433" i="4"/>
  <c r="H433" i="4"/>
  <c r="M432" i="4"/>
  <c r="L432" i="4"/>
  <c r="K432" i="4"/>
  <c r="J432" i="4"/>
  <c r="I432" i="4"/>
  <c r="H432" i="4"/>
  <c r="M431" i="4"/>
  <c r="L431" i="4"/>
  <c r="K431" i="4"/>
  <c r="J431" i="4"/>
  <c r="I431" i="4"/>
  <c r="H431" i="4"/>
  <c r="M430" i="4"/>
  <c r="L430" i="4"/>
  <c r="K430" i="4"/>
  <c r="J430" i="4"/>
  <c r="I430" i="4"/>
  <c r="H430" i="4"/>
  <c r="M429" i="4"/>
  <c r="L429" i="4"/>
  <c r="K429" i="4"/>
  <c r="J429" i="4"/>
  <c r="I429" i="4"/>
  <c r="H429" i="4"/>
  <c r="M428" i="4"/>
  <c r="L428" i="4"/>
  <c r="K428" i="4"/>
  <c r="J428" i="4"/>
  <c r="I428" i="4"/>
  <c r="H428" i="4"/>
  <c r="M427" i="4"/>
  <c r="L427" i="4"/>
  <c r="K427" i="4"/>
  <c r="J427" i="4"/>
  <c r="I427" i="4"/>
  <c r="H427" i="4"/>
  <c r="M426" i="4"/>
  <c r="L426" i="4"/>
  <c r="K426" i="4"/>
  <c r="J426" i="4"/>
  <c r="I426" i="4"/>
  <c r="H426" i="4"/>
  <c r="M425" i="4"/>
  <c r="L425" i="4"/>
  <c r="K425" i="4"/>
  <c r="J425" i="4"/>
  <c r="I425" i="4"/>
  <c r="H425" i="4"/>
  <c r="M424" i="4"/>
  <c r="L424" i="4"/>
  <c r="K424" i="4"/>
  <c r="J424" i="4"/>
  <c r="I424" i="4"/>
  <c r="H424" i="4"/>
  <c r="M423" i="4"/>
  <c r="L423" i="4"/>
  <c r="K423" i="4"/>
  <c r="J423" i="4"/>
  <c r="I423" i="4"/>
  <c r="H423" i="4"/>
  <c r="M422" i="4"/>
  <c r="L422" i="4"/>
  <c r="K422" i="4"/>
  <c r="J422" i="4"/>
  <c r="I422" i="4"/>
  <c r="H422" i="4"/>
  <c r="M421" i="4"/>
  <c r="L421" i="4"/>
  <c r="K421" i="4"/>
  <c r="J421" i="4"/>
  <c r="I421" i="4"/>
  <c r="H421" i="4"/>
  <c r="M420" i="4"/>
  <c r="L420" i="4"/>
  <c r="K420" i="4"/>
  <c r="J420" i="4"/>
  <c r="I420" i="4"/>
  <c r="H420" i="4"/>
  <c r="M419" i="4"/>
  <c r="L419" i="4"/>
  <c r="K419" i="4"/>
  <c r="J419" i="4"/>
  <c r="I419" i="4"/>
  <c r="H419" i="4"/>
  <c r="M418" i="4"/>
  <c r="L418" i="4"/>
  <c r="K418" i="4"/>
  <c r="J418" i="4"/>
  <c r="I418" i="4"/>
  <c r="H418" i="4"/>
  <c r="M417" i="4"/>
  <c r="L417" i="4"/>
  <c r="K417" i="4"/>
  <c r="J417" i="4"/>
  <c r="I417" i="4"/>
  <c r="H417" i="4"/>
  <c r="M416" i="4"/>
  <c r="L416" i="4"/>
  <c r="K416" i="4"/>
  <c r="J416" i="4"/>
  <c r="I416" i="4"/>
  <c r="H416" i="4"/>
  <c r="M415" i="4"/>
  <c r="L415" i="4"/>
  <c r="K415" i="4"/>
  <c r="J415" i="4"/>
  <c r="I415" i="4"/>
  <c r="H415" i="4"/>
  <c r="M414" i="4"/>
  <c r="L414" i="4"/>
  <c r="K414" i="4"/>
  <c r="J414" i="4"/>
  <c r="I414" i="4"/>
  <c r="H414" i="4"/>
  <c r="M413" i="4"/>
  <c r="L413" i="4"/>
  <c r="K413" i="4"/>
  <c r="J413" i="4"/>
  <c r="I413" i="4"/>
  <c r="H413" i="4"/>
  <c r="M412" i="4"/>
  <c r="L412" i="4"/>
  <c r="K412" i="4"/>
  <c r="J412" i="4"/>
  <c r="I412" i="4"/>
  <c r="H412" i="4"/>
  <c r="M411" i="4"/>
  <c r="L411" i="4"/>
  <c r="K411" i="4"/>
  <c r="J411" i="4"/>
  <c r="I411" i="4"/>
  <c r="H411" i="4"/>
  <c r="M410" i="4"/>
  <c r="L410" i="4"/>
  <c r="K410" i="4"/>
  <c r="J410" i="4"/>
  <c r="I410" i="4"/>
  <c r="H410" i="4"/>
  <c r="M409" i="4"/>
  <c r="L409" i="4"/>
  <c r="K409" i="4"/>
  <c r="J409" i="4"/>
  <c r="I409" i="4"/>
  <c r="H409" i="4"/>
  <c r="M408" i="4"/>
  <c r="L408" i="4"/>
  <c r="K408" i="4"/>
  <c r="J408" i="4"/>
  <c r="I408" i="4"/>
  <c r="H408" i="4"/>
  <c r="M407" i="4"/>
  <c r="L407" i="4"/>
  <c r="K407" i="4"/>
  <c r="J407" i="4"/>
  <c r="I407" i="4"/>
  <c r="H407" i="4"/>
  <c r="M406" i="4"/>
  <c r="L406" i="4"/>
  <c r="K406" i="4"/>
  <c r="J406" i="4"/>
  <c r="I406" i="4"/>
  <c r="H406" i="4"/>
  <c r="M405" i="4"/>
  <c r="L405" i="4"/>
  <c r="K405" i="4"/>
  <c r="J405" i="4"/>
  <c r="I405" i="4"/>
  <c r="H405" i="4"/>
  <c r="M404" i="4"/>
  <c r="L404" i="4"/>
  <c r="K404" i="4"/>
  <c r="J404" i="4"/>
  <c r="I404" i="4"/>
  <c r="H404" i="4"/>
  <c r="M403" i="4"/>
  <c r="L403" i="4"/>
  <c r="K403" i="4"/>
  <c r="J403" i="4"/>
  <c r="I403" i="4"/>
  <c r="H403" i="4"/>
  <c r="M402" i="4"/>
  <c r="L402" i="4"/>
  <c r="K402" i="4"/>
  <c r="J402" i="4"/>
  <c r="I402" i="4"/>
  <c r="H402" i="4"/>
  <c r="M401" i="4"/>
  <c r="L401" i="4"/>
  <c r="K401" i="4"/>
  <c r="J401" i="4"/>
  <c r="I401" i="4"/>
  <c r="H401" i="4"/>
  <c r="M400" i="4"/>
  <c r="L400" i="4"/>
  <c r="K400" i="4"/>
  <c r="J400" i="4"/>
  <c r="I400" i="4"/>
  <c r="H400" i="4"/>
  <c r="M399" i="4"/>
  <c r="L399" i="4"/>
  <c r="K399" i="4"/>
  <c r="J399" i="4"/>
  <c r="I399" i="4"/>
  <c r="H399" i="4"/>
  <c r="M398" i="4"/>
  <c r="L398" i="4"/>
  <c r="K398" i="4"/>
  <c r="J398" i="4"/>
  <c r="I398" i="4"/>
  <c r="H398" i="4"/>
  <c r="M397" i="4"/>
  <c r="L397" i="4"/>
  <c r="K397" i="4"/>
  <c r="J397" i="4"/>
  <c r="I397" i="4"/>
  <c r="H397" i="4"/>
  <c r="M396" i="4"/>
  <c r="L396" i="4"/>
  <c r="K396" i="4"/>
  <c r="J396" i="4"/>
  <c r="I396" i="4"/>
  <c r="H396" i="4"/>
  <c r="M395" i="4"/>
  <c r="L395" i="4"/>
  <c r="K395" i="4"/>
  <c r="J395" i="4"/>
  <c r="I395" i="4"/>
  <c r="H395" i="4"/>
  <c r="M394" i="4"/>
  <c r="L394" i="4"/>
  <c r="K394" i="4"/>
  <c r="J394" i="4"/>
  <c r="I394" i="4"/>
  <c r="H394" i="4"/>
  <c r="M393" i="4"/>
  <c r="L393" i="4"/>
  <c r="K393" i="4"/>
  <c r="J393" i="4"/>
  <c r="I393" i="4"/>
  <c r="H393" i="4"/>
  <c r="M392" i="4"/>
  <c r="L392" i="4"/>
  <c r="K392" i="4"/>
  <c r="J392" i="4"/>
  <c r="I392" i="4"/>
  <c r="H392" i="4"/>
  <c r="M391" i="4"/>
  <c r="L391" i="4"/>
  <c r="K391" i="4"/>
  <c r="J391" i="4"/>
  <c r="I391" i="4"/>
  <c r="H391" i="4"/>
  <c r="M390" i="4"/>
  <c r="L390" i="4"/>
  <c r="K390" i="4"/>
  <c r="J390" i="4"/>
  <c r="I390" i="4"/>
  <c r="H390" i="4"/>
  <c r="M389" i="4"/>
  <c r="L389" i="4"/>
  <c r="K389" i="4"/>
  <c r="J389" i="4"/>
  <c r="I389" i="4"/>
  <c r="H389" i="4"/>
  <c r="M388" i="4"/>
  <c r="L388" i="4"/>
  <c r="K388" i="4"/>
  <c r="J388" i="4"/>
  <c r="I388" i="4"/>
  <c r="H388" i="4"/>
  <c r="M387" i="4"/>
  <c r="L387" i="4"/>
  <c r="K387" i="4"/>
  <c r="J387" i="4"/>
  <c r="I387" i="4"/>
  <c r="H387" i="4"/>
  <c r="M386" i="4"/>
  <c r="L386" i="4"/>
  <c r="K386" i="4"/>
  <c r="J386" i="4"/>
  <c r="I386" i="4"/>
  <c r="H386" i="4"/>
  <c r="M385" i="4"/>
  <c r="L385" i="4"/>
  <c r="K385" i="4"/>
  <c r="J385" i="4"/>
  <c r="I385" i="4"/>
  <c r="H385" i="4"/>
  <c r="M384" i="4"/>
  <c r="L384" i="4"/>
  <c r="K384" i="4"/>
  <c r="J384" i="4"/>
  <c r="I384" i="4"/>
  <c r="H384" i="4"/>
  <c r="M383" i="4"/>
  <c r="L383" i="4"/>
  <c r="K383" i="4"/>
  <c r="J383" i="4"/>
  <c r="I383" i="4"/>
  <c r="H383" i="4"/>
  <c r="M382" i="4"/>
  <c r="L382" i="4"/>
  <c r="K382" i="4"/>
  <c r="J382" i="4"/>
  <c r="I382" i="4"/>
  <c r="H382" i="4"/>
  <c r="M381" i="4"/>
  <c r="L381" i="4"/>
  <c r="K381" i="4"/>
  <c r="J381" i="4"/>
  <c r="I381" i="4"/>
  <c r="H381" i="4"/>
  <c r="M380" i="4"/>
  <c r="L380" i="4"/>
  <c r="K380" i="4"/>
  <c r="J380" i="4"/>
  <c r="I380" i="4"/>
  <c r="H380" i="4"/>
  <c r="M379" i="4"/>
  <c r="L379" i="4"/>
  <c r="K379" i="4"/>
  <c r="J379" i="4"/>
  <c r="I379" i="4"/>
  <c r="H379" i="4"/>
  <c r="M378" i="4"/>
  <c r="L378" i="4"/>
  <c r="K378" i="4"/>
  <c r="J378" i="4"/>
  <c r="I378" i="4"/>
  <c r="H378" i="4"/>
  <c r="M377" i="4"/>
  <c r="L377" i="4"/>
  <c r="K377" i="4"/>
  <c r="J377" i="4"/>
  <c r="I377" i="4"/>
  <c r="H377" i="4"/>
  <c r="M376" i="4"/>
  <c r="L376" i="4"/>
  <c r="K376" i="4"/>
  <c r="J376" i="4"/>
  <c r="I376" i="4"/>
  <c r="H376" i="4"/>
  <c r="M375" i="4"/>
  <c r="L375" i="4"/>
  <c r="K375" i="4"/>
  <c r="J375" i="4"/>
  <c r="I375" i="4"/>
  <c r="H375" i="4"/>
  <c r="M374" i="4"/>
  <c r="L374" i="4"/>
  <c r="K374" i="4"/>
  <c r="J374" i="4"/>
  <c r="I374" i="4"/>
  <c r="H374" i="4"/>
  <c r="M373" i="4"/>
  <c r="L373" i="4"/>
  <c r="K373" i="4"/>
  <c r="J373" i="4"/>
  <c r="I373" i="4"/>
  <c r="H373" i="4"/>
  <c r="M372" i="4"/>
  <c r="L372" i="4"/>
  <c r="K372" i="4"/>
  <c r="J372" i="4"/>
  <c r="I372" i="4"/>
  <c r="H372" i="4"/>
  <c r="M371" i="4"/>
  <c r="L371" i="4"/>
  <c r="K371" i="4"/>
  <c r="J371" i="4"/>
  <c r="I371" i="4"/>
  <c r="H371" i="4"/>
  <c r="M370" i="4"/>
  <c r="L370" i="4"/>
  <c r="K370" i="4"/>
  <c r="J370" i="4"/>
  <c r="I370" i="4"/>
  <c r="H370" i="4"/>
  <c r="M369" i="4"/>
  <c r="L369" i="4"/>
  <c r="K369" i="4"/>
  <c r="J369" i="4"/>
  <c r="I369" i="4"/>
  <c r="H369" i="4"/>
  <c r="M368" i="4"/>
  <c r="L368" i="4"/>
  <c r="K368" i="4"/>
  <c r="J368" i="4"/>
  <c r="I368" i="4"/>
  <c r="H368" i="4"/>
  <c r="M367" i="4"/>
  <c r="L367" i="4"/>
  <c r="K367" i="4"/>
  <c r="J367" i="4"/>
  <c r="I367" i="4"/>
  <c r="H367" i="4"/>
  <c r="M366" i="4"/>
  <c r="L366" i="4"/>
  <c r="K366" i="4"/>
  <c r="J366" i="4"/>
  <c r="I366" i="4"/>
  <c r="H366" i="4"/>
  <c r="M365" i="4"/>
  <c r="L365" i="4"/>
  <c r="K365" i="4"/>
  <c r="J365" i="4"/>
  <c r="I365" i="4"/>
  <c r="H365" i="4"/>
  <c r="M364" i="4"/>
  <c r="L364" i="4"/>
  <c r="K364" i="4"/>
  <c r="J364" i="4"/>
  <c r="I364" i="4"/>
  <c r="H364" i="4"/>
  <c r="M363" i="4"/>
  <c r="L363" i="4"/>
  <c r="K363" i="4"/>
  <c r="J363" i="4"/>
  <c r="I363" i="4"/>
  <c r="H363" i="4"/>
  <c r="M362" i="4"/>
  <c r="L362" i="4"/>
  <c r="K362" i="4"/>
  <c r="J362" i="4"/>
  <c r="I362" i="4"/>
  <c r="H362" i="4"/>
  <c r="M361" i="4"/>
  <c r="L361" i="4"/>
  <c r="K361" i="4"/>
  <c r="J361" i="4"/>
  <c r="I361" i="4"/>
  <c r="H361" i="4"/>
  <c r="M360" i="4"/>
  <c r="L360" i="4"/>
  <c r="K360" i="4"/>
  <c r="J360" i="4"/>
  <c r="I360" i="4"/>
  <c r="H360" i="4"/>
  <c r="M359" i="4"/>
  <c r="L359" i="4"/>
  <c r="K359" i="4"/>
  <c r="J359" i="4"/>
  <c r="I359" i="4"/>
  <c r="H359" i="4"/>
  <c r="M358" i="4"/>
  <c r="L358" i="4"/>
  <c r="K358" i="4"/>
  <c r="J358" i="4"/>
  <c r="I358" i="4"/>
  <c r="H358" i="4"/>
  <c r="M357" i="4"/>
  <c r="L357" i="4"/>
  <c r="K357" i="4"/>
  <c r="J357" i="4"/>
  <c r="I357" i="4"/>
  <c r="H357" i="4"/>
  <c r="M356" i="4"/>
  <c r="L356" i="4"/>
  <c r="K356" i="4"/>
  <c r="J356" i="4"/>
  <c r="I356" i="4"/>
  <c r="H356" i="4"/>
  <c r="M355" i="4"/>
  <c r="L355" i="4"/>
  <c r="K355" i="4"/>
  <c r="J355" i="4"/>
  <c r="I355" i="4"/>
  <c r="H355" i="4"/>
  <c r="M354" i="4"/>
  <c r="L354" i="4"/>
  <c r="K354" i="4"/>
  <c r="J354" i="4"/>
  <c r="I354" i="4"/>
  <c r="H354" i="4"/>
  <c r="M353" i="4"/>
  <c r="L353" i="4"/>
  <c r="K353" i="4"/>
  <c r="J353" i="4"/>
  <c r="I353" i="4"/>
  <c r="H353" i="4"/>
  <c r="M352" i="4"/>
  <c r="L352" i="4"/>
  <c r="K352" i="4"/>
  <c r="J352" i="4"/>
  <c r="I352" i="4"/>
  <c r="H352" i="4"/>
  <c r="M351" i="4"/>
  <c r="L351" i="4"/>
  <c r="K351" i="4"/>
  <c r="J351" i="4"/>
  <c r="I351" i="4"/>
  <c r="H351" i="4"/>
  <c r="M350" i="4"/>
  <c r="L350" i="4"/>
  <c r="K350" i="4"/>
  <c r="J350" i="4"/>
  <c r="I350" i="4"/>
  <c r="H350" i="4"/>
  <c r="M349" i="4"/>
  <c r="L349" i="4"/>
  <c r="K349" i="4"/>
  <c r="J349" i="4"/>
  <c r="I349" i="4"/>
  <c r="H349" i="4"/>
  <c r="M348" i="4"/>
  <c r="L348" i="4"/>
  <c r="K348" i="4"/>
  <c r="J348" i="4"/>
  <c r="I348" i="4"/>
  <c r="H348" i="4"/>
  <c r="M347" i="4"/>
  <c r="L347" i="4"/>
  <c r="K347" i="4"/>
  <c r="J347" i="4"/>
  <c r="I347" i="4"/>
  <c r="H347" i="4"/>
  <c r="M346" i="4"/>
  <c r="L346" i="4"/>
  <c r="K346" i="4"/>
  <c r="J346" i="4"/>
  <c r="I346" i="4"/>
  <c r="H346" i="4"/>
  <c r="M345" i="4"/>
  <c r="L345" i="4"/>
  <c r="K345" i="4"/>
  <c r="J345" i="4"/>
  <c r="I345" i="4"/>
  <c r="H345" i="4"/>
  <c r="M344" i="4"/>
  <c r="L344" i="4"/>
  <c r="K344" i="4"/>
  <c r="J344" i="4"/>
  <c r="I344" i="4"/>
  <c r="H344" i="4"/>
  <c r="M343" i="4"/>
  <c r="L343" i="4"/>
  <c r="K343" i="4"/>
  <c r="J343" i="4"/>
  <c r="I343" i="4"/>
  <c r="H343" i="4"/>
  <c r="M342" i="4"/>
  <c r="L342" i="4"/>
  <c r="K342" i="4"/>
  <c r="J342" i="4"/>
  <c r="I342" i="4"/>
  <c r="H342" i="4"/>
  <c r="M341" i="4"/>
  <c r="L341" i="4"/>
  <c r="K341" i="4"/>
  <c r="J341" i="4"/>
  <c r="I341" i="4"/>
  <c r="H341" i="4"/>
  <c r="M340" i="4"/>
  <c r="L340" i="4"/>
  <c r="K340" i="4"/>
  <c r="J340" i="4"/>
  <c r="I340" i="4"/>
  <c r="H340" i="4"/>
  <c r="M339" i="4"/>
  <c r="L339" i="4"/>
  <c r="K339" i="4"/>
  <c r="J339" i="4"/>
  <c r="I339" i="4"/>
  <c r="H339" i="4"/>
  <c r="M338" i="4"/>
  <c r="L338" i="4"/>
  <c r="K338" i="4"/>
  <c r="J338" i="4"/>
  <c r="I338" i="4"/>
  <c r="H338" i="4"/>
  <c r="M337" i="4"/>
  <c r="L337" i="4"/>
  <c r="K337" i="4"/>
  <c r="J337" i="4"/>
  <c r="I337" i="4"/>
  <c r="H337" i="4"/>
  <c r="M336" i="4"/>
  <c r="L336" i="4"/>
  <c r="K336" i="4"/>
  <c r="J336" i="4"/>
  <c r="I336" i="4"/>
  <c r="H336" i="4"/>
  <c r="M335" i="4"/>
  <c r="L335" i="4"/>
  <c r="K335" i="4"/>
  <c r="J335" i="4"/>
  <c r="I335" i="4"/>
  <c r="H335" i="4"/>
  <c r="M334" i="4"/>
  <c r="L334" i="4"/>
  <c r="K334" i="4"/>
  <c r="J334" i="4"/>
  <c r="I334" i="4"/>
  <c r="H334" i="4"/>
  <c r="M333" i="4"/>
  <c r="L333" i="4"/>
  <c r="K333" i="4"/>
  <c r="J333" i="4"/>
  <c r="I333" i="4"/>
  <c r="H333" i="4"/>
  <c r="M332" i="4"/>
  <c r="L332" i="4"/>
  <c r="K332" i="4"/>
  <c r="J332" i="4"/>
  <c r="I332" i="4"/>
  <c r="H332" i="4"/>
  <c r="M331" i="4"/>
  <c r="L331" i="4"/>
  <c r="K331" i="4"/>
  <c r="J331" i="4"/>
  <c r="I331" i="4"/>
  <c r="H331" i="4"/>
  <c r="M330" i="4"/>
  <c r="L330" i="4"/>
  <c r="K330" i="4"/>
  <c r="J330" i="4"/>
  <c r="I330" i="4"/>
  <c r="H330" i="4"/>
  <c r="M329" i="4"/>
  <c r="L329" i="4"/>
  <c r="K329" i="4"/>
  <c r="J329" i="4"/>
  <c r="I329" i="4"/>
  <c r="H329" i="4"/>
  <c r="M328" i="4"/>
  <c r="L328" i="4"/>
  <c r="K328" i="4"/>
  <c r="J328" i="4"/>
  <c r="I328" i="4"/>
  <c r="H328" i="4"/>
  <c r="M327" i="4"/>
  <c r="L327" i="4"/>
  <c r="K327" i="4"/>
  <c r="J327" i="4"/>
  <c r="I327" i="4"/>
  <c r="H327" i="4"/>
  <c r="M326" i="4"/>
  <c r="L326" i="4"/>
  <c r="K326" i="4"/>
  <c r="J326" i="4"/>
  <c r="I326" i="4"/>
  <c r="H326" i="4"/>
  <c r="M325" i="4"/>
  <c r="L325" i="4"/>
  <c r="K325" i="4"/>
  <c r="J325" i="4"/>
  <c r="I325" i="4"/>
  <c r="H325" i="4"/>
  <c r="M324" i="4"/>
  <c r="L324" i="4"/>
  <c r="K324" i="4"/>
  <c r="J324" i="4"/>
  <c r="I324" i="4"/>
  <c r="H324" i="4"/>
  <c r="M323" i="4"/>
  <c r="L323" i="4"/>
  <c r="K323" i="4"/>
  <c r="J323" i="4"/>
  <c r="I323" i="4"/>
  <c r="H323" i="4"/>
  <c r="M322" i="4"/>
  <c r="L322" i="4"/>
  <c r="K322" i="4"/>
  <c r="J322" i="4"/>
  <c r="I322" i="4"/>
  <c r="H322" i="4"/>
  <c r="M321" i="4"/>
  <c r="L321" i="4"/>
  <c r="K321" i="4"/>
  <c r="J321" i="4"/>
  <c r="I321" i="4"/>
  <c r="H321" i="4"/>
  <c r="M320" i="4"/>
  <c r="L320" i="4"/>
  <c r="K320" i="4"/>
  <c r="J320" i="4"/>
  <c r="I320" i="4"/>
  <c r="H320" i="4"/>
  <c r="M319" i="4"/>
  <c r="L319" i="4"/>
  <c r="K319" i="4"/>
  <c r="J319" i="4"/>
  <c r="I319" i="4"/>
  <c r="H319" i="4"/>
  <c r="M318" i="4"/>
  <c r="L318" i="4"/>
  <c r="K318" i="4"/>
  <c r="J318" i="4"/>
  <c r="I318" i="4"/>
  <c r="H318" i="4"/>
  <c r="M317" i="4"/>
  <c r="L317" i="4"/>
  <c r="K317" i="4"/>
  <c r="J317" i="4"/>
  <c r="I317" i="4"/>
  <c r="H317" i="4"/>
  <c r="M316" i="4"/>
  <c r="L316" i="4"/>
  <c r="K316" i="4"/>
  <c r="J316" i="4"/>
  <c r="I316" i="4"/>
  <c r="H316" i="4"/>
  <c r="M315" i="4"/>
  <c r="L315" i="4"/>
  <c r="K315" i="4"/>
  <c r="J315" i="4"/>
  <c r="I315" i="4"/>
  <c r="H315" i="4"/>
  <c r="M314" i="4"/>
  <c r="L314" i="4"/>
  <c r="K314" i="4"/>
  <c r="J314" i="4"/>
  <c r="I314" i="4"/>
  <c r="H314" i="4"/>
  <c r="M313" i="4"/>
  <c r="L313" i="4"/>
  <c r="K313" i="4"/>
  <c r="J313" i="4"/>
  <c r="I313" i="4"/>
  <c r="H313" i="4"/>
  <c r="M312" i="4"/>
  <c r="L312" i="4"/>
  <c r="K312" i="4"/>
  <c r="J312" i="4"/>
  <c r="I312" i="4"/>
  <c r="H312" i="4"/>
  <c r="M311" i="4"/>
  <c r="L311" i="4"/>
  <c r="K311" i="4"/>
  <c r="J311" i="4"/>
  <c r="I311" i="4"/>
  <c r="H311" i="4"/>
  <c r="M310" i="4"/>
  <c r="L310" i="4"/>
  <c r="K310" i="4"/>
  <c r="J310" i="4"/>
  <c r="I310" i="4"/>
  <c r="H310" i="4"/>
  <c r="M309" i="4"/>
  <c r="L309" i="4"/>
  <c r="K309" i="4"/>
  <c r="J309" i="4"/>
  <c r="I309" i="4"/>
  <c r="H309" i="4"/>
  <c r="M308" i="4"/>
  <c r="L308" i="4"/>
  <c r="K308" i="4"/>
  <c r="J308" i="4"/>
  <c r="I308" i="4"/>
  <c r="H308" i="4"/>
  <c r="M307" i="4"/>
  <c r="L307" i="4"/>
  <c r="K307" i="4"/>
  <c r="J307" i="4"/>
  <c r="I307" i="4"/>
  <c r="H307" i="4"/>
  <c r="M306" i="4"/>
  <c r="L306" i="4"/>
  <c r="K306" i="4"/>
  <c r="J306" i="4"/>
  <c r="I306" i="4"/>
  <c r="H306" i="4"/>
  <c r="M305" i="4"/>
  <c r="L305" i="4"/>
  <c r="K305" i="4"/>
  <c r="J305" i="4"/>
  <c r="I305" i="4"/>
  <c r="H305" i="4"/>
  <c r="M304" i="4"/>
  <c r="L304" i="4"/>
  <c r="K304" i="4"/>
  <c r="J304" i="4"/>
  <c r="I304" i="4"/>
  <c r="H304" i="4"/>
  <c r="M303" i="4"/>
  <c r="L303" i="4"/>
  <c r="K303" i="4"/>
  <c r="J303" i="4"/>
  <c r="I303" i="4"/>
  <c r="H303" i="4"/>
  <c r="M302" i="4"/>
  <c r="L302" i="4"/>
  <c r="K302" i="4"/>
  <c r="J302" i="4"/>
  <c r="I302" i="4"/>
  <c r="H302" i="4"/>
  <c r="M301" i="4"/>
  <c r="L301" i="4"/>
  <c r="K301" i="4"/>
  <c r="J301" i="4"/>
  <c r="I301" i="4"/>
  <c r="H301" i="4"/>
  <c r="M300" i="4"/>
  <c r="L300" i="4"/>
  <c r="K300" i="4"/>
  <c r="J300" i="4"/>
  <c r="I300" i="4"/>
  <c r="H300" i="4"/>
  <c r="M299" i="4"/>
  <c r="L299" i="4"/>
  <c r="K299" i="4"/>
  <c r="J299" i="4"/>
  <c r="I299" i="4"/>
  <c r="H299" i="4"/>
  <c r="M298" i="4"/>
  <c r="L298" i="4"/>
  <c r="K298" i="4"/>
  <c r="J298" i="4"/>
  <c r="I298" i="4"/>
  <c r="H298" i="4"/>
  <c r="M297" i="4"/>
  <c r="L297" i="4"/>
  <c r="K297" i="4"/>
  <c r="J297" i="4"/>
  <c r="I297" i="4"/>
  <c r="H297" i="4"/>
  <c r="M296" i="4"/>
  <c r="L296" i="4"/>
  <c r="K296" i="4"/>
  <c r="J296" i="4"/>
  <c r="I296" i="4"/>
  <c r="H296" i="4"/>
  <c r="M295" i="4"/>
  <c r="L295" i="4"/>
  <c r="K295" i="4"/>
  <c r="J295" i="4"/>
  <c r="I295" i="4"/>
  <c r="H295" i="4"/>
  <c r="M294" i="4"/>
  <c r="L294" i="4"/>
  <c r="K294" i="4"/>
  <c r="J294" i="4"/>
  <c r="I294" i="4"/>
  <c r="H294" i="4"/>
  <c r="M293" i="4"/>
  <c r="L293" i="4"/>
  <c r="K293" i="4"/>
  <c r="J293" i="4"/>
  <c r="I293" i="4"/>
  <c r="H293" i="4"/>
  <c r="M292" i="4"/>
  <c r="L292" i="4"/>
  <c r="K292" i="4"/>
  <c r="J292" i="4"/>
  <c r="I292" i="4"/>
  <c r="H292" i="4"/>
  <c r="M291" i="4"/>
  <c r="L291" i="4"/>
  <c r="K291" i="4"/>
  <c r="J291" i="4"/>
  <c r="I291" i="4"/>
  <c r="H291" i="4"/>
  <c r="M290" i="4"/>
  <c r="L290" i="4"/>
  <c r="K290" i="4"/>
  <c r="J290" i="4"/>
  <c r="I290" i="4"/>
  <c r="H290" i="4"/>
  <c r="M289" i="4"/>
  <c r="L289" i="4"/>
  <c r="K289" i="4"/>
  <c r="J289" i="4"/>
  <c r="I289" i="4"/>
  <c r="H289" i="4"/>
  <c r="M288" i="4"/>
  <c r="L288" i="4"/>
  <c r="K288" i="4"/>
  <c r="J288" i="4"/>
  <c r="I288" i="4"/>
  <c r="H288" i="4"/>
  <c r="M287" i="4"/>
  <c r="L287" i="4"/>
  <c r="K287" i="4"/>
  <c r="J287" i="4"/>
  <c r="I287" i="4"/>
  <c r="H287" i="4"/>
  <c r="M286" i="4"/>
  <c r="L286" i="4"/>
  <c r="K286" i="4"/>
  <c r="J286" i="4"/>
  <c r="I286" i="4"/>
  <c r="H286" i="4"/>
  <c r="M285" i="4"/>
  <c r="L285" i="4"/>
  <c r="K285" i="4"/>
  <c r="J285" i="4"/>
  <c r="I285" i="4"/>
  <c r="H285" i="4"/>
  <c r="M284" i="4"/>
  <c r="L284" i="4"/>
  <c r="K284" i="4"/>
  <c r="J284" i="4"/>
  <c r="I284" i="4"/>
  <c r="H284" i="4"/>
  <c r="M283" i="4"/>
  <c r="L283" i="4"/>
  <c r="K283" i="4"/>
  <c r="J283" i="4"/>
  <c r="I283" i="4"/>
  <c r="H283" i="4"/>
  <c r="M282" i="4"/>
  <c r="L282" i="4"/>
  <c r="K282" i="4"/>
  <c r="J282" i="4"/>
  <c r="I282" i="4"/>
  <c r="H282" i="4"/>
  <c r="M281" i="4"/>
  <c r="L281" i="4"/>
  <c r="K281" i="4"/>
  <c r="J281" i="4"/>
  <c r="I281" i="4"/>
  <c r="H281" i="4"/>
  <c r="M280" i="4"/>
  <c r="L280" i="4"/>
  <c r="K280" i="4"/>
  <c r="J280" i="4"/>
  <c r="I280" i="4"/>
  <c r="H280" i="4"/>
  <c r="M279" i="4"/>
  <c r="L279" i="4"/>
  <c r="K279" i="4"/>
  <c r="J279" i="4"/>
  <c r="I279" i="4"/>
  <c r="H279" i="4"/>
  <c r="M278" i="4"/>
  <c r="L278" i="4"/>
  <c r="K278" i="4"/>
  <c r="J278" i="4"/>
  <c r="I278" i="4"/>
  <c r="H278" i="4"/>
  <c r="M277" i="4"/>
  <c r="L277" i="4"/>
  <c r="K277" i="4"/>
  <c r="J277" i="4"/>
  <c r="I277" i="4"/>
  <c r="H277" i="4"/>
  <c r="M276" i="4"/>
  <c r="L276" i="4"/>
  <c r="K276" i="4"/>
  <c r="J276" i="4"/>
  <c r="I276" i="4"/>
  <c r="H276" i="4"/>
  <c r="M275" i="4"/>
  <c r="L275" i="4"/>
  <c r="K275" i="4"/>
  <c r="J275" i="4"/>
  <c r="I275" i="4"/>
  <c r="H275" i="4"/>
  <c r="M274" i="4"/>
  <c r="L274" i="4"/>
  <c r="K274" i="4"/>
  <c r="J274" i="4"/>
  <c r="I274" i="4"/>
  <c r="H274" i="4"/>
  <c r="M273" i="4"/>
  <c r="L273" i="4"/>
  <c r="K273" i="4"/>
  <c r="J273" i="4"/>
  <c r="I273" i="4"/>
  <c r="H273" i="4"/>
  <c r="M272" i="4"/>
  <c r="L272" i="4"/>
  <c r="K272" i="4"/>
  <c r="J272" i="4"/>
  <c r="I272" i="4"/>
  <c r="H272" i="4"/>
  <c r="M271" i="4"/>
  <c r="L271" i="4"/>
  <c r="K271" i="4"/>
  <c r="J271" i="4"/>
  <c r="I271" i="4"/>
  <c r="H271" i="4"/>
  <c r="M270" i="4"/>
  <c r="L270" i="4"/>
  <c r="K270" i="4"/>
  <c r="J270" i="4"/>
  <c r="I270" i="4"/>
  <c r="H270" i="4"/>
  <c r="M269" i="4"/>
  <c r="L269" i="4"/>
  <c r="K269" i="4"/>
  <c r="J269" i="4"/>
  <c r="I269" i="4"/>
  <c r="H269" i="4"/>
  <c r="M268" i="4"/>
  <c r="L268" i="4"/>
  <c r="K268" i="4"/>
  <c r="J268" i="4"/>
  <c r="I268" i="4"/>
  <c r="H268" i="4"/>
  <c r="M267" i="4"/>
  <c r="L267" i="4"/>
  <c r="K267" i="4"/>
  <c r="J267" i="4"/>
  <c r="I267" i="4"/>
  <c r="H267" i="4"/>
  <c r="M266" i="4"/>
  <c r="L266" i="4"/>
  <c r="K266" i="4"/>
  <c r="J266" i="4"/>
  <c r="I266" i="4"/>
  <c r="H266" i="4"/>
  <c r="M265" i="4"/>
  <c r="L265" i="4"/>
  <c r="K265" i="4"/>
  <c r="J265" i="4"/>
  <c r="I265" i="4"/>
  <c r="H265" i="4"/>
  <c r="M264" i="4"/>
  <c r="L264" i="4"/>
  <c r="K264" i="4"/>
  <c r="J264" i="4"/>
  <c r="I264" i="4"/>
  <c r="H264" i="4"/>
  <c r="M263" i="4"/>
  <c r="L263" i="4"/>
  <c r="K263" i="4"/>
  <c r="J263" i="4"/>
  <c r="I263" i="4"/>
  <c r="H263" i="4"/>
  <c r="M262" i="4"/>
  <c r="L262" i="4"/>
  <c r="K262" i="4"/>
  <c r="J262" i="4"/>
  <c r="I262" i="4"/>
  <c r="H262" i="4"/>
  <c r="M261" i="4"/>
  <c r="L261" i="4"/>
  <c r="K261" i="4"/>
  <c r="J261" i="4"/>
  <c r="I261" i="4"/>
  <c r="H261" i="4"/>
  <c r="M260" i="4"/>
  <c r="L260" i="4"/>
  <c r="K260" i="4"/>
  <c r="J260" i="4"/>
  <c r="I260" i="4"/>
  <c r="H260" i="4"/>
  <c r="M259" i="4"/>
  <c r="L259" i="4"/>
  <c r="K259" i="4"/>
  <c r="J259" i="4"/>
  <c r="I259" i="4"/>
  <c r="H259" i="4"/>
  <c r="M258" i="4"/>
  <c r="L258" i="4"/>
  <c r="K258" i="4"/>
  <c r="J258" i="4"/>
  <c r="I258" i="4"/>
  <c r="H258" i="4"/>
  <c r="M257" i="4"/>
  <c r="L257" i="4"/>
  <c r="K257" i="4"/>
  <c r="J257" i="4"/>
  <c r="I257" i="4"/>
  <c r="H257" i="4"/>
  <c r="M256" i="4"/>
  <c r="L256" i="4"/>
  <c r="K256" i="4"/>
  <c r="J256" i="4"/>
  <c r="I256" i="4"/>
  <c r="H256" i="4"/>
  <c r="M255" i="4"/>
  <c r="L255" i="4"/>
  <c r="K255" i="4"/>
  <c r="J255" i="4"/>
  <c r="I255" i="4"/>
  <c r="H255" i="4"/>
  <c r="M254" i="4"/>
  <c r="L254" i="4"/>
  <c r="K254" i="4"/>
  <c r="J254" i="4"/>
  <c r="I254" i="4"/>
  <c r="H254" i="4"/>
  <c r="M253" i="4"/>
  <c r="L253" i="4"/>
  <c r="K253" i="4"/>
  <c r="J253" i="4"/>
  <c r="I253" i="4"/>
  <c r="H253" i="4"/>
  <c r="M252" i="4"/>
  <c r="L252" i="4"/>
  <c r="K252" i="4"/>
  <c r="J252" i="4"/>
  <c r="I252" i="4"/>
  <c r="H252" i="4"/>
  <c r="M251" i="4"/>
  <c r="L251" i="4"/>
  <c r="K251" i="4"/>
  <c r="J251" i="4"/>
  <c r="I251" i="4"/>
  <c r="H251" i="4"/>
  <c r="M250" i="4"/>
  <c r="L250" i="4"/>
  <c r="K250" i="4"/>
  <c r="J250" i="4"/>
  <c r="I250" i="4"/>
  <c r="H250" i="4"/>
  <c r="M249" i="4"/>
  <c r="L249" i="4"/>
  <c r="K249" i="4"/>
  <c r="J249" i="4"/>
  <c r="I249" i="4"/>
  <c r="H249" i="4"/>
  <c r="M248" i="4"/>
  <c r="L248" i="4"/>
  <c r="K248" i="4"/>
  <c r="J248" i="4"/>
  <c r="I248" i="4"/>
  <c r="H248" i="4"/>
  <c r="M247" i="4"/>
  <c r="L247" i="4"/>
  <c r="K247" i="4"/>
  <c r="J247" i="4"/>
  <c r="I247" i="4"/>
  <c r="H247" i="4"/>
  <c r="M246" i="4"/>
  <c r="L246" i="4"/>
  <c r="K246" i="4"/>
  <c r="J246" i="4"/>
  <c r="I246" i="4"/>
  <c r="H246" i="4"/>
  <c r="M245" i="4"/>
  <c r="L245" i="4"/>
  <c r="K245" i="4"/>
  <c r="J245" i="4"/>
  <c r="I245" i="4"/>
  <c r="H245" i="4"/>
  <c r="M244" i="4"/>
  <c r="L244" i="4"/>
  <c r="K244" i="4"/>
  <c r="J244" i="4"/>
  <c r="I244" i="4"/>
  <c r="H244" i="4"/>
  <c r="M243" i="4"/>
  <c r="L243" i="4"/>
  <c r="K243" i="4"/>
  <c r="J243" i="4"/>
  <c r="I243" i="4"/>
  <c r="H243" i="4"/>
  <c r="M242" i="4"/>
  <c r="L242" i="4"/>
  <c r="K242" i="4"/>
  <c r="J242" i="4"/>
  <c r="I242" i="4"/>
  <c r="H242" i="4"/>
  <c r="M241" i="4"/>
  <c r="L241" i="4"/>
  <c r="K241" i="4"/>
  <c r="J241" i="4"/>
  <c r="I241" i="4"/>
  <c r="H241" i="4"/>
  <c r="M240" i="4"/>
  <c r="L240" i="4"/>
  <c r="K240" i="4"/>
  <c r="J240" i="4"/>
  <c r="I240" i="4"/>
  <c r="H240" i="4"/>
  <c r="M239" i="4"/>
  <c r="L239" i="4"/>
  <c r="K239" i="4"/>
  <c r="J239" i="4"/>
  <c r="I239" i="4"/>
  <c r="H239" i="4"/>
  <c r="M238" i="4"/>
  <c r="L238" i="4"/>
  <c r="K238" i="4"/>
  <c r="J238" i="4"/>
  <c r="I238" i="4"/>
  <c r="H238" i="4"/>
  <c r="M237" i="4"/>
  <c r="L237" i="4"/>
  <c r="K237" i="4"/>
  <c r="J237" i="4"/>
  <c r="I237" i="4"/>
  <c r="H237" i="4"/>
  <c r="M236" i="4"/>
  <c r="L236" i="4"/>
  <c r="K236" i="4"/>
  <c r="J236" i="4"/>
  <c r="I236" i="4"/>
  <c r="H236" i="4"/>
  <c r="M235" i="4"/>
  <c r="L235" i="4"/>
  <c r="K235" i="4"/>
  <c r="J235" i="4"/>
  <c r="I235" i="4"/>
  <c r="H235" i="4"/>
  <c r="M234" i="4"/>
  <c r="L234" i="4"/>
  <c r="K234" i="4"/>
  <c r="J234" i="4"/>
  <c r="I234" i="4"/>
  <c r="H234" i="4"/>
  <c r="M233" i="4"/>
  <c r="L233" i="4"/>
  <c r="K233" i="4"/>
  <c r="J233" i="4"/>
  <c r="I233" i="4"/>
  <c r="H233" i="4"/>
  <c r="M232" i="4"/>
  <c r="L232" i="4"/>
  <c r="K232" i="4"/>
  <c r="J232" i="4"/>
  <c r="I232" i="4"/>
  <c r="H232" i="4"/>
  <c r="M231" i="4"/>
  <c r="L231" i="4"/>
  <c r="K231" i="4"/>
  <c r="J231" i="4"/>
  <c r="I231" i="4"/>
  <c r="H231" i="4"/>
  <c r="M230" i="4"/>
  <c r="L230" i="4"/>
  <c r="K230" i="4"/>
  <c r="J230" i="4"/>
  <c r="I230" i="4"/>
  <c r="H230" i="4"/>
  <c r="M229" i="4"/>
  <c r="L229" i="4"/>
  <c r="K229" i="4"/>
  <c r="J229" i="4"/>
  <c r="I229" i="4"/>
  <c r="H229" i="4"/>
  <c r="M228" i="4"/>
  <c r="L228" i="4"/>
  <c r="K228" i="4"/>
  <c r="J228" i="4"/>
  <c r="I228" i="4"/>
  <c r="H228" i="4"/>
  <c r="M227" i="4"/>
  <c r="L227" i="4"/>
  <c r="K227" i="4"/>
  <c r="J227" i="4"/>
  <c r="I227" i="4"/>
  <c r="H227" i="4"/>
  <c r="M226" i="4"/>
  <c r="L226" i="4"/>
  <c r="K226" i="4"/>
  <c r="J226" i="4"/>
  <c r="I226" i="4"/>
  <c r="H226" i="4"/>
  <c r="M225" i="4"/>
  <c r="L225" i="4"/>
  <c r="K225" i="4"/>
  <c r="J225" i="4"/>
  <c r="I225" i="4"/>
  <c r="H225" i="4"/>
  <c r="M224" i="4"/>
  <c r="L224" i="4"/>
  <c r="K224" i="4"/>
  <c r="J224" i="4"/>
  <c r="I224" i="4"/>
  <c r="H224" i="4"/>
  <c r="M223" i="4"/>
  <c r="L223" i="4"/>
  <c r="K223" i="4"/>
  <c r="J223" i="4"/>
  <c r="I223" i="4"/>
  <c r="H223" i="4"/>
  <c r="M222" i="4"/>
  <c r="L222" i="4"/>
  <c r="K222" i="4"/>
  <c r="J222" i="4"/>
  <c r="I222" i="4"/>
  <c r="H222" i="4"/>
  <c r="M221" i="4"/>
  <c r="L221" i="4"/>
  <c r="K221" i="4"/>
  <c r="J221" i="4"/>
  <c r="I221" i="4"/>
  <c r="H221" i="4"/>
  <c r="M220" i="4"/>
  <c r="L220" i="4"/>
  <c r="K220" i="4"/>
  <c r="J220" i="4"/>
  <c r="I220" i="4"/>
  <c r="H220" i="4"/>
  <c r="M219" i="4"/>
  <c r="L219" i="4"/>
  <c r="K219" i="4"/>
  <c r="J219" i="4"/>
  <c r="I219" i="4"/>
  <c r="H219" i="4"/>
  <c r="M218" i="4"/>
  <c r="L218" i="4"/>
  <c r="K218" i="4"/>
  <c r="J218" i="4"/>
  <c r="I218" i="4"/>
  <c r="H218" i="4"/>
  <c r="M217" i="4"/>
  <c r="L217" i="4"/>
  <c r="K217" i="4"/>
  <c r="J217" i="4"/>
  <c r="I217" i="4"/>
  <c r="H217" i="4"/>
  <c r="M216" i="4"/>
  <c r="L216" i="4"/>
  <c r="K216" i="4"/>
  <c r="J216" i="4"/>
  <c r="I216" i="4"/>
  <c r="H216" i="4"/>
  <c r="M215" i="4"/>
  <c r="L215" i="4"/>
  <c r="K215" i="4"/>
  <c r="J215" i="4"/>
  <c r="I215" i="4"/>
  <c r="H215" i="4"/>
  <c r="M214" i="4"/>
  <c r="L214" i="4"/>
  <c r="K214" i="4"/>
  <c r="J214" i="4"/>
  <c r="I214" i="4"/>
  <c r="H214" i="4"/>
  <c r="M213" i="4"/>
  <c r="L213" i="4"/>
  <c r="K213" i="4"/>
  <c r="J213" i="4"/>
  <c r="I213" i="4"/>
  <c r="H213" i="4"/>
  <c r="M212" i="4"/>
  <c r="L212" i="4"/>
  <c r="K212" i="4"/>
  <c r="J212" i="4"/>
  <c r="I212" i="4"/>
  <c r="H212" i="4"/>
  <c r="M211" i="4"/>
  <c r="L211" i="4"/>
  <c r="K211" i="4"/>
  <c r="J211" i="4"/>
  <c r="I211" i="4"/>
  <c r="H211" i="4"/>
  <c r="M210" i="4"/>
  <c r="L210" i="4"/>
  <c r="K210" i="4"/>
  <c r="J210" i="4"/>
  <c r="I210" i="4"/>
  <c r="H210" i="4"/>
  <c r="M209" i="4"/>
  <c r="L209" i="4"/>
  <c r="K209" i="4"/>
  <c r="J209" i="4"/>
  <c r="I209" i="4"/>
  <c r="H209" i="4"/>
  <c r="M208" i="4"/>
  <c r="L208" i="4"/>
  <c r="K208" i="4"/>
  <c r="J208" i="4"/>
  <c r="I208" i="4"/>
  <c r="H208" i="4"/>
  <c r="M207" i="4"/>
  <c r="L207" i="4"/>
  <c r="K207" i="4"/>
  <c r="J207" i="4"/>
  <c r="I207" i="4"/>
  <c r="H207" i="4"/>
  <c r="M206" i="4"/>
  <c r="L206" i="4"/>
  <c r="K206" i="4"/>
  <c r="J206" i="4"/>
  <c r="I206" i="4"/>
  <c r="H206" i="4"/>
  <c r="M205" i="4"/>
  <c r="L205" i="4"/>
  <c r="K205" i="4"/>
  <c r="J205" i="4"/>
  <c r="I205" i="4"/>
  <c r="H205" i="4"/>
  <c r="M204" i="4"/>
  <c r="L204" i="4"/>
  <c r="K204" i="4"/>
  <c r="J204" i="4"/>
  <c r="I204" i="4"/>
  <c r="H204" i="4"/>
  <c r="M203" i="4"/>
  <c r="L203" i="4"/>
  <c r="K203" i="4"/>
  <c r="J203" i="4"/>
  <c r="I203" i="4"/>
  <c r="H203" i="4"/>
  <c r="M202" i="4"/>
  <c r="L202" i="4"/>
  <c r="K202" i="4"/>
  <c r="J202" i="4"/>
  <c r="I202" i="4"/>
  <c r="H202" i="4"/>
  <c r="M201" i="4"/>
  <c r="L201" i="4"/>
  <c r="K201" i="4"/>
  <c r="J201" i="4"/>
  <c r="I201" i="4"/>
  <c r="H201" i="4"/>
  <c r="M200" i="4"/>
  <c r="L200" i="4"/>
  <c r="K200" i="4"/>
  <c r="J200" i="4"/>
  <c r="I200" i="4"/>
  <c r="H200" i="4"/>
  <c r="M199" i="4"/>
  <c r="L199" i="4"/>
  <c r="K199" i="4"/>
  <c r="J199" i="4"/>
  <c r="I199" i="4"/>
  <c r="H199" i="4"/>
  <c r="M198" i="4"/>
  <c r="L198" i="4"/>
  <c r="K198" i="4"/>
  <c r="J198" i="4"/>
  <c r="I198" i="4"/>
  <c r="H198" i="4"/>
  <c r="M197" i="4"/>
  <c r="L197" i="4"/>
  <c r="K197" i="4"/>
  <c r="J197" i="4"/>
  <c r="I197" i="4"/>
  <c r="H197" i="4"/>
  <c r="M196" i="4"/>
  <c r="L196" i="4"/>
  <c r="K196" i="4"/>
  <c r="J196" i="4"/>
  <c r="I196" i="4"/>
  <c r="H196" i="4"/>
  <c r="M195" i="4"/>
  <c r="L195" i="4"/>
  <c r="K195" i="4"/>
  <c r="J195" i="4"/>
  <c r="I195" i="4"/>
  <c r="H195" i="4"/>
  <c r="M194" i="4"/>
  <c r="L194" i="4"/>
  <c r="K194" i="4"/>
  <c r="J194" i="4"/>
  <c r="I194" i="4"/>
  <c r="H194" i="4"/>
  <c r="M193" i="4"/>
  <c r="L193" i="4"/>
  <c r="K193" i="4"/>
  <c r="J193" i="4"/>
  <c r="I193" i="4"/>
  <c r="H193" i="4"/>
  <c r="M192" i="4"/>
  <c r="L192" i="4"/>
  <c r="K192" i="4"/>
  <c r="J192" i="4"/>
  <c r="I192" i="4"/>
  <c r="H192" i="4"/>
  <c r="M191" i="4"/>
  <c r="L191" i="4"/>
  <c r="K191" i="4"/>
  <c r="J191" i="4"/>
  <c r="I191" i="4"/>
  <c r="H191" i="4"/>
  <c r="M190" i="4"/>
  <c r="L190" i="4"/>
  <c r="K190" i="4"/>
  <c r="J190" i="4"/>
  <c r="I190" i="4"/>
  <c r="H190" i="4"/>
  <c r="M189" i="4"/>
  <c r="L189" i="4"/>
  <c r="K189" i="4"/>
  <c r="J189" i="4"/>
  <c r="I189" i="4"/>
  <c r="H189" i="4"/>
  <c r="M188" i="4"/>
  <c r="L188" i="4"/>
  <c r="K188" i="4"/>
  <c r="J188" i="4"/>
  <c r="I188" i="4"/>
  <c r="H188" i="4"/>
  <c r="M187" i="4"/>
  <c r="L187" i="4"/>
  <c r="K187" i="4"/>
  <c r="J187" i="4"/>
  <c r="I187" i="4"/>
  <c r="H187" i="4"/>
  <c r="M186" i="4"/>
  <c r="L186" i="4"/>
  <c r="K186" i="4"/>
  <c r="J186" i="4"/>
  <c r="I186" i="4"/>
  <c r="H186" i="4"/>
  <c r="M185" i="4"/>
  <c r="L185" i="4"/>
  <c r="K185" i="4"/>
  <c r="J185" i="4"/>
  <c r="I185" i="4"/>
  <c r="H185" i="4"/>
  <c r="M184" i="4"/>
  <c r="L184" i="4"/>
  <c r="K184" i="4"/>
  <c r="J184" i="4"/>
  <c r="I184" i="4"/>
  <c r="H184" i="4"/>
  <c r="M183" i="4"/>
  <c r="L183" i="4"/>
  <c r="K183" i="4"/>
  <c r="J183" i="4"/>
  <c r="I183" i="4"/>
  <c r="H183" i="4"/>
  <c r="M182" i="4"/>
  <c r="L182" i="4"/>
  <c r="K182" i="4"/>
  <c r="J182" i="4"/>
  <c r="I182" i="4"/>
  <c r="H182" i="4"/>
  <c r="M181" i="4"/>
  <c r="L181" i="4"/>
  <c r="K181" i="4"/>
  <c r="J181" i="4"/>
  <c r="I181" i="4"/>
  <c r="H181" i="4"/>
  <c r="M180" i="4"/>
  <c r="L180" i="4"/>
  <c r="K180" i="4"/>
  <c r="J180" i="4"/>
  <c r="I180" i="4"/>
  <c r="H180" i="4"/>
  <c r="M179" i="4"/>
  <c r="L179" i="4"/>
  <c r="K179" i="4"/>
  <c r="J179" i="4"/>
  <c r="I179" i="4"/>
  <c r="H179" i="4"/>
  <c r="M178" i="4"/>
  <c r="L178" i="4"/>
  <c r="K178" i="4"/>
  <c r="J178" i="4"/>
  <c r="I178" i="4"/>
  <c r="H178" i="4"/>
  <c r="M177" i="4"/>
  <c r="L177" i="4"/>
  <c r="K177" i="4"/>
  <c r="J177" i="4"/>
  <c r="I177" i="4"/>
  <c r="H177" i="4"/>
  <c r="M176" i="4"/>
  <c r="L176" i="4"/>
  <c r="K176" i="4"/>
  <c r="J176" i="4"/>
  <c r="I176" i="4"/>
  <c r="H176" i="4"/>
  <c r="M175" i="4"/>
  <c r="L175" i="4"/>
  <c r="K175" i="4"/>
  <c r="J175" i="4"/>
  <c r="I175" i="4"/>
  <c r="H175" i="4"/>
  <c r="M174" i="4"/>
  <c r="L174" i="4"/>
  <c r="K174" i="4"/>
  <c r="J174" i="4"/>
  <c r="I174" i="4"/>
  <c r="H174" i="4"/>
  <c r="M173" i="4"/>
  <c r="L173" i="4"/>
  <c r="K173" i="4"/>
  <c r="J173" i="4"/>
  <c r="I173" i="4"/>
  <c r="H173" i="4"/>
  <c r="M172" i="4"/>
  <c r="L172" i="4"/>
  <c r="K172" i="4"/>
  <c r="J172" i="4"/>
  <c r="I172" i="4"/>
  <c r="H172" i="4"/>
  <c r="M171" i="4"/>
  <c r="L171" i="4"/>
  <c r="K171" i="4"/>
  <c r="J171" i="4"/>
  <c r="I171" i="4"/>
  <c r="H171" i="4"/>
  <c r="M170" i="4"/>
  <c r="L170" i="4"/>
  <c r="K170" i="4"/>
  <c r="J170" i="4"/>
  <c r="I170" i="4"/>
  <c r="H170" i="4"/>
  <c r="M169" i="4"/>
  <c r="L169" i="4"/>
  <c r="K169" i="4"/>
  <c r="J169" i="4"/>
  <c r="I169" i="4"/>
  <c r="H169" i="4"/>
  <c r="M168" i="4"/>
  <c r="L168" i="4"/>
  <c r="K168" i="4"/>
  <c r="J168" i="4"/>
  <c r="I168" i="4"/>
  <c r="H168" i="4"/>
  <c r="M167" i="4"/>
  <c r="L167" i="4"/>
  <c r="K167" i="4"/>
  <c r="J167" i="4"/>
  <c r="I167" i="4"/>
  <c r="H167" i="4"/>
  <c r="M166" i="4"/>
  <c r="L166" i="4"/>
  <c r="K166" i="4"/>
  <c r="J166" i="4"/>
  <c r="I166" i="4"/>
  <c r="H166" i="4"/>
  <c r="M165" i="4"/>
  <c r="L165" i="4"/>
  <c r="K165" i="4"/>
  <c r="J165" i="4"/>
  <c r="I165" i="4"/>
  <c r="H165" i="4"/>
  <c r="M164" i="4"/>
  <c r="L164" i="4"/>
  <c r="K164" i="4"/>
  <c r="J164" i="4"/>
  <c r="I164" i="4"/>
  <c r="H164" i="4"/>
  <c r="M163" i="4"/>
  <c r="L163" i="4"/>
  <c r="K163" i="4"/>
  <c r="J163" i="4"/>
  <c r="I163" i="4"/>
  <c r="H163" i="4"/>
  <c r="M162" i="4"/>
  <c r="L162" i="4"/>
  <c r="K162" i="4"/>
  <c r="J162" i="4"/>
  <c r="I162" i="4"/>
  <c r="H162" i="4"/>
  <c r="M161" i="4"/>
  <c r="L161" i="4"/>
  <c r="K161" i="4"/>
  <c r="J161" i="4"/>
  <c r="I161" i="4"/>
  <c r="H161" i="4"/>
  <c r="M160" i="4"/>
  <c r="L160" i="4"/>
  <c r="K160" i="4"/>
  <c r="J160" i="4"/>
  <c r="I160" i="4"/>
  <c r="H160" i="4"/>
  <c r="M159" i="4"/>
  <c r="L159" i="4"/>
  <c r="K159" i="4"/>
  <c r="J159" i="4"/>
  <c r="I159" i="4"/>
  <c r="H159" i="4"/>
  <c r="M158" i="4"/>
  <c r="L158" i="4"/>
  <c r="K158" i="4"/>
  <c r="J158" i="4"/>
  <c r="I158" i="4"/>
  <c r="H158" i="4"/>
  <c r="M157" i="4"/>
  <c r="L157" i="4"/>
  <c r="K157" i="4"/>
  <c r="J157" i="4"/>
  <c r="I157" i="4"/>
  <c r="H157" i="4"/>
  <c r="M156" i="4"/>
  <c r="L156" i="4"/>
  <c r="K156" i="4"/>
  <c r="J156" i="4"/>
  <c r="I156" i="4"/>
  <c r="H156" i="4"/>
  <c r="M155" i="4"/>
  <c r="L155" i="4"/>
  <c r="K155" i="4"/>
  <c r="J155" i="4"/>
  <c r="I155" i="4"/>
  <c r="H155" i="4"/>
  <c r="M154" i="4"/>
  <c r="L154" i="4"/>
  <c r="K154" i="4"/>
  <c r="J154" i="4"/>
  <c r="I154" i="4"/>
  <c r="H154" i="4"/>
  <c r="M153" i="4"/>
  <c r="L153" i="4"/>
  <c r="K153" i="4"/>
  <c r="J153" i="4"/>
  <c r="I153" i="4"/>
  <c r="H153" i="4"/>
  <c r="M152" i="4"/>
  <c r="L152" i="4"/>
  <c r="K152" i="4"/>
  <c r="J152" i="4"/>
  <c r="I152" i="4"/>
  <c r="H152" i="4"/>
  <c r="M151" i="4"/>
  <c r="L151" i="4"/>
  <c r="K151" i="4"/>
  <c r="J151" i="4"/>
  <c r="I151" i="4"/>
  <c r="H151" i="4"/>
  <c r="M150" i="4"/>
  <c r="L150" i="4"/>
  <c r="K150" i="4"/>
  <c r="J150" i="4"/>
  <c r="I150" i="4"/>
  <c r="H150" i="4"/>
  <c r="M149" i="4"/>
  <c r="L149" i="4"/>
  <c r="K149" i="4"/>
  <c r="J149" i="4"/>
  <c r="I149" i="4"/>
  <c r="H149" i="4"/>
  <c r="M148" i="4"/>
  <c r="L148" i="4"/>
  <c r="K148" i="4"/>
  <c r="J148" i="4"/>
  <c r="I148" i="4"/>
  <c r="H148" i="4"/>
  <c r="M147" i="4"/>
  <c r="L147" i="4"/>
  <c r="K147" i="4"/>
  <c r="J147" i="4"/>
  <c r="I147" i="4"/>
  <c r="H147" i="4"/>
  <c r="M146" i="4"/>
  <c r="L146" i="4"/>
  <c r="K146" i="4"/>
  <c r="J146" i="4"/>
  <c r="I146" i="4"/>
  <c r="H146" i="4"/>
  <c r="M145" i="4"/>
  <c r="L145" i="4"/>
  <c r="K145" i="4"/>
  <c r="J145" i="4"/>
  <c r="I145" i="4"/>
  <c r="H145" i="4"/>
  <c r="M144" i="4"/>
  <c r="L144" i="4"/>
  <c r="K144" i="4"/>
  <c r="J144" i="4"/>
  <c r="I144" i="4"/>
  <c r="H144" i="4"/>
  <c r="M143" i="4"/>
  <c r="L143" i="4"/>
  <c r="K143" i="4"/>
  <c r="J143" i="4"/>
  <c r="I143" i="4"/>
  <c r="H143" i="4"/>
  <c r="M142" i="4"/>
  <c r="L142" i="4"/>
  <c r="K142" i="4"/>
  <c r="J142" i="4"/>
  <c r="I142" i="4"/>
  <c r="H142" i="4"/>
  <c r="M141" i="4"/>
  <c r="L141" i="4"/>
  <c r="K141" i="4"/>
  <c r="J141" i="4"/>
  <c r="I141" i="4"/>
  <c r="H141" i="4"/>
  <c r="M140" i="4"/>
  <c r="L140" i="4"/>
  <c r="K140" i="4"/>
  <c r="J140" i="4"/>
  <c r="I140" i="4"/>
  <c r="H140" i="4"/>
  <c r="M139" i="4"/>
  <c r="L139" i="4"/>
  <c r="K139" i="4"/>
  <c r="J139" i="4"/>
  <c r="I139" i="4"/>
  <c r="H139" i="4"/>
  <c r="M138" i="4"/>
  <c r="L138" i="4"/>
  <c r="K138" i="4"/>
  <c r="J138" i="4"/>
  <c r="I138" i="4"/>
  <c r="H138" i="4"/>
  <c r="M137" i="4"/>
  <c r="L137" i="4"/>
  <c r="K137" i="4"/>
  <c r="J137" i="4"/>
  <c r="I137" i="4"/>
  <c r="H137" i="4"/>
  <c r="M136" i="4"/>
  <c r="L136" i="4"/>
  <c r="K136" i="4"/>
  <c r="J136" i="4"/>
  <c r="I136" i="4"/>
  <c r="H136" i="4"/>
  <c r="M135" i="4"/>
  <c r="L135" i="4"/>
  <c r="K135" i="4"/>
  <c r="J135" i="4"/>
  <c r="I135" i="4"/>
  <c r="H135" i="4"/>
  <c r="M134" i="4"/>
  <c r="L134" i="4"/>
  <c r="K134" i="4"/>
  <c r="J134" i="4"/>
  <c r="I134" i="4"/>
  <c r="H134" i="4"/>
  <c r="M133" i="4"/>
  <c r="L133" i="4"/>
  <c r="K133" i="4"/>
  <c r="J133" i="4"/>
  <c r="I133" i="4"/>
  <c r="H133" i="4"/>
  <c r="M132" i="4"/>
  <c r="L132" i="4"/>
  <c r="K132" i="4"/>
  <c r="J132" i="4"/>
  <c r="I132" i="4"/>
  <c r="H132" i="4"/>
  <c r="M131" i="4"/>
  <c r="L131" i="4"/>
  <c r="K131" i="4"/>
  <c r="J131" i="4"/>
  <c r="I131" i="4"/>
  <c r="H131" i="4"/>
  <c r="M130" i="4"/>
  <c r="L130" i="4"/>
  <c r="K130" i="4"/>
  <c r="J130" i="4"/>
  <c r="I130" i="4"/>
  <c r="H130" i="4"/>
  <c r="M129" i="4"/>
  <c r="L129" i="4"/>
  <c r="K129" i="4"/>
  <c r="J129" i="4"/>
  <c r="I129" i="4"/>
  <c r="H129" i="4"/>
  <c r="M128" i="4"/>
  <c r="L128" i="4"/>
  <c r="K128" i="4"/>
  <c r="J128" i="4"/>
  <c r="I128" i="4"/>
  <c r="H128" i="4"/>
  <c r="M127" i="4"/>
  <c r="L127" i="4"/>
  <c r="K127" i="4"/>
  <c r="J127" i="4"/>
  <c r="I127" i="4"/>
  <c r="H127" i="4"/>
  <c r="M126" i="4"/>
  <c r="L126" i="4"/>
  <c r="K126" i="4"/>
  <c r="J126" i="4"/>
  <c r="I126" i="4"/>
  <c r="H126" i="4"/>
  <c r="M125" i="4"/>
  <c r="L125" i="4"/>
  <c r="K125" i="4"/>
  <c r="J125" i="4"/>
  <c r="I125" i="4"/>
  <c r="H125" i="4"/>
  <c r="M124" i="4"/>
  <c r="L124" i="4"/>
  <c r="K124" i="4"/>
  <c r="J124" i="4"/>
  <c r="I124" i="4"/>
  <c r="H124" i="4"/>
  <c r="M123" i="4"/>
  <c r="L123" i="4"/>
  <c r="K123" i="4"/>
  <c r="J123" i="4"/>
  <c r="I123" i="4"/>
  <c r="H123" i="4"/>
  <c r="M122" i="4"/>
  <c r="L122" i="4"/>
  <c r="K122" i="4"/>
  <c r="J122" i="4"/>
  <c r="I122" i="4"/>
  <c r="H122" i="4"/>
  <c r="M121" i="4"/>
  <c r="L121" i="4"/>
  <c r="K121" i="4"/>
  <c r="J121" i="4"/>
  <c r="I121" i="4"/>
  <c r="H121" i="4"/>
  <c r="M120" i="4"/>
  <c r="L120" i="4"/>
  <c r="K120" i="4"/>
  <c r="J120" i="4"/>
  <c r="I120" i="4"/>
  <c r="H120" i="4"/>
  <c r="M119" i="4"/>
  <c r="L119" i="4"/>
  <c r="K119" i="4"/>
  <c r="J119" i="4"/>
  <c r="I119" i="4"/>
  <c r="H119" i="4"/>
  <c r="M118" i="4"/>
  <c r="L118" i="4"/>
  <c r="K118" i="4"/>
  <c r="J118" i="4"/>
  <c r="I118" i="4"/>
  <c r="H118" i="4"/>
  <c r="M117" i="4"/>
  <c r="L117" i="4"/>
  <c r="K117" i="4"/>
  <c r="J117" i="4"/>
  <c r="I117" i="4"/>
  <c r="H117" i="4"/>
  <c r="M116" i="4"/>
  <c r="L116" i="4"/>
  <c r="K116" i="4"/>
  <c r="J116" i="4"/>
  <c r="I116" i="4"/>
  <c r="H116" i="4"/>
  <c r="M115" i="4"/>
  <c r="L115" i="4"/>
  <c r="K115" i="4"/>
  <c r="J115" i="4"/>
  <c r="I115" i="4"/>
  <c r="H115" i="4"/>
  <c r="M114" i="4"/>
  <c r="L114" i="4"/>
  <c r="K114" i="4"/>
  <c r="J114" i="4"/>
  <c r="I114" i="4"/>
  <c r="H114" i="4"/>
  <c r="M113" i="4"/>
  <c r="L113" i="4"/>
  <c r="K113" i="4"/>
  <c r="J113" i="4"/>
  <c r="I113" i="4"/>
  <c r="H113" i="4"/>
  <c r="M112" i="4"/>
  <c r="L112" i="4"/>
  <c r="K112" i="4"/>
  <c r="J112" i="4"/>
  <c r="I112" i="4"/>
  <c r="H112" i="4"/>
  <c r="M111" i="4"/>
  <c r="L111" i="4"/>
  <c r="K111" i="4"/>
  <c r="J111" i="4"/>
  <c r="I111" i="4"/>
  <c r="H111" i="4"/>
  <c r="M110" i="4"/>
  <c r="L110" i="4"/>
  <c r="K110" i="4"/>
  <c r="J110" i="4"/>
  <c r="I110" i="4"/>
  <c r="H110" i="4"/>
  <c r="M109" i="4"/>
  <c r="L109" i="4"/>
  <c r="K109" i="4"/>
  <c r="J109" i="4"/>
  <c r="I109" i="4"/>
  <c r="H109" i="4"/>
  <c r="M108" i="4"/>
  <c r="L108" i="4"/>
  <c r="K108" i="4"/>
  <c r="J108" i="4"/>
  <c r="I108" i="4"/>
  <c r="H108" i="4"/>
  <c r="M107" i="4"/>
  <c r="L107" i="4"/>
  <c r="K107" i="4"/>
  <c r="J107" i="4"/>
  <c r="I107" i="4"/>
  <c r="H107" i="4"/>
  <c r="M106" i="4"/>
  <c r="L106" i="4"/>
  <c r="K106" i="4"/>
  <c r="J106" i="4"/>
  <c r="I106" i="4"/>
  <c r="H106" i="4"/>
  <c r="M105" i="4"/>
  <c r="L105" i="4"/>
  <c r="K105" i="4"/>
  <c r="J105" i="4"/>
  <c r="I105" i="4"/>
  <c r="H105" i="4"/>
  <c r="M104" i="4"/>
  <c r="L104" i="4"/>
  <c r="K104" i="4"/>
  <c r="J104" i="4"/>
  <c r="I104" i="4"/>
  <c r="H104" i="4"/>
  <c r="M103" i="4"/>
  <c r="L103" i="4"/>
  <c r="K103" i="4"/>
  <c r="J103" i="4"/>
  <c r="I103" i="4"/>
  <c r="H103" i="4"/>
  <c r="M102" i="4"/>
  <c r="L102" i="4"/>
  <c r="K102" i="4"/>
  <c r="J102" i="4"/>
  <c r="I102" i="4"/>
  <c r="H102" i="4"/>
  <c r="M101" i="4"/>
  <c r="L101" i="4"/>
  <c r="K101" i="4"/>
  <c r="J101" i="4"/>
  <c r="I101" i="4"/>
  <c r="H101" i="4"/>
  <c r="M100" i="4"/>
  <c r="L100" i="4"/>
  <c r="K100" i="4"/>
  <c r="J100" i="4"/>
  <c r="I100" i="4"/>
  <c r="H100" i="4"/>
  <c r="M99" i="4"/>
  <c r="L99" i="4"/>
  <c r="K99" i="4"/>
  <c r="J99" i="4"/>
  <c r="I99" i="4"/>
  <c r="H99" i="4"/>
  <c r="M98" i="4"/>
  <c r="L98" i="4"/>
  <c r="K98" i="4"/>
  <c r="J98" i="4"/>
  <c r="I98" i="4"/>
  <c r="H98" i="4"/>
  <c r="M97" i="4"/>
  <c r="L97" i="4"/>
  <c r="K97" i="4"/>
  <c r="J97" i="4"/>
  <c r="I97" i="4"/>
  <c r="H97" i="4"/>
  <c r="M96" i="4"/>
  <c r="L96" i="4"/>
  <c r="K96" i="4"/>
  <c r="J96" i="4"/>
  <c r="I96" i="4"/>
  <c r="H96" i="4"/>
  <c r="M95" i="4"/>
  <c r="L95" i="4"/>
  <c r="K95" i="4"/>
  <c r="J95" i="4"/>
  <c r="I95" i="4"/>
  <c r="H95" i="4"/>
  <c r="M94" i="4"/>
  <c r="L94" i="4"/>
  <c r="K94" i="4"/>
  <c r="J94" i="4"/>
  <c r="I94" i="4"/>
  <c r="H94" i="4"/>
  <c r="M93" i="4"/>
  <c r="L93" i="4"/>
  <c r="K93" i="4"/>
  <c r="J93" i="4"/>
  <c r="I93" i="4"/>
  <c r="H93" i="4"/>
  <c r="M92" i="4"/>
  <c r="L92" i="4"/>
  <c r="K92" i="4"/>
  <c r="J92" i="4"/>
  <c r="I92" i="4"/>
  <c r="H92" i="4"/>
  <c r="M91" i="4"/>
  <c r="L91" i="4"/>
  <c r="K91" i="4"/>
  <c r="J91" i="4"/>
  <c r="I91" i="4"/>
  <c r="H91" i="4"/>
  <c r="M90" i="4"/>
  <c r="L90" i="4"/>
  <c r="K90" i="4"/>
  <c r="J90" i="4"/>
  <c r="I90" i="4"/>
  <c r="H90" i="4"/>
  <c r="M89" i="4"/>
  <c r="L89" i="4"/>
  <c r="K89" i="4"/>
  <c r="J89" i="4"/>
  <c r="I89" i="4"/>
  <c r="H89" i="4"/>
  <c r="M88" i="4"/>
  <c r="L88" i="4"/>
  <c r="K88" i="4"/>
  <c r="J88" i="4"/>
  <c r="I88" i="4"/>
  <c r="H88" i="4"/>
  <c r="M87" i="4"/>
  <c r="L87" i="4"/>
  <c r="K87" i="4"/>
  <c r="J87" i="4"/>
  <c r="I87" i="4"/>
  <c r="H87" i="4"/>
  <c r="M86" i="4"/>
  <c r="L86" i="4"/>
  <c r="K86" i="4"/>
  <c r="J86" i="4"/>
  <c r="I86" i="4"/>
  <c r="H86" i="4"/>
  <c r="M85" i="4"/>
  <c r="L85" i="4"/>
  <c r="K85" i="4"/>
  <c r="J85" i="4"/>
  <c r="I85" i="4"/>
  <c r="H85" i="4"/>
  <c r="M84" i="4"/>
  <c r="L84" i="4"/>
  <c r="K84" i="4"/>
  <c r="J84" i="4"/>
  <c r="I84" i="4"/>
  <c r="H84" i="4"/>
  <c r="M83" i="4"/>
  <c r="L83" i="4"/>
  <c r="K83" i="4"/>
  <c r="J83" i="4"/>
  <c r="I83" i="4"/>
  <c r="H83" i="4"/>
  <c r="M82" i="4"/>
  <c r="L82" i="4"/>
  <c r="K82" i="4"/>
  <c r="J82" i="4"/>
  <c r="I82" i="4"/>
  <c r="H82" i="4"/>
  <c r="M81" i="4"/>
  <c r="L81" i="4"/>
  <c r="K81" i="4"/>
  <c r="J81" i="4"/>
  <c r="I81" i="4"/>
  <c r="H81" i="4"/>
  <c r="M80" i="4"/>
  <c r="L80" i="4"/>
  <c r="K80" i="4"/>
  <c r="J80" i="4"/>
  <c r="I80" i="4"/>
  <c r="H80" i="4"/>
  <c r="M79" i="4"/>
  <c r="L79" i="4"/>
  <c r="K79" i="4"/>
  <c r="J79" i="4"/>
  <c r="I79" i="4"/>
  <c r="H79" i="4"/>
  <c r="M78" i="4"/>
  <c r="L78" i="4"/>
  <c r="K78" i="4"/>
  <c r="J78" i="4"/>
  <c r="I78" i="4"/>
  <c r="H78" i="4"/>
  <c r="M77" i="4"/>
  <c r="L77" i="4"/>
  <c r="K77" i="4"/>
  <c r="J77" i="4"/>
  <c r="I77" i="4"/>
  <c r="H77" i="4"/>
  <c r="M76" i="4"/>
  <c r="L76" i="4"/>
  <c r="K76" i="4"/>
  <c r="J76" i="4"/>
  <c r="I76" i="4"/>
  <c r="H76" i="4"/>
  <c r="M75" i="4"/>
  <c r="L75" i="4"/>
  <c r="K75" i="4"/>
  <c r="J75" i="4"/>
  <c r="I75" i="4"/>
  <c r="H75" i="4"/>
  <c r="M74" i="4"/>
  <c r="L74" i="4"/>
  <c r="K74" i="4"/>
  <c r="J74" i="4"/>
  <c r="I74" i="4"/>
  <c r="H74" i="4"/>
  <c r="M73" i="4"/>
  <c r="L73" i="4"/>
  <c r="K73" i="4"/>
  <c r="J73" i="4"/>
  <c r="I73" i="4"/>
  <c r="H73" i="4"/>
  <c r="M72" i="4"/>
  <c r="L72" i="4"/>
  <c r="K72" i="4"/>
  <c r="J72" i="4"/>
  <c r="I72" i="4"/>
  <c r="H72" i="4"/>
  <c r="M71" i="4"/>
  <c r="L71" i="4"/>
  <c r="K71" i="4"/>
  <c r="J71" i="4"/>
  <c r="I71" i="4"/>
  <c r="H71" i="4"/>
  <c r="M70" i="4"/>
  <c r="L70" i="4"/>
  <c r="K70" i="4"/>
  <c r="J70" i="4"/>
  <c r="I70" i="4"/>
  <c r="H70" i="4"/>
  <c r="M69" i="4"/>
  <c r="L69" i="4"/>
  <c r="K69" i="4"/>
  <c r="J69" i="4"/>
  <c r="I69" i="4"/>
  <c r="H69" i="4"/>
  <c r="M68" i="4"/>
  <c r="L68" i="4"/>
  <c r="K68" i="4"/>
  <c r="J68" i="4"/>
  <c r="I68" i="4"/>
  <c r="H68" i="4"/>
  <c r="M67" i="4"/>
  <c r="L67" i="4"/>
  <c r="K67" i="4"/>
  <c r="J67" i="4"/>
  <c r="I67" i="4"/>
  <c r="H67" i="4"/>
  <c r="M66" i="4"/>
  <c r="L66" i="4"/>
  <c r="K66" i="4"/>
  <c r="J66" i="4"/>
  <c r="I66" i="4"/>
  <c r="H66" i="4"/>
  <c r="M65" i="4"/>
  <c r="L65" i="4"/>
  <c r="K65" i="4"/>
  <c r="J65" i="4"/>
  <c r="I65" i="4"/>
  <c r="H65" i="4"/>
  <c r="M64" i="4"/>
  <c r="L64" i="4"/>
  <c r="K64" i="4"/>
  <c r="J64" i="4"/>
  <c r="I64" i="4"/>
  <c r="H64" i="4"/>
  <c r="M63" i="4"/>
  <c r="L63" i="4"/>
  <c r="K63" i="4"/>
  <c r="J63" i="4"/>
  <c r="I63" i="4"/>
  <c r="H63" i="4"/>
  <c r="M62" i="4"/>
  <c r="L62" i="4"/>
  <c r="K62" i="4"/>
  <c r="J62" i="4"/>
  <c r="I62" i="4"/>
  <c r="H62" i="4"/>
  <c r="M61" i="4"/>
  <c r="L61" i="4"/>
  <c r="K61" i="4"/>
  <c r="J61" i="4"/>
  <c r="I61" i="4"/>
  <c r="H61" i="4"/>
  <c r="M60" i="4"/>
  <c r="L60" i="4"/>
  <c r="K60" i="4"/>
  <c r="J60" i="4"/>
  <c r="I60" i="4"/>
  <c r="H60" i="4"/>
  <c r="M59" i="4"/>
  <c r="L59" i="4"/>
  <c r="K59" i="4"/>
  <c r="J59" i="4"/>
  <c r="I59" i="4"/>
  <c r="H59" i="4"/>
  <c r="M58" i="4"/>
  <c r="L58" i="4"/>
  <c r="K58" i="4"/>
  <c r="J58" i="4"/>
  <c r="I58" i="4"/>
  <c r="H58" i="4"/>
  <c r="M57" i="4"/>
  <c r="L57" i="4"/>
  <c r="K57" i="4"/>
  <c r="J57" i="4"/>
  <c r="I57" i="4"/>
  <c r="H57" i="4"/>
  <c r="M56" i="4"/>
  <c r="L56" i="4"/>
  <c r="K56" i="4"/>
  <c r="J56" i="4"/>
  <c r="I56" i="4"/>
  <c r="H56" i="4"/>
  <c r="M55" i="4"/>
  <c r="L55" i="4"/>
  <c r="K55" i="4"/>
  <c r="J55" i="4"/>
  <c r="I55" i="4"/>
  <c r="H55" i="4"/>
  <c r="M54" i="4"/>
  <c r="L54" i="4"/>
  <c r="K54" i="4"/>
  <c r="J54" i="4"/>
  <c r="I54" i="4"/>
  <c r="H54" i="4"/>
  <c r="M53" i="4"/>
  <c r="L53" i="4"/>
  <c r="K53" i="4"/>
  <c r="J53" i="4"/>
  <c r="I53" i="4"/>
  <c r="H53" i="4"/>
  <c r="M52" i="4"/>
  <c r="L52" i="4"/>
  <c r="K52" i="4"/>
  <c r="J52" i="4"/>
  <c r="I52" i="4"/>
  <c r="H52" i="4"/>
  <c r="M51" i="4"/>
  <c r="L51" i="4"/>
  <c r="K51" i="4"/>
  <c r="J51" i="4"/>
  <c r="I51" i="4"/>
  <c r="H51" i="4"/>
  <c r="M50" i="4"/>
  <c r="L50" i="4"/>
  <c r="K50" i="4"/>
  <c r="J50" i="4"/>
  <c r="I50" i="4"/>
  <c r="H50" i="4"/>
  <c r="M49" i="4"/>
  <c r="L49" i="4"/>
  <c r="K49" i="4"/>
  <c r="J49" i="4"/>
  <c r="I49" i="4"/>
  <c r="H49" i="4"/>
  <c r="M48" i="4"/>
  <c r="L48" i="4"/>
  <c r="K48" i="4"/>
  <c r="J48" i="4"/>
  <c r="I48" i="4"/>
  <c r="H48" i="4"/>
  <c r="M47" i="4"/>
  <c r="L47" i="4"/>
  <c r="K47" i="4"/>
  <c r="J47" i="4"/>
  <c r="I47" i="4"/>
  <c r="H47" i="4"/>
  <c r="M46" i="4"/>
  <c r="L46" i="4"/>
  <c r="K46" i="4"/>
  <c r="J46" i="4"/>
  <c r="I46" i="4"/>
  <c r="H46" i="4"/>
  <c r="M45" i="4"/>
  <c r="L45" i="4"/>
  <c r="K45" i="4"/>
  <c r="J45" i="4"/>
  <c r="I45" i="4"/>
  <c r="H45" i="4"/>
  <c r="M44" i="4"/>
  <c r="L44" i="4"/>
  <c r="K44" i="4"/>
  <c r="J44" i="4"/>
  <c r="I44" i="4"/>
  <c r="H44" i="4"/>
  <c r="M43" i="4"/>
  <c r="L43" i="4"/>
  <c r="K43" i="4"/>
  <c r="J43" i="4"/>
  <c r="I43" i="4"/>
  <c r="H43" i="4"/>
  <c r="M42" i="4"/>
  <c r="L42" i="4"/>
  <c r="K42" i="4"/>
  <c r="J42" i="4"/>
  <c r="I42" i="4"/>
  <c r="H42" i="4"/>
  <c r="M41" i="4"/>
  <c r="L41" i="4"/>
  <c r="K41" i="4"/>
  <c r="J41" i="4"/>
  <c r="I41" i="4"/>
  <c r="H41" i="4"/>
  <c r="M40" i="4"/>
  <c r="L40" i="4"/>
  <c r="K40" i="4"/>
  <c r="J40" i="4"/>
  <c r="I40" i="4"/>
  <c r="H40" i="4"/>
  <c r="M39" i="4"/>
  <c r="L39" i="4"/>
  <c r="K39" i="4"/>
  <c r="J39" i="4"/>
  <c r="I39" i="4"/>
  <c r="H39" i="4"/>
  <c r="M38" i="4"/>
  <c r="L38" i="4"/>
  <c r="K38" i="4"/>
  <c r="J38" i="4"/>
  <c r="I38" i="4"/>
  <c r="H38" i="4"/>
  <c r="M37" i="4"/>
  <c r="L37" i="4"/>
  <c r="K37" i="4"/>
  <c r="J37" i="4"/>
  <c r="I37" i="4"/>
  <c r="H37" i="4"/>
  <c r="M36" i="4"/>
  <c r="L36" i="4"/>
  <c r="K36" i="4"/>
  <c r="J36" i="4"/>
  <c r="I36" i="4"/>
  <c r="H36" i="4"/>
  <c r="M35" i="4"/>
  <c r="L35" i="4"/>
  <c r="K35" i="4"/>
  <c r="J35" i="4"/>
  <c r="I35" i="4"/>
  <c r="H35" i="4"/>
  <c r="M34" i="4"/>
  <c r="L34" i="4"/>
  <c r="K34" i="4"/>
  <c r="J34" i="4"/>
  <c r="I34" i="4"/>
  <c r="H34" i="4"/>
  <c r="M33" i="4"/>
  <c r="L33" i="4"/>
  <c r="K33" i="4"/>
  <c r="J33" i="4"/>
  <c r="I33" i="4"/>
  <c r="H33" i="4"/>
  <c r="M32" i="4"/>
  <c r="L32" i="4"/>
  <c r="K32" i="4"/>
  <c r="J32" i="4"/>
  <c r="I32" i="4"/>
  <c r="H32" i="4"/>
  <c r="M31" i="4"/>
  <c r="L31" i="4"/>
  <c r="K31" i="4"/>
  <c r="J31" i="4"/>
  <c r="I31" i="4"/>
  <c r="H31" i="4"/>
  <c r="M30" i="4"/>
  <c r="L30" i="4"/>
  <c r="K30" i="4"/>
  <c r="J30" i="4"/>
  <c r="I30" i="4"/>
  <c r="H30" i="4"/>
  <c r="M29" i="4"/>
  <c r="L29" i="4"/>
  <c r="K29" i="4"/>
  <c r="J29" i="4"/>
  <c r="I29" i="4"/>
  <c r="H29" i="4"/>
  <c r="M28" i="4"/>
  <c r="L28" i="4"/>
  <c r="K28" i="4"/>
  <c r="J28" i="4"/>
  <c r="I28" i="4"/>
  <c r="H28" i="4"/>
  <c r="M27" i="4"/>
  <c r="L27" i="4"/>
  <c r="K27" i="4"/>
  <c r="J27" i="4"/>
  <c r="I27" i="4"/>
  <c r="H27" i="4"/>
  <c r="M26" i="4"/>
  <c r="L26" i="4"/>
  <c r="K26" i="4"/>
  <c r="J26" i="4"/>
  <c r="I26" i="4"/>
  <c r="H26" i="4"/>
  <c r="M25" i="4"/>
  <c r="L25" i="4"/>
  <c r="K25" i="4"/>
  <c r="J25" i="4"/>
  <c r="I25" i="4"/>
  <c r="H25" i="4"/>
  <c r="M24" i="4"/>
  <c r="L24" i="4"/>
  <c r="K24" i="4"/>
  <c r="J24" i="4"/>
  <c r="I24" i="4"/>
  <c r="H24" i="4"/>
  <c r="M23" i="4"/>
  <c r="L23" i="4"/>
  <c r="K23" i="4"/>
  <c r="J23" i="4"/>
  <c r="I23" i="4"/>
  <c r="H23" i="4"/>
  <c r="M22" i="4"/>
  <c r="L22" i="4"/>
  <c r="K22" i="4"/>
  <c r="J22" i="4"/>
  <c r="I22" i="4"/>
  <c r="H22" i="4"/>
  <c r="M21" i="4"/>
  <c r="L21" i="4"/>
  <c r="K21" i="4"/>
  <c r="J21" i="4"/>
  <c r="I21" i="4"/>
  <c r="H21" i="4"/>
  <c r="M20" i="4"/>
  <c r="L20" i="4"/>
  <c r="K20" i="4"/>
  <c r="J20" i="4"/>
  <c r="I20" i="4"/>
  <c r="H20" i="4"/>
  <c r="M19" i="4"/>
  <c r="L19" i="4"/>
  <c r="K19" i="4"/>
  <c r="J19" i="4"/>
  <c r="I19" i="4"/>
  <c r="H19" i="4"/>
  <c r="M18" i="4"/>
  <c r="L18" i="4"/>
  <c r="K18" i="4"/>
  <c r="J18" i="4"/>
  <c r="I18" i="4"/>
  <c r="H18" i="4"/>
  <c r="M17" i="4"/>
  <c r="L17" i="4"/>
  <c r="K17" i="4"/>
  <c r="J17" i="4"/>
  <c r="I17" i="4"/>
  <c r="H17" i="4"/>
  <c r="M16" i="4"/>
  <c r="L16" i="4"/>
  <c r="K16" i="4"/>
  <c r="J16" i="4"/>
  <c r="I16" i="4"/>
  <c r="H16" i="4"/>
  <c r="M15" i="4"/>
  <c r="L15" i="4"/>
  <c r="K15" i="4"/>
  <c r="J15" i="4"/>
  <c r="I15" i="4"/>
  <c r="H15" i="4"/>
  <c r="M14" i="4"/>
  <c r="L14" i="4"/>
  <c r="K14" i="4"/>
  <c r="J14" i="4"/>
  <c r="I14" i="4"/>
  <c r="H14" i="4"/>
  <c r="M13" i="4"/>
  <c r="L13" i="4"/>
  <c r="K13" i="4"/>
  <c r="J13" i="4"/>
  <c r="I13" i="4"/>
  <c r="H13" i="4"/>
  <c r="M12" i="4"/>
  <c r="L12" i="4"/>
  <c r="K12" i="4"/>
  <c r="J12" i="4"/>
  <c r="I12" i="4"/>
  <c r="H12" i="4"/>
  <c r="M11" i="4"/>
  <c r="L11" i="4"/>
  <c r="K11" i="4"/>
  <c r="J11" i="4"/>
  <c r="I11" i="4"/>
  <c r="H11" i="4"/>
  <c r="M10" i="4"/>
  <c r="L10" i="4"/>
  <c r="K10" i="4"/>
  <c r="J10" i="4"/>
  <c r="I10" i="4"/>
  <c r="H10" i="4"/>
  <c r="M9" i="4"/>
  <c r="L9" i="4"/>
  <c r="K9" i="4"/>
  <c r="J9" i="4"/>
  <c r="I9" i="4"/>
  <c r="H9" i="4"/>
  <c r="M8" i="4"/>
  <c r="L8" i="4"/>
  <c r="K8" i="4"/>
  <c r="J8" i="4"/>
  <c r="I8" i="4"/>
  <c r="H8" i="4"/>
  <c r="M7" i="4"/>
  <c r="L7" i="4"/>
  <c r="K7" i="4"/>
  <c r="J7" i="4"/>
  <c r="I7" i="4"/>
  <c r="H7" i="4"/>
  <c r="M6" i="4"/>
  <c r="L6" i="4"/>
  <c r="K6" i="4"/>
  <c r="J6" i="4"/>
  <c r="I6" i="4"/>
  <c r="H6" i="4"/>
  <c r="M5" i="4"/>
  <c r="S5" i="4" s="1"/>
  <c r="S6" i="4" s="1"/>
  <c r="S7" i="4" s="1"/>
  <c r="S8" i="4" s="1"/>
  <c r="L5" i="4"/>
  <c r="R5" i="4" s="1"/>
  <c r="K5" i="4"/>
  <c r="Q5" i="4" s="1"/>
  <c r="Q6" i="4" s="1"/>
  <c r="J5" i="4"/>
  <c r="P5" i="4" s="1"/>
  <c r="P6" i="4" s="1"/>
  <c r="P7" i="4" s="1"/>
  <c r="P8" i="4" s="1"/>
  <c r="I5" i="4"/>
  <c r="O5" i="4" s="1"/>
  <c r="H5" i="4"/>
  <c r="N5" i="4" s="1"/>
  <c r="N6" i="4" s="1"/>
  <c r="N7" i="4" s="1"/>
  <c r="H4" i="2"/>
  <c r="I4" i="2"/>
  <c r="J4" i="2"/>
  <c r="K4" i="2"/>
  <c r="L4" i="2"/>
  <c r="M4" i="2"/>
  <c r="H5" i="2"/>
  <c r="I5" i="2"/>
  <c r="J5" i="2"/>
  <c r="K5" i="2"/>
  <c r="L5" i="2"/>
  <c r="M5" i="2"/>
  <c r="H6" i="2"/>
  <c r="I6" i="2"/>
  <c r="J6" i="2"/>
  <c r="K6" i="2"/>
  <c r="L6" i="2"/>
  <c r="M6" i="2"/>
  <c r="H7" i="2"/>
  <c r="I7" i="2"/>
  <c r="J7" i="2"/>
  <c r="K7" i="2"/>
  <c r="L7" i="2"/>
  <c r="M7" i="2"/>
  <c r="H8" i="2"/>
  <c r="I8" i="2"/>
  <c r="J8" i="2"/>
  <c r="K8" i="2"/>
  <c r="L8" i="2"/>
  <c r="M8" i="2"/>
  <c r="H9" i="2"/>
  <c r="I9" i="2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H13" i="2"/>
  <c r="I13" i="2"/>
  <c r="J13" i="2"/>
  <c r="K13" i="2"/>
  <c r="L13" i="2"/>
  <c r="M13" i="2"/>
  <c r="H14" i="2"/>
  <c r="I14" i="2"/>
  <c r="J14" i="2"/>
  <c r="K14" i="2"/>
  <c r="L14" i="2"/>
  <c r="M14" i="2"/>
  <c r="H15" i="2"/>
  <c r="I15" i="2"/>
  <c r="J15" i="2"/>
  <c r="K15" i="2"/>
  <c r="L15" i="2"/>
  <c r="M15" i="2"/>
  <c r="H16" i="2"/>
  <c r="I16" i="2"/>
  <c r="J16" i="2"/>
  <c r="K16" i="2"/>
  <c r="L16" i="2"/>
  <c r="M16" i="2"/>
  <c r="H17" i="2"/>
  <c r="I17" i="2"/>
  <c r="J17" i="2"/>
  <c r="K17" i="2"/>
  <c r="L17" i="2"/>
  <c r="M17" i="2"/>
  <c r="H18" i="2"/>
  <c r="I18" i="2"/>
  <c r="J18" i="2"/>
  <c r="K18" i="2"/>
  <c r="L18" i="2"/>
  <c r="M18" i="2"/>
  <c r="H19" i="2"/>
  <c r="I19" i="2"/>
  <c r="J19" i="2"/>
  <c r="K19" i="2"/>
  <c r="L19" i="2"/>
  <c r="M19" i="2"/>
  <c r="H20" i="2"/>
  <c r="I20" i="2"/>
  <c r="J20" i="2"/>
  <c r="K20" i="2"/>
  <c r="L20" i="2"/>
  <c r="M20" i="2"/>
  <c r="H21" i="2"/>
  <c r="I21" i="2"/>
  <c r="J21" i="2"/>
  <c r="K21" i="2"/>
  <c r="L21" i="2"/>
  <c r="M21" i="2"/>
  <c r="H22" i="2"/>
  <c r="I22" i="2"/>
  <c r="J22" i="2"/>
  <c r="K22" i="2"/>
  <c r="L22" i="2"/>
  <c r="M22" i="2"/>
  <c r="H23" i="2"/>
  <c r="I23" i="2"/>
  <c r="J23" i="2"/>
  <c r="K23" i="2"/>
  <c r="L23" i="2"/>
  <c r="M23" i="2"/>
  <c r="H24" i="2"/>
  <c r="I24" i="2"/>
  <c r="J24" i="2"/>
  <c r="K24" i="2"/>
  <c r="L24" i="2"/>
  <c r="M24" i="2"/>
  <c r="H25" i="2"/>
  <c r="I25" i="2"/>
  <c r="J25" i="2"/>
  <c r="K25" i="2"/>
  <c r="L25" i="2"/>
  <c r="M25" i="2"/>
  <c r="H26" i="2"/>
  <c r="I26" i="2"/>
  <c r="J26" i="2"/>
  <c r="K26" i="2"/>
  <c r="L26" i="2"/>
  <c r="M26" i="2"/>
  <c r="H27" i="2"/>
  <c r="I27" i="2"/>
  <c r="J27" i="2"/>
  <c r="K27" i="2"/>
  <c r="L27" i="2"/>
  <c r="M27" i="2"/>
  <c r="H28" i="2"/>
  <c r="I28" i="2"/>
  <c r="J28" i="2"/>
  <c r="K28" i="2"/>
  <c r="L28" i="2"/>
  <c r="M28" i="2"/>
  <c r="H29" i="2"/>
  <c r="I29" i="2"/>
  <c r="J29" i="2"/>
  <c r="K29" i="2"/>
  <c r="L29" i="2"/>
  <c r="M29" i="2"/>
  <c r="H30" i="2"/>
  <c r="I30" i="2"/>
  <c r="J30" i="2"/>
  <c r="K30" i="2"/>
  <c r="L30" i="2"/>
  <c r="M30" i="2"/>
  <c r="H31" i="2"/>
  <c r="I31" i="2"/>
  <c r="J31" i="2"/>
  <c r="K31" i="2"/>
  <c r="L31" i="2"/>
  <c r="M31" i="2"/>
  <c r="H32" i="2"/>
  <c r="I32" i="2"/>
  <c r="J32" i="2"/>
  <c r="K32" i="2"/>
  <c r="L32" i="2"/>
  <c r="M32" i="2"/>
  <c r="H33" i="2"/>
  <c r="I33" i="2"/>
  <c r="J33" i="2"/>
  <c r="K33" i="2"/>
  <c r="L33" i="2"/>
  <c r="M33" i="2"/>
  <c r="H34" i="2"/>
  <c r="I34" i="2"/>
  <c r="J34" i="2"/>
  <c r="K34" i="2"/>
  <c r="L34" i="2"/>
  <c r="M34" i="2"/>
  <c r="H35" i="2"/>
  <c r="I35" i="2"/>
  <c r="J35" i="2"/>
  <c r="K35" i="2"/>
  <c r="L35" i="2"/>
  <c r="M35" i="2"/>
  <c r="H36" i="2"/>
  <c r="I36" i="2"/>
  <c r="J36" i="2"/>
  <c r="K36" i="2"/>
  <c r="L36" i="2"/>
  <c r="M36" i="2"/>
  <c r="H37" i="2"/>
  <c r="I37" i="2"/>
  <c r="J37" i="2"/>
  <c r="K37" i="2"/>
  <c r="L37" i="2"/>
  <c r="M37" i="2"/>
  <c r="H38" i="2"/>
  <c r="I38" i="2"/>
  <c r="J38" i="2"/>
  <c r="K38" i="2"/>
  <c r="L38" i="2"/>
  <c r="M38" i="2"/>
  <c r="H39" i="2"/>
  <c r="I39" i="2"/>
  <c r="J39" i="2"/>
  <c r="K39" i="2"/>
  <c r="L39" i="2"/>
  <c r="M39" i="2"/>
  <c r="H40" i="2"/>
  <c r="I40" i="2"/>
  <c r="J40" i="2"/>
  <c r="K40" i="2"/>
  <c r="L40" i="2"/>
  <c r="M40" i="2"/>
  <c r="H41" i="2"/>
  <c r="I41" i="2"/>
  <c r="J41" i="2"/>
  <c r="K41" i="2"/>
  <c r="L41" i="2"/>
  <c r="M41" i="2"/>
  <c r="H42" i="2"/>
  <c r="I42" i="2"/>
  <c r="J42" i="2"/>
  <c r="K42" i="2"/>
  <c r="L42" i="2"/>
  <c r="M42" i="2"/>
  <c r="H43" i="2"/>
  <c r="I43" i="2"/>
  <c r="J43" i="2"/>
  <c r="K43" i="2"/>
  <c r="L43" i="2"/>
  <c r="M43" i="2"/>
  <c r="H44" i="2"/>
  <c r="I44" i="2"/>
  <c r="J44" i="2"/>
  <c r="K44" i="2"/>
  <c r="L44" i="2"/>
  <c r="M44" i="2"/>
  <c r="H45" i="2"/>
  <c r="I45" i="2"/>
  <c r="J45" i="2"/>
  <c r="K45" i="2"/>
  <c r="L45" i="2"/>
  <c r="M45" i="2"/>
  <c r="H46" i="2"/>
  <c r="I46" i="2"/>
  <c r="J46" i="2"/>
  <c r="K46" i="2"/>
  <c r="L46" i="2"/>
  <c r="M46" i="2"/>
  <c r="H47" i="2"/>
  <c r="I47" i="2"/>
  <c r="J47" i="2"/>
  <c r="K47" i="2"/>
  <c r="L47" i="2"/>
  <c r="M47" i="2"/>
  <c r="H48" i="2"/>
  <c r="I48" i="2"/>
  <c r="J48" i="2"/>
  <c r="K48" i="2"/>
  <c r="L48" i="2"/>
  <c r="M48" i="2"/>
  <c r="H49" i="2"/>
  <c r="I49" i="2"/>
  <c r="J49" i="2"/>
  <c r="K49" i="2"/>
  <c r="L49" i="2"/>
  <c r="M49" i="2"/>
  <c r="H50" i="2"/>
  <c r="I50" i="2"/>
  <c r="J50" i="2"/>
  <c r="K50" i="2"/>
  <c r="L50" i="2"/>
  <c r="M50" i="2"/>
  <c r="H51" i="2"/>
  <c r="I51" i="2"/>
  <c r="J51" i="2"/>
  <c r="K51" i="2"/>
  <c r="L51" i="2"/>
  <c r="M51" i="2"/>
  <c r="H52" i="2"/>
  <c r="I52" i="2"/>
  <c r="J52" i="2"/>
  <c r="K52" i="2"/>
  <c r="L52" i="2"/>
  <c r="M52" i="2"/>
  <c r="H53" i="2"/>
  <c r="I53" i="2"/>
  <c r="J53" i="2"/>
  <c r="K53" i="2"/>
  <c r="L53" i="2"/>
  <c r="M53" i="2"/>
  <c r="H54" i="2"/>
  <c r="I54" i="2"/>
  <c r="J54" i="2"/>
  <c r="K54" i="2"/>
  <c r="L54" i="2"/>
  <c r="M54" i="2"/>
  <c r="H55" i="2"/>
  <c r="I55" i="2"/>
  <c r="J55" i="2"/>
  <c r="K55" i="2"/>
  <c r="L55" i="2"/>
  <c r="M55" i="2"/>
  <c r="H56" i="2"/>
  <c r="I56" i="2"/>
  <c r="J56" i="2"/>
  <c r="K56" i="2"/>
  <c r="L56" i="2"/>
  <c r="M56" i="2"/>
  <c r="H57" i="2"/>
  <c r="I57" i="2"/>
  <c r="J57" i="2"/>
  <c r="K57" i="2"/>
  <c r="L57" i="2"/>
  <c r="M57" i="2"/>
  <c r="H58" i="2"/>
  <c r="I58" i="2"/>
  <c r="J58" i="2"/>
  <c r="K58" i="2"/>
  <c r="L58" i="2"/>
  <c r="M58" i="2"/>
  <c r="H59" i="2"/>
  <c r="I59" i="2"/>
  <c r="J59" i="2"/>
  <c r="K59" i="2"/>
  <c r="L59" i="2"/>
  <c r="M59" i="2"/>
  <c r="H60" i="2"/>
  <c r="I60" i="2"/>
  <c r="J60" i="2"/>
  <c r="K60" i="2"/>
  <c r="L60" i="2"/>
  <c r="M60" i="2"/>
  <c r="H61" i="2"/>
  <c r="I61" i="2"/>
  <c r="J61" i="2"/>
  <c r="K61" i="2"/>
  <c r="L61" i="2"/>
  <c r="M61" i="2"/>
  <c r="H62" i="2"/>
  <c r="I62" i="2"/>
  <c r="J62" i="2"/>
  <c r="K62" i="2"/>
  <c r="L62" i="2"/>
  <c r="M62" i="2"/>
  <c r="H63" i="2"/>
  <c r="I63" i="2"/>
  <c r="J63" i="2"/>
  <c r="K63" i="2"/>
  <c r="L63" i="2"/>
  <c r="M63" i="2"/>
  <c r="H64" i="2"/>
  <c r="I64" i="2"/>
  <c r="J64" i="2"/>
  <c r="K64" i="2"/>
  <c r="L64" i="2"/>
  <c r="M64" i="2"/>
  <c r="H65" i="2"/>
  <c r="I65" i="2"/>
  <c r="J65" i="2"/>
  <c r="K65" i="2"/>
  <c r="L65" i="2"/>
  <c r="M65" i="2"/>
  <c r="H66" i="2"/>
  <c r="I66" i="2"/>
  <c r="J66" i="2"/>
  <c r="K66" i="2"/>
  <c r="L66" i="2"/>
  <c r="M66" i="2"/>
  <c r="H67" i="2"/>
  <c r="I67" i="2"/>
  <c r="J67" i="2"/>
  <c r="K67" i="2"/>
  <c r="L67" i="2"/>
  <c r="M67" i="2"/>
  <c r="H68" i="2"/>
  <c r="I68" i="2"/>
  <c r="J68" i="2"/>
  <c r="K68" i="2"/>
  <c r="L68" i="2"/>
  <c r="M68" i="2"/>
  <c r="H69" i="2"/>
  <c r="I69" i="2"/>
  <c r="J69" i="2"/>
  <c r="K69" i="2"/>
  <c r="L69" i="2"/>
  <c r="M69" i="2"/>
  <c r="H70" i="2"/>
  <c r="I70" i="2"/>
  <c r="J70" i="2"/>
  <c r="K70" i="2"/>
  <c r="L70" i="2"/>
  <c r="M70" i="2"/>
  <c r="H71" i="2"/>
  <c r="I71" i="2"/>
  <c r="J71" i="2"/>
  <c r="K71" i="2"/>
  <c r="L71" i="2"/>
  <c r="M71" i="2"/>
  <c r="H72" i="2"/>
  <c r="I72" i="2"/>
  <c r="J72" i="2"/>
  <c r="K72" i="2"/>
  <c r="L72" i="2"/>
  <c r="M72" i="2"/>
  <c r="H73" i="2"/>
  <c r="I73" i="2"/>
  <c r="J73" i="2"/>
  <c r="K73" i="2"/>
  <c r="L73" i="2"/>
  <c r="M73" i="2"/>
  <c r="H74" i="2"/>
  <c r="I74" i="2"/>
  <c r="J74" i="2"/>
  <c r="K74" i="2"/>
  <c r="L74" i="2"/>
  <c r="M74" i="2"/>
  <c r="H75" i="2"/>
  <c r="I75" i="2"/>
  <c r="J75" i="2"/>
  <c r="K75" i="2"/>
  <c r="L75" i="2"/>
  <c r="M75" i="2"/>
  <c r="H76" i="2"/>
  <c r="I76" i="2"/>
  <c r="J76" i="2"/>
  <c r="K76" i="2"/>
  <c r="L76" i="2"/>
  <c r="M76" i="2"/>
  <c r="H77" i="2"/>
  <c r="I77" i="2"/>
  <c r="J77" i="2"/>
  <c r="K77" i="2"/>
  <c r="L77" i="2"/>
  <c r="M77" i="2"/>
  <c r="H78" i="2"/>
  <c r="I78" i="2"/>
  <c r="J78" i="2"/>
  <c r="K78" i="2"/>
  <c r="L78" i="2"/>
  <c r="M78" i="2"/>
  <c r="H79" i="2"/>
  <c r="I79" i="2"/>
  <c r="J79" i="2"/>
  <c r="K79" i="2"/>
  <c r="L79" i="2"/>
  <c r="M79" i="2"/>
  <c r="H80" i="2"/>
  <c r="I80" i="2"/>
  <c r="J80" i="2"/>
  <c r="K80" i="2"/>
  <c r="L80" i="2"/>
  <c r="M80" i="2"/>
  <c r="H81" i="2"/>
  <c r="I81" i="2"/>
  <c r="J81" i="2"/>
  <c r="K81" i="2"/>
  <c r="L81" i="2"/>
  <c r="M81" i="2"/>
  <c r="H82" i="2"/>
  <c r="I82" i="2"/>
  <c r="J82" i="2"/>
  <c r="K82" i="2"/>
  <c r="L82" i="2"/>
  <c r="M82" i="2"/>
  <c r="H83" i="2"/>
  <c r="I83" i="2"/>
  <c r="J83" i="2"/>
  <c r="K83" i="2"/>
  <c r="L83" i="2"/>
  <c r="M83" i="2"/>
  <c r="H84" i="2"/>
  <c r="I84" i="2"/>
  <c r="J84" i="2"/>
  <c r="K84" i="2"/>
  <c r="L84" i="2"/>
  <c r="M84" i="2"/>
  <c r="H85" i="2"/>
  <c r="I85" i="2"/>
  <c r="J85" i="2"/>
  <c r="K85" i="2"/>
  <c r="L85" i="2"/>
  <c r="M85" i="2"/>
  <c r="H86" i="2"/>
  <c r="I86" i="2"/>
  <c r="J86" i="2"/>
  <c r="K86" i="2"/>
  <c r="L86" i="2"/>
  <c r="M86" i="2"/>
  <c r="H87" i="2"/>
  <c r="I87" i="2"/>
  <c r="J87" i="2"/>
  <c r="K87" i="2"/>
  <c r="L87" i="2"/>
  <c r="M87" i="2"/>
  <c r="H88" i="2"/>
  <c r="I88" i="2"/>
  <c r="J88" i="2"/>
  <c r="K88" i="2"/>
  <c r="L88" i="2"/>
  <c r="M88" i="2"/>
  <c r="H89" i="2"/>
  <c r="I89" i="2"/>
  <c r="J89" i="2"/>
  <c r="K89" i="2"/>
  <c r="L89" i="2"/>
  <c r="M89" i="2"/>
  <c r="H90" i="2"/>
  <c r="I90" i="2"/>
  <c r="J90" i="2"/>
  <c r="K90" i="2"/>
  <c r="L90" i="2"/>
  <c r="M90" i="2"/>
  <c r="H91" i="2"/>
  <c r="I91" i="2"/>
  <c r="J91" i="2"/>
  <c r="K91" i="2"/>
  <c r="L91" i="2"/>
  <c r="M91" i="2"/>
  <c r="H92" i="2"/>
  <c r="I92" i="2"/>
  <c r="J92" i="2"/>
  <c r="K92" i="2"/>
  <c r="L92" i="2"/>
  <c r="M92" i="2"/>
  <c r="H93" i="2"/>
  <c r="I93" i="2"/>
  <c r="J93" i="2"/>
  <c r="K93" i="2"/>
  <c r="L93" i="2"/>
  <c r="M93" i="2"/>
  <c r="H94" i="2"/>
  <c r="I94" i="2"/>
  <c r="J94" i="2"/>
  <c r="K94" i="2"/>
  <c r="L94" i="2"/>
  <c r="M94" i="2"/>
  <c r="H95" i="2"/>
  <c r="I95" i="2"/>
  <c r="J95" i="2"/>
  <c r="K95" i="2"/>
  <c r="L95" i="2"/>
  <c r="M95" i="2"/>
  <c r="H96" i="2"/>
  <c r="I96" i="2"/>
  <c r="J96" i="2"/>
  <c r="K96" i="2"/>
  <c r="L96" i="2"/>
  <c r="M96" i="2"/>
  <c r="H97" i="2"/>
  <c r="I97" i="2"/>
  <c r="J97" i="2"/>
  <c r="K97" i="2"/>
  <c r="L97" i="2"/>
  <c r="M97" i="2"/>
  <c r="H98" i="2"/>
  <c r="I98" i="2"/>
  <c r="J98" i="2"/>
  <c r="K98" i="2"/>
  <c r="L98" i="2"/>
  <c r="M98" i="2"/>
  <c r="H99" i="2"/>
  <c r="I99" i="2"/>
  <c r="J99" i="2"/>
  <c r="K99" i="2"/>
  <c r="L99" i="2"/>
  <c r="M99" i="2"/>
  <c r="H100" i="2"/>
  <c r="I100" i="2"/>
  <c r="J100" i="2"/>
  <c r="K100" i="2"/>
  <c r="L100" i="2"/>
  <c r="M100" i="2"/>
  <c r="H101" i="2"/>
  <c r="I101" i="2"/>
  <c r="J101" i="2"/>
  <c r="K101" i="2"/>
  <c r="L101" i="2"/>
  <c r="M101" i="2"/>
  <c r="H102" i="2"/>
  <c r="I102" i="2"/>
  <c r="J102" i="2"/>
  <c r="K102" i="2"/>
  <c r="L102" i="2"/>
  <c r="M102" i="2"/>
  <c r="H103" i="2"/>
  <c r="I103" i="2"/>
  <c r="J103" i="2"/>
  <c r="K103" i="2"/>
  <c r="L103" i="2"/>
  <c r="M103" i="2"/>
  <c r="H104" i="2"/>
  <c r="I104" i="2"/>
  <c r="J104" i="2"/>
  <c r="K104" i="2"/>
  <c r="L104" i="2"/>
  <c r="M104" i="2"/>
  <c r="H105" i="2"/>
  <c r="I105" i="2"/>
  <c r="J105" i="2"/>
  <c r="K105" i="2"/>
  <c r="L105" i="2"/>
  <c r="M105" i="2"/>
  <c r="H106" i="2"/>
  <c r="I106" i="2"/>
  <c r="J106" i="2"/>
  <c r="K106" i="2"/>
  <c r="L106" i="2"/>
  <c r="M106" i="2"/>
  <c r="H107" i="2"/>
  <c r="I107" i="2"/>
  <c r="J107" i="2"/>
  <c r="K107" i="2"/>
  <c r="L107" i="2"/>
  <c r="M107" i="2"/>
  <c r="H108" i="2"/>
  <c r="I108" i="2"/>
  <c r="J108" i="2"/>
  <c r="K108" i="2"/>
  <c r="L108" i="2"/>
  <c r="M108" i="2"/>
  <c r="H109" i="2"/>
  <c r="I109" i="2"/>
  <c r="J109" i="2"/>
  <c r="K109" i="2"/>
  <c r="L109" i="2"/>
  <c r="M109" i="2"/>
  <c r="H110" i="2"/>
  <c r="I110" i="2"/>
  <c r="J110" i="2"/>
  <c r="K110" i="2"/>
  <c r="L110" i="2"/>
  <c r="M110" i="2"/>
  <c r="H111" i="2"/>
  <c r="I111" i="2"/>
  <c r="J111" i="2"/>
  <c r="K111" i="2"/>
  <c r="L111" i="2"/>
  <c r="M111" i="2"/>
  <c r="H112" i="2"/>
  <c r="I112" i="2"/>
  <c r="J112" i="2"/>
  <c r="K112" i="2"/>
  <c r="L112" i="2"/>
  <c r="M112" i="2"/>
  <c r="H113" i="2"/>
  <c r="I113" i="2"/>
  <c r="J113" i="2"/>
  <c r="K113" i="2"/>
  <c r="L113" i="2"/>
  <c r="M113" i="2"/>
  <c r="H114" i="2"/>
  <c r="I114" i="2"/>
  <c r="J114" i="2"/>
  <c r="K114" i="2"/>
  <c r="L114" i="2"/>
  <c r="M114" i="2"/>
  <c r="H115" i="2"/>
  <c r="I115" i="2"/>
  <c r="J115" i="2"/>
  <c r="K115" i="2"/>
  <c r="L115" i="2"/>
  <c r="M115" i="2"/>
  <c r="H116" i="2"/>
  <c r="I116" i="2"/>
  <c r="J116" i="2"/>
  <c r="K116" i="2"/>
  <c r="L116" i="2"/>
  <c r="M116" i="2"/>
  <c r="H117" i="2"/>
  <c r="I117" i="2"/>
  <c r="J117" i="2"/>
  <c r="K117" i="2"/>
  <c r="L117" i="2"/>
  <c r="M117" i="2"/>
  <c r="H118" i="2"/>
  <c r="I118" i="2"/>
  <c r="J118" i="2"/>
  <c r="K118" i="2"/>
  <c r="L118" i="2"/>
  <c r="M118" i="2"/>
  <c r="H119" i="2"/>
  <c r="I119" i="2"/>
  <c r="J119" i="2"/>
  <c r="K119" i="2"/>
  <c r="L119" i="2"/>
  <c r="M119" i="2"/>
  <c r="H120" i="2"/>
  <c r="I120" i="2"/>
  <c r="J120" i="2"/>
  <c r="K120" i="2"/>
  <c r="L120" i="2"/>
  <c r="M120" i="2"/>
  <c r="H121" i="2"/>
  <c r="I121" i="2"/>
  <c r="J121" i="2"/>
  <c r="K121" i="2"/>
  <c r="L121" i="2"/>
  <c r="M121" i="2"/>
  <c r="H122" i="2"/>
  <c r="I122" i="2"/>
  <c r="J122" i="2"/>
  <c r="K122" i="2"/>
  <c r="L122" i="2"/>
  <c r="M122" i="2"/>
  <c r="H123" i="2"/>
  <c r="I123" i="2"/>
  <c r="J123" i="2"/>
  <c r="K123" i="2"/>
  <c r="L123" i="2"/>
  <c r="M123" i="2"/>
  <c r="H124" i="2"/>
  <c r="I124" i="2"/>
  <c r="J124" i="2"/>
  <c r="K124" i="2"/>
  <c r="L124" i="2"/>
  <c r="M124" i="2"/>
  <c r="H125" i="2"/>
  <c r="I125" i="2"/>
  <c r="J125" i="2"/>
  <c r="K125" i="2"/>
  <c r="L125" i="2"/>
  <c r="M125" i="2"/>
  <c r="H126" i="2"/>
  <c r="I126" i="2"/>
  <c r="J126" i="2"/>
  <c r="K126" i="2"/>
  <c r="L126" i="2"/>
  <c r="M126" i="2"/>
  <c r="H127" i="2"/>
  <c r="I127" i="2"/>
  <c r="J127" i="2"/>
  <c r="K127" i="2"/>
  <c r="L127" i="2"/>
  <c r="M127" i="2"/>
  <c r="H128" i="2"/>
  <c r="I128" i="2"/>
  <c r="J128" i="2"/>
  <c r="K128" i="2"/>
  <c r="L128" i="2"/>
  <c r="M128" i="2"/>
  <c r="H129" i="2"/>
  <c r="I129" i="2"/>
  <c r="J129" i="2"/>
  <c r="K129" i="2"/>
  <c r="L129" i="2"/>
  <c r="M129" i="2"/>
  <c r="H130" i="2"/>
  <c r="I130" i="2"/>
  <c r="J130" i="2"/>
  <c r="K130" i="2"/>
  <c r="L130" i="2"/>
  <c r="M130" i="2"/>
  <c r="H131" i="2"/>
  <c r="I131" i="2"/>
  <c r="J131" i="2"/>
  <c r="K131" i="2"/>
  <c r="L131" i="2"/>
  <c r="M131" i="2"/>
  <c r="H132" i="2"/>
  <c r="I132" i="2"/>
  <c r="J132" i="2"/>
  <c r="K132" i="2"/>
  <c r="L132" i="2"/>
  <c r="M132" i="2"/>
  <c r="H133" i="2"/>
  <c r="I133" i="2"/>
  <c r="J133" i="2"/>
  <c r="K133" i="2"/>
  <c r="L133" i="2"/>
  <c r="M133" i="2"/>
  <c r="H134" i="2"/>
  <c r="I134" i="2"/>
  <c r="J134" i="2"/>
  <c r="K134" i="2"/>
  <c r="L134" i="2"/>
  <c r="M134" i="2"/>
  <c r="H135" i="2"/>
  <c r="I135" i="2"/>
  <c r="J135" i="2"/>
  <c r="K135" i="2"/>
  <c r="L135" i="2"/>
  <c r="M135" i="2"/>
  <c r="H136" i="2"/>
  <c r="I136" i="2"/>
  <c r="J136" i="2"/>
  <c r="K136" i="2"/>
  <c r="L136" i="2"/>
  <c r="M136" i="2"/>
  <c r="H137" i="2"/>
  <c r="I137" i="2"/>
  <c r="J137" i="2"/>
  <c r="K137" i="2"/>
  <c r="L137" i="2"/>
  <c r="M137" i="2"/>
  <c r="H138" i="2"/>
  <c r="I138" i="2"/>
  <c r="J138" i="2"/>
  <c r="K138" i="2"/>
  <c r="L138" i="2"/>
  <c r="M138" i="2"/>
  <c r="H139" i="2"/>
  <c r="I139" i="2"/>
  <c r="J139" i="2"/>
  <c r="K139" i="2"/>
  <c r="L139" i="2"/>
  <c r="M139" i="2"/>
  <c r="H140" i="2"/>
  <c r="I140" i="2"/>
  <c r="J140" i="2"/>
  <c r="K140" i="2"/>
  <c r="L140" i="2"/>
  <c r="M140" i="2"/>
  <c r="H141" i="2"/>
  <c r="I141" i="2"/>
  <c r="J141" i="2"/>
  <c r="K141" i="2"/>
  <c r="L141" i="2"/>
  <c r="M141" i="2"/>
  <c r="H142" i="2"/>
  <c r="I142" i="2"/>
  <c r="J142" i="2"/>
  <c r="K142" i="2"/>
  <c r="L142" i="2"/>
  <c r="M142" i="2"/>
  <c r="H143" i="2"/>
  <c r="I143" i="2"/>
  <c r="J143" i="2"/>
  <c r="K143" i="2"/>
  <c r="L143" i="2"/>
  <c r="M143" i="2"/>
  <c r="H144" i="2"/>
  <c r="I144" i="2"/>
  <c r="J144" i="2"/>
  <c r="K144" i="2"/>
  <c r="L144" i="2"/>
  <c r="M144" i="2"/>
  <c r="H145" i="2"/>
  <c r="I145" i="2"/>
  <c r="J145" i="2"/>
  <c r="K145" i="2"/>
  <c r="L145" i="2"/>
  <c r="M145" i="2"/>
  <c r="H146" i="2"/>
  <c r="I146" i="2"/>
  <c r="J146" i="2"/>
  <c r="K146" i="2"/>
  <c r="L146" i="2"/>
  <c r="M146" i="2"/>
  <c r="H147" i="2"/>
  <c r="I147" i="2"/>
  <c r="J147" i="2"/>
  <c r="K147" i="2"/>
  <c r="L147" i="2"/>
  <c r="M147" i="2"/>
  <c r="H148" i="2"/>
  <c r="I148" i="2"/>
  <c r="J148" i="2"/>
  <c r="K148" i="2"/>
  <c r="L148" i="2"/>
  <c r="M148" i="2"/>
  <c r="H149" i="2"/>
  <c r="I149" i="2"/>
  <c r="J149" i="2"/>
  <c r="K149" i="2"/>
  <c r="L149" i="2"/>
  <c r="M149" i="2"/>
  <c r="H150" i="2"/>
  <c r="I150" i="2"/>
  <c r="J150" i="2"/>
  <c r="K150" i="2"/>
  <c r="L150" i="2"/>
  <c r="M150" i="2"/>
  <c r="H151" i="2"/>
  <c r="I151" i="2"/>
  <c r="J151" i="2"/>
  <c r="K151" i="2"/>
  <c r="L151" i="2"/>
  <c r="M151" i="2"/>
  <c r="H152" i="2"/>
  <c r="I152" i="2"/>
  <c r="J152" i="2"/>
  <c r="K152" i="2"/>
  <c r="L152" i="2"/>
  <c r="M152" i="2"/>
  <c r="H153" i="2"/>
  <c r="I153" i="2"/>
  <c r="J153" i="2"/>
  <c r="K153" i="2"/>
  <c r="L153" i="2"/>
  <c r="M153" i="2"/>
  <c r="H154" i="2"/>
  <c r="I154" i="2"/>
  <c r="J154" i="2"/>
  <c r="K154" i="2"/>
  <c r="L154" i="2"/>
  <c r="M154" i="2"/>
  <c r="H155" i="2"/>
  <c r="I155" i="2"/>
  <c r="J155" i="2"/>
  <c r="K155" i="2"/>
  <c r="L155" i="2"/>
  <c r="M155" i="2"/>
  <c r="H156" i="2"/>
  <c r="I156" i="2"/>
  <c r="J156" i="2"/>
  <c r="K156" i="2"/>
  <c r="L156" i="2"/>
  <c r="M156" i="2"/>
  <c r="H157" i="2"/>
  <c r="I157" i="2"/>
  <c r="J157" i="2"/>
  <c r="K157" i="2"/>
  <c r="L157" i="2"/>
  <c r="M157" i="2"/>
  <c r="H158" i="2"/>
  <c r="I158" i="2"/>
  <c r="J158" i="2"/>
  <c r="K158" i="2"/>
  <c r="L158" i="2"/>
  <c r="M158" i="2"/>
  <c r="H159" i="2"/>
  <c r="I159" i="2"/>
  <c r="J159" i="2"/>
  <c r="K159" i="2"/>
  <c r="L159" i="2"/>
  <c r="M159" i="2"/>
  <c r="H160" i="2"/>
  <c r="I160" i="2"/>
  <c r="J160" i="2"/>
  <c r="K160" i="2"/>
  <c r="L160" i="2"/>
  <c r="M160" i="2"/>
  <c r="H161" i="2"/>
  <c r="I161" i="2"/>
  <c r="J161" i="2"/>
  <c r="K161" i="2"/>
  <c r="L161" i="2"/>
  <c r="M161" i="2"/>
  <c r="H162" i="2"/>
  <c r="I162" i="2"/>
  <c r="J162" i="2"/>
  <c r="K162" i="2"/>
  <c r="L162" i="2"/>
  <c r="M162" i="2"/>
  <c r="H163" i="2"/>
  <c r="I163" i="2"/>
  <c r="J163" i="2"/>
  <c r="K163" i="2"/>
  <c r="L163" i="2"/>
  <c r="M163" i="2"/>
  <c r="H164" i="2"/>
  <c r="I164" i="2"/>
  <c r="J164" i="2"/>
  <c r="K164" i="2"/>
  <c r="L164" i="2"/>
  <c r="M164" i="2"/>
  <c r="H165" i="2"/>
  <c r="I165" i="2"/>
  <c r="J165" i="2"/>
  <c r="K165" i="2"/>
  <c r="L165" i="2"/>
  <c r="M165" i="2"/>
  <c r="H166" i="2"/>
  <c r="I166" i="2"/>
  <c r="J166" i="2"/>
  <c r="K166" i="2"/>
  <c r="L166" i="2"/>
  <c r="M166" i="2"/>
  <c r="H167" i="2"/>
  <c r="I167" i="2"/>
  <c r="J167" i="2"/>
  <c r="K167" i="2"/>
  <c r="L167" i="2"/>
  <c r="M167" i="2"/>
  <c r="H168" i="2"/>
  <c r="I168" i="2"/>
  <c r="J168" i="2"/>
  <c r="K168" i="2"/>
  <c r="L168" i="2"/>
  <c r="M168" i="2"/>
  <c r="H169" i="2"/>
  <c r="I169" i="2"/>
  <c r="J169" i="2"/>
  <c r="K169" i="2"/>
  <c r="L169" i="2"/>
  <c r="M169" i="2"/>
  <c r="H170" i="2"/>
  <c r="I170" i="2"/>
  <c r="J170" i="2"/>
  <c r="K170" i="2"/>
  <c r="L170" i="2"/>
  <c r="M170" i="2"/>
  <c r="H171" i="2"/>
  <c r="I171" i="2"/>
  <c r="J171" i="2"/>
  <c r="K171" i="2"/>
  <c r="L171" i="2"/>
  <c r="M171" i="2"/>
  <c r="H172" i="2"/>
  <c r="I172" i="2"/>
  <c r="J172" i="2"/>
  <c r="K172" i="2"/>
  <c r="L172" i="2"/>
  <c r="M172" i="2"/>
  <c r="H173" i="2"/>
  <c r="I173" i="2"/>
  <c r="J173" i="2"/>
  <c r="K173" i="2"/>
  <c r="L173" i="2"/>
  <c r="M173" i="2"/>
  <c r="H174" i="2"/>
  <c r="I174" i="2"/>
  <c r="J174" i="2"/>
  <c r="K174" i="2"/>
  <c r="L174" i="2"/>
  <c r="M174" i="2"/>
  <c r="H175" i="2"/>
  <c r="I175" i="2"/>
  <c r="J175" i="2"/>
  <c r="K175" i="2"/>
  <c r="L175" i="2"/>
  <c r="M175" i="2"/>
  <c r="H176" i="2"/>
  <c r="I176" i="2"/>
  <c r="J176" i="2"/>
  <c r="K176" i="2"/>
  <c r="L176" i="2"/>
  <c r="M176" i="2"/>
  <c r="H177" i="2"/>
  <c r="I177" i="2"/>
  <c r="J177" i="2"/>
  <c r="K177" i="2"/>
  <c r="L177" i="2"/>
  <c r="M177" i="2"/>
  <c r="H178" i="2"/>
  <c r="I178" i="2"/>
  <c r="J178" i="2"/>
  <c r="K178" i="2"/>
  <c r="L178" i="2"/>
  <c r="M178" i="2"/>
  <c r="H179" i="2"/>
  <c r="I179" i="2"/>
  <c r="J179" i="2"/>
  <c r="K179" i="2"/>
  <c r="L179" i="2"/>
  <c r="M179" i="2"/>
  <c r="H180" i="2"/>
  <c r="I180" i="2"/>
  <c r="J180" i="2"/>
  <c r="K180" i="2"/>
  <c r="L180" i="2"/>
  <c r="M180" i="2"/>
  <c r="H181" i="2"/>
  <c r="I181" i="2"/>
  <c r="J181" i="2"/>
  <c r="K181" i="2"/>
  <c r="L181" i="2"/>
  <c r="M181" i="2"/>
  <c r="H182" i="2"/>
  <c r="I182" i="2"/>
  <c r="J182" i="2"/>
  <c r="K182" i="2"/>
  <c r="L182" i="2"/>
  <c r="M182" i="2"/>
  <c r="H183" i="2"/>
  <c r="I183" i="2"/>
  <c r="J183" i="2"/>
  <c r="K183" i="2"/>
  <c r="L183" i="2"/>
  <c r="M183" i="2"/>
  <c r="H184" i="2"/>
  <c r="I184" i="2"/>
  <c r="J184" i="2"/>
  <c r="K184" i="2"/>
  <c r="L184" i="2"/>
  <c r="M184" i="2"/>
  <c r="H185" i="2"/>
  <c r="I185" i="2"/>
  <c r="J185" i="2"/>
  <c r="K185" i="2"/>
  <c r="L185" i="2"/>
  <c r="M185" i="2"/>
  <c r="H186" i="2"/>
  <c r="I186" i="2"/>
  <c r="J186" i="2"/>
  <c r="K186" i="2"/>
  <c r="L186" i="2"/>
  <c r="M186" i="2"/>
  <c r="H187" i="2"/>
  <c r="I187" i="2"/>
  <c r="J187" i="2"/>
  <c r="K187" i="2"/>
  <c r="L187" i="2"/>
  <c r="M187" i="2"/>
  <c r="H188" i="2"/>
  <c r="I188" i="2"/>
  <c r="J188" i="2"/>
  <c r="K188" i="2"/>
  <c r="L188" i="2"/>
  <c r="M188" i="2"/>
  <c r="H189" i="2"/>
  <c r="I189" i="2"/>
  <c r="J189" i="2"/>
  <c r="K189" i="2"/>
  <c r="L189" i="2"/>
  <c r="M189" i="2"/>
  <c r="H190" i="2"/>
  <c r="I190" i="2"/>
  <c r="J190" i="2"/>
  <c r="K190" i="2"/>
  <c r="L190" i="2"/>
  <c r="M190" i="2"/>
  <c r="H191" i="2"/>
  <c r="I191" i="2"/>
  <c r="J191" i="2"/>
  <c r="K191" i="2"/>
  <c r="L191" i="2"/>
  <c r="M191" i="2"/>
  <c r="H192" i="2"/>
  <c r="I192" i="2"/>
  <c r="J192" i="2"/>
  <c r="K192" i="2"/>
  <c r="L192" i="2"/>
  <c r="M192" i="2"/>
  <c r="H193" i="2"/>
  <c r="I193" i="2"/>
  <c r="J193" i="2"/>
  <c r="K193" i="2"/>
  <c r="L193" i="2"/>
  <c r="M193" i="2"/>
  <c r="H194" i="2"/>
  <c r="I194" i="2"/>
  <c r="J194" i="2"/>
  <c r="K194" i="2"/>
  <c r="L194" i="2"/>
  <c r="M194" i="2"/>
  <c r="H195" i="2"/>
  <c r="I195" i="2"/>
  <c r="J195" i="2"/>
  <c r="K195" i="2"/>
  <c r="L195" i="2"/>
  <c r="M195" i="2"/>
  <c r="H196" i="2"/>
  <c r="I196" i="2"/>
  <c r="J196" i="2"/>
  <c r="K196" i="2"/>
  <c r="L196" i="2"/>
  <c r="M196" i="2"/>
  <c r="H197" i="2"/>
  <c r="I197" i="2"/>
  <c r="J197" i="2"/>
  <c r="K197" i="2"/>
  <c r="L197" i="2"/>
  <c r="M197" i="2"/>
  <c r="H198" i="2"/>
  <c r="I198" i="2"/>
  <c r="J198" i="2"/>
  <c r="K198" i="2"/>
  <c r="L198" i="2"/>
  <c r="M198" i="2"/>
  <c r="H199" i="2"/>
  <c r="I199" i="2"/>
  <c r="J199" i="2"/>
  <c r="K199" i="2"/>
  <c r="L199" i="2"/>
  <c r="M199" i="2"/>
  <c r="H200" i="2"/>
  <c r="I200" i="2"/>
  <c r="J200" i="2"/>
  <c r="K200" i="2"/>
  <c r="L200" i="2"/>
  <c r="M200" i="2"/>
  <c r="H201" i="2"/>
  <c r="I201" i="2"/>
  <c r="J201" i="2"/>
  <c r="K201" i="2"/>
  <c r="L201" i="2"/>
  <c r="M201" i="2"/>
  <c r="H202" i="2"/>
  <c r="I202" i="2"/>
  <c r="J202" i="2"/>
  <c r="K202" i="2"/>
  <c r="L202" i="2"/>
  <c r="M202" i="2"/>
  <c r="H203" i="2"/>
  <c r="I203" i="2"/>
  <c r="J203" i="2"/>
  <c r="K203" i="2"/>
  <c r="L203" i="2"/>
  <c r="M203" i="2"/>
  <c r="H204" i="2"/>
  <c r="I204" i="2"/>
  <c r="J204" i="2"/>
  <c r="K204" i="2"/>
  <c r="L204" i="2"/>
  <c r="M204" i="2"/>
  <c r="H205" i="2"/>
  <c r="I205" i="2"/>
  <c r="J205" i="2"/>
  <c r="K205" i="2"/>
  <c r="L205" i="2"/>
  <c r="M205" i="2"/>
  <c r="H206" i="2"/>
  <c r="I206" i="2"/>
  <c r="J206" i="2"/>
  <c r="K206" i="2"/>
  <c r="L206" i="2"/>
  <c r="M206" i="2"/>
  <c r="H207" i="2"/>
  <c r="I207" i="2"/>
  <c r="J207" i="2"/>
  <c r="K207" i="2"/>
  <c r="L207" i="2"/>
  <c r="M207" i="2"/>
  <c r="H208" i="2"/>
  <c r="I208" i="2"/>
  <c r="J208" i="2"/>
  <c r="K208" i="2"/>
  <c r="L208" i="2"/>
  <c r="M208" i="2"/>
  <c r="H209" i="2"/>
  <c r="I209" i="2"/>
  <c r="J209" i="2"/>
  <c r="K209" i="2"/>
  <c r="L209" i="2"/>
  <c r="M209" i="2"/>
  <c r="H210" i="2"/>
  <c r="I210" i="2"/>
  <c r="J210" i="2"/>
  <c r="K210" i="2"/>
  <c r="L210" i="2"/>
  <c r="M210" i="2"/>
  <c r="H211" i="2"/>
  <c r="I211" i="2"/>
  <c r="J211" i="2"/>
  <c r="K211" i="2"/>
  <c r="L211" i="2"/>
  <c r="M211" i="2"/>
  <c r="H212" i="2"/>
  <c r="I212" i="2"/>
  <c r="J212" i="2"/>
  <c r="K212" i="2"/>
  <c r="L212" i="2"/>
  <c r="M212" i="2"/>
  <c r="H213" i="2"/>
  <c r="I213" i="2"/>
  <c r="J213" i="2"/>
  <c r="K213" i="2"/>
  <c r="L213" i="2"/>
  <c r="M213" i="2"/>
  <c r="H214" i="2"/>
  <c r="I214" i="2"/>
  <c r="J214" i="2"/>
  <c r="K214" i="2"/>
  <c r="L214" i="2"/>
  <c r="M214" i="2"/>
  <c r="H215" i="2"/>
  <c r="I215" i="2"/>
  <c r="J215" i="2"/>
  <c r="K215" i="2"/>
  <c r="L215" i="2"/>
  <c r="M215" i="2"/>
  <c r="H216" i="2"/>
  <c r="I216" i="2"/>
  <c r="J216" i="2"/>
  <c r="K216" i="2"/>
  <c r="L216" i="2"/>
  <c r="M216" i="2"/>
  <c r="H217" i="2"/>
  <c r="I217" i="2"/>
  <c r="J217" i="2"/>
  <c r="K217" i="2"/>
  <c r="L217" i="2"/>
  <c r="M217" i="2"/>
  <c r="H218" i="2"/>
  <c r="I218" i="2"/>
  <c r="J218" i="2"/>
  <c r="K218" i="2"/>
  <c r="L218" i="2"/>
  <c r="M218" i="2"/>
  <c r="H219" i="2"/>
  <c r="I219" i="2"/>
  <c r="J219" i="2"/>
  <c r="K219" i="2"/>
  <c r="L219" i="2"/>
  <c r="M219" i="2"/>
  <c r="H220" i="2"/>
  <c r="I220" i="2"/>
  <c r="J220" i="2"/>
  <c r="K220" i="2"/>
  <c r="L220" i="2"/>
  <c r="M220" i="2"/>
  <c r="H221" i="2"/>
  <c r="I221" i="2"/>
  <c r="J221" i="2"/>
  <c r="K221" i="2"/>
  <c r="L221" i="2"/>
  <c r="M221" i="2"/>
  <c r="H222" i="2"/>
  <c r="I222" i="2"/>
  <c r="J222" i="2"/>
  <c r="K222" i="2"/>
  <c r="L222" i="2"/>
  <c r="M222" i="2"/>
  <c r="H223" i="2"/>
  <c r="I223" i="2"/>
  <c r="J223" i="2"/>
  <c r="K223" i="2"/>
  <c r="L223" i="2"/>
  <c r="M223" i="2"/>
  <c r="H224" i="2"/>
  <c r="I224" i="2"/>
  <c r="J224" i="2"/>
  <c r="K224" i="2"/>
  <c r="L224" i="2"/>
  <c r="M224" i="2"/>
  <c r="H225" i="2"/>
  <c r="I225" i="2"/>
  <c r="J225" i="2"/>
  <c r="K225" i="2"/>
  <c r="L225" i="2"/>
  <c r="M225" i="2"/>
  <c r="H226" i="2"/>
  <c r="I226" i="2"/>
  <c r="J226" i="2"/>
  <c r="K226" i="2"/>
  <c r="L226" i="2"/>
  <c r="M226" i="2"/>
  <c r="H227" i="2"/>
  <c r="I227" i="2"/>
  <c r="J227" i="2"/>
  <c r="K227" i="2"/>
  <c r="L227" i="2"/>
  <c r="M227" i="2"/>
  <c r="H228" i="2"/>
  <c r="I228" i="2"/>
  <c r="J228" i="2"/>
  <c r="K228" i="2"/>
  <c r="L228" i="2"/>
  <c r="M228" i="2"/>
  <c r="H229" i="2"/>
  <c r="I229" i="2"/>
  <c r="J229" i="2"/>
  <c r="K229" i="2"/>
  <c r="L229" i="2"/>
  <c r="M229" i="2"/>
  <c r="H230" i="2"/>
  <c r="I230" i="2"/>
  <c r="J230" i="2"/>
  <c r="K230" i="2"/>
  <c r="L230" i="2"/>
  <c r="M230" i="2"/>
  <c r="H231" i="2"/>
  <c r="I231" i="2"/>
  <c r="J231" i="2"/>
  <c r="K231" i="2"/>
  <c r="L231" i="2"/>
  <c r="M231" i="2"/>
  <c r="H232" i="2"/>
  <c r="I232" i="2"/>
  <c r="J232" i="2"/>
  <c r="K232" i="2"/>
  <c r="L232" i="2"/>
  <c r="M232" i="2"/>
  <c r="H233" i="2"/>
  <c r="I233" i="2"/>
  <c r="J233" i="2"/>
  <c r="K233" i="2"/>
  <c r="L233" i="2"/>
  <c r="M233" i="2"/>
  <c r="H234" i="2"/>
  <c r="I234" i="2"/>
  <c r="J234" i="2"/>
  <c r="K234" i="2"/>
  <c r="L234" i="2"/>
  <c r="M234" i="2"/>
  <c r="H235" i="2"/>
  <c r="I235" i="2"/>
  <c r="J235" i="2"/>
  <c r="K235" i="2"/>
  <c r="L235" i="2"/>
  <c r="M235" i="2"/>
  <c r="H236" i="2"/>
  <c r="I236" i="2"/>
  <c r="J236" i="2"/>
  <c r="K236" i="2"/>
  <c r="L236" i="2"/>
  <c r="M236" i="2"/>
  <c r="H237" i="2"/>
  <c r="I237" i="2"/>
  <c r="J237" i="2"/>
  <c r="K237" i="2"/>
  <c r="L237" i="2"/>
  <c r="M237" i="2"/>
  <c r="H238" i="2"/>
  <c r="I238" i="2"/>
  <c r="J238" i="2"/>
  <c r="K238" i="2"/>
  <c r="L238" i="2"/>
  <c r="M238" i="2"/>
  <c r="H239" i="2"/>
  <c r="I239" i="2"/>
  <c r="J239" i="2"/>
  <c r="K239" i="2"/>
  <c r="L239" i="2"/>
  <c r="M239" i="2"/>
  <c r="H240" i="2"/>
  <c r="I240" i="2"/>
  <c r="J240" i="2"/>
  <c r="K240" i="2"/>
  <c r="L240" i="2"/>
  <c r="M240" i="2"/>
  <c r="H241" i="2"/>
  <c r="I241" i="2"/>
  <c r="J241" i="2"/>
  <c r="K241" i="2"/>
  <c r="L241" i="2"/>
  <c r="M241" i="2"/>
  <c r="H242" i="2"/>
  <c r="I242" i="2"/>
  <c r="J242" i="2"/>
  <c r="K242" i="2"/>
  <c r="L242" i="2"/>
  <c r="M242" i="2"/>
  <c r="H243" i="2"/>
  <c r="I243" i="2"/>
  <c r="J243" i="2"/>
  <c r="K243" i="2"/>
  <c r="L243" i="2"/>
  <c r="M243" i="2"/>
  <c r="H244" i="2"/>
  <c r="I244" i="2"/>
  <c r="J244" i="2"/>
  <c r="K244" i="2"/>
  <c r="L244" i="2"/>
  <c r="M244" i="2"/>
  <c r="H245" i="2"/>
  <c r="I245" i="2"/>
  <c r="J245" i="2"/>
  <c r="K245" i="2"/>
  <c r="L245" i="2"/>
  <c r="M245" i="2"/>
  <c r="H246" i="2"/>
  <c r="I246" i="2"/>
  <c r="J246" i="2"/>
  <c r="K246" i="2"/>
  <c r="L246" i="2"/>
  <c r="M246" i="2"/>
  <c r="H247" i="2"/>
  <c r="I247" i="2"/>
  <c r="J247" i="2"/>
  <c r="K247" i="2"/>
  <c r="L247" i="2"/>
  <c r="M247" i="2"/>
  <c r="H248" i="2"/>
  <c r="I248" i="2"/>
  <c r="J248" i="2"/>
  <c r="K248" i="2"/>
  <c r="L248" i="2"/>
  <c r="M248" i="2"/>
  <c r="H249" i="2"/>
  <c r="I249" i="2"/>
  <c r="J249" i="2"/>
  <c r="K249" i="2"/>
  <c r="L249" i="2"/>
  <c r="M249" i="2"/>
  <c r="H250" i="2"/>
  <c r="I250" i="2"/>
  <c r="J250" i="2"/>
  <c r="K250" i="2"/>
  <c r="L250" i="2"/>
  <c r="M250" i="2"/>
  <c r="H251" i="2"/>
  <c r="I251" i="2"/>
  <c r="J251" i="2"/>
  <c r="K251" i="2"/>
  <c r="L251" i="2"/>
  <c r="M251" i="2"/>
  <c r="H252" i="2"/>
  <c r="I252" i="2"/>
  <c r="J252" i="2"/>
  <c r="K252" i="2"/>
  <c r="L252" i="2"/>
  <c r="M252" i="2"/>
  <c r="H253" i="2"/>
  <c r="I253" i="2"/>
  <c r="J253" i="2"/>
  <c r="K253" i="2"/>
  <c r="L253" i="2"/>
  <c r="M253" i="2"/>
  <c r="H254" i="2"/>
  <c r="I254" i="2"/>
  <c r="J254" i="2"/>
  <c r="K254" i="2"/>
  <c r="L254" i="2"/>
  <c r="M254" i="2"/>
  <c r="H255" i="2"/>
  <c r="I255" i="2"/>
  <c r="J255" i="2"/>
  <c r="K255" i="2"/>
  <c r="L255" i="2"/>
  <c r="M255" i="2"/>
  <c r="H256" i="2"/>
  <c r="I256" i="2"/>
  <c r="J256" i="2"/>
  <c r="K256" i="2"/>
  <c r="L256" i="2"/>
  <c r="M256" i="2"/>
  <c r="H257" i="2"/>
  <c r="I257" i="2"/>
  <c r="J257" i="2"/>
  <c r="K257" i="2"/>
  <c r="L257" i="2"/>
  <c r="M257" i="2"/>
  <c r="H258" i="2"/>
  <c r="I258" i="2"/>
  <c r="J258" i="2"/>
  <c r="K258" i="2"/>
  <c r="L258" i="2"/>
  <c r="M258" i="2"/>
  <c r="H259" i="2"/>
  <c r="I259" i="2"/>
  <c r="J259" i="2"/>
  <c r="K259" i="2"/>
  <c r="L259" i="2"/>
  <c r="M259" i="2"/>
  <c r="H260" i="2"/>
  <c r="I260" i="2"/>
  <c r="J260" i="2"/>
  <c r="K260" i="2"/>
  <c r="L260" i="2"/>
  <c r="M260" i="2"/>
  <c r="H261" i="2"/>
  <c r="I261" i="2"/>
  <c r="J261" i="2"/>
  <c r="K261" i="2"/>
  <c r="L261" i="2"/>
  <c r="M261" i="2"/>
  <c r="H262" i="2"/>
  <c r="I262" i="2"/>
  <c r="J262" i="2"/>
  <c r="K262" i="2"/>
  <c r="L262" i="2"/>
  <c r="M262" i="2"/>
  <c r="H263" i="2"/>
  <c r="I263" i="2"/>
  <c r="J263" i="2"/>
  <c r="K263" i="2"/>
  <c r="L263" i="2"/>
  <c r="M263" i="2"/>
  <c r="H264" i="2"/>
  <c r="I264" i="2"/>
  <c r="J264" i="2"/>
  <c r="K264" i="2"/>
  <c r="L264" i="2"/>
  <c r="M264" i="2"/>
  <c r="H265" i="2"/>
  <c r="I265" i="2"/>
  <c r="J265" i="2"/>
  <c r="K265" i="2"/>
  <c r="L265" i="2"/>
  <c r="M265" i="2"/>
  <c r="H266" i="2"/>
  <c r="I266" i="2"/>
  <c r="J266" i="2"/>
  <c r="K266" i="2"/>
  <c r="L266" i="2"/>
  <c r="M266" i="2"/>
  <c r="H267" i="2"/>
  <c r="I267" i="2"/>
  <c r="J267" i="2"/>
  <c r="K267" i="2"/>
  <c r="L267" i="2"/>
  <c r="M267" i="2"/>
  <c r="H268" i="2"/>
  <c r="I268" i="2"/>
  <c r="J268" i="2"/>
  <c r="K268" i="2"/>
  <c r="L268" i="2"/>
  <c r="M268" i="2"/>
  <c r="H269" i="2"/>
  <c r="I269" i="2"/>
  <c r="J269" i="2"/>
  <c r="K269" i="2"/>
  <c r="L269" i="2"/>
  <c r="M269" i="2"/>
  <c r="H270" i="2"/>
  <c r="I270" i="2"/>
  <c r="J270" i="2"/>
  <c r="K270" i="2"/>
  <c r="L270" i="2"/>
  <c r="M270" i="2"/>
  <c r="H271" i="2"/>
  <c r="I271" i="2"/>
  <c r="J271" i="2"/>
  <c r="K271" i="2"/>
  <c r="L271" i="2"/>
  <c r="M271" i="2"/>
  <c r="H272" i="2"/>
  <c r="I272" i="2"/>
  <c r="J272" i="2"/>
  <c r="K272" i="2"/>
  <c r="L272" i="2"/>
  <c r="M272" i="2"/>
  <c r="H273" i="2"/>
  <c r="I273" i="2"/>
  <c r="J273" i="2"/>
  <c r="K273" i="2"/>
  <c r="L273" i="2"/>
  <c r="M273" i="2"/>
  <c r="H274" i="2"/>
  <c r="I274" i="2"/>
  <c r="J274" i="2"/>
  <c r="K274" i="2"/>
  <c r="L274" i="2"/>
  <c r="M274" i="2"/>
  <c r="H275" i="2"/>
  <c r="I275" i="2"/>
  <c r="J275" i="2"/>
  <c r="K275" i="2"/>
  <c r="L275" i="2"/>
  <c r="M275" i="2"/>
  <c r="H276" i="2"/>
  <c r="I276" i="2"/>
  <c r="J276" i="2"/>
  <c r="K276" i="2"/>
  <c r="L276" i="2"/>
  <c r="M276" i="2"/>
  <c r="H277" i="2"/>
  <c r="I277" i="2"/>
  <c r="J277" i="2"/>
  <c r="K277" i="2"/>
  <c r="L277" i="2"/>
  <c r="M277" i="2"/>
  <c r="H278" i="2"/>
  <c r="I278" i="2"/>
  <c r="J278" i="2"/>
  <c r="K278" i="2"/>
  <c r="L278" i="2"/>
  <c r="M278" i="2"/>
  <c r="H279" i="2"/>
  <c r="I279" i="2"/>
  <c r="J279" i="2"/>
  <c r="K279" i="2"/>
  <c r="L279" i="2"/>
  <c r="M279" i="2"/>
  <c r="H280" i="2"/>
  <c r="I280" i="2"/>
  <c r="J280" i="2"/>
  <c r="K280" i="2"/>
  <c r="L280" i="2"/>
  <c r="M280" i="2"/>
  <c r="H281" i="2"/>
  <c r="I281" i="2"/>
  <c r="J281" i="2"/>
  <c r="K281" i="2"/>
  <c r="L281" i="2"/>
  <c r="M281" i="2"/>
  <c r="H282" i="2"/>
  <c r="I282" i="2"/>
  <c r="J282" i="2"/>
  <c r="K282" i="2"/>
  <c r="L282" i="2"/>
  <c r="M282" i="2"/>
  <c r="H283" i="2"/>
  <c r="I283" i="2"/>
  <c r="J283" i="2"/>
  <c r="K283" i="2"/>
  <c r="L283" i="2"/>
  <c r="M283" i="2"/>
  <c r="H284" i="2"/>
  <c r="I284" i="2"/>
  <c r="J284" i="2"/>
  <c r="K284" i="2"/>
  <c r="L284" i="2"/>
  <c r="M284" i="2"/>
  <c r="H285" i="2"/>
  <c r="I285" i="2"/>
  <c r="J285" i="2"/>
  <c r="K285" i="2"/>
  <c r="L285" i="2"/>
  <c r="M285" i="2"/>
  <c r="H286" i="2"/>
  <c r="I286" i="2"/>
  <c r="J286" i="2"/>
  <c r="K286" i="2"/>
  <c r="L286" i="2"/>
  <c r="M286" i="2"/>
  <c r="H287" i="2"/>
  <c r="I287" i="2"/>
  <c r="J287" i="2"/>
  <c r="K287" i="2"/>
  <c r="L287" i="2"/>
  <c r="M287" i="2"/>
  <c r="H288" i="2"/>
  <c r="I288" i="2"/>
  <c r="J288" i="2"/>
  <c r="K288" i="2"/>
  <c r="L288" i="2"/>
  <c r="M288" i="2"/>
  <c r="H289" i="2"/>
  <c r="I289" i="2"/>
  <c r="J289" i="2"/>
  <c r="K289" i="2"/>
  <c r="L289" i="2"/>
  <c r="M289" i="2"/>
  <c r="H290" i="2"/>
  <c r="I290" i="2"/>
  <c r="J290" i="2"/>
  <c r="K290" i="2"/>
  <c r="L290" i="2"/>
  <c r="M290" i="2"/>
  <c r="H291" i="2"/>
  <c r="I291" i="2"/>
  <c r="J291" i="2"/>
  <c r="K291" i="2"/>
  <c r="L291" i="2"/>
  <c r="M291" i="2"/>
  <c r="H292" i="2"/>
  <c r="I292" i="2"/>
  <c r="J292" i="2"/>
  <c r="K292" i="2"/>
  <c r="L292" i="2"/>
  <c r="M292" i="2"/>
  <c r="H293" i="2"/>
  <c r="I293" i="2"/>
  <c r="J293" i="2"/>
  <c r="K293" i="2"/>
  <c r="L293" i="2"/>
  <c r="M293" i="2"/>
  <c r="H294" i="2"/>
  <c r="I294" i="2"/>
  <c r="J294" i="2"/>
  <c r="K294" i="2"/>
  <c r="L294" i="2"/>
  <c r="M294" i="2"/>
  <c r="H295" i="2"/>
  <c r="I295" i="2"/>
  <c r="J295" i="2"/>
  <c r="K295" i="2"/>
  <c r="L295" i="2"/>
  <c r="M295" i="2"/>
  <c r="H296" i="2"/>
  <c r="I296" i="2"/>
  <c r="J296" i="2"/>
  <c r="K296" i="2"/>
  <c r="L296" i="2"/>
  <c r="M296" i="2"/>
  <c r="H297" i="2"/>
  <c r="I297" i="2"/>
  <c r="J297" i="2"/>
  <c r="K297" i="2"/>
  <c r="L297" i="2"/>
  <c r="M297" i="2"/>
  <c r="H298" i="2"/>
  <c r="I298" i="2"/>
  <c r="J298" i="2"/>
  <c r="K298" i="2"/>
  <c r="L298" i="2"/>
  <c r="M298" i="2"/>
  <c r="H299" i="2"/>
  <c r="I299" i="2"/>
  <c r="J299" i="2"/>
  <c r="K299" i="2"/>
  <c r="L299" i="2"/>
  <c r="M299" i="2"/>
  <c r="H300" i="2"/>
  <c r="I300" i="2"/>
  <c r="J300" i="2"/>
  <c r="K300" i="2"/>
  <c r="L300" i="2"/>
  <c r="M300" i="2"/>
  <c r="H301" i="2"/>
  <c r="I301" i="2"/>
  <c r="J301" i="2"/>
  <c r="K301" i="2"/>
  <c r="L301" i="2"/>
  <c r="M301" i="2"/>
  <c r="H302" i="2"/>
  <c r="I302" i="2"/>
  <c r="J302" i="2"/>
  <c r="K302" i="2"/>
  <c r="L302" i="2"/>
  <c r="M302" i="2"/>
  <c r="H303" i="2"/>
  <c r="I303" i="2"/>
  <c r="J303" i="2"/>
  <c r="K303" i="2"/>
  <c r="L303" i="2"/>
  <c r="M303" i="2"/>
  <c r="H304" i="2"/>
  <c r="I304" i="2"/>
  <c r="J304" i="2"/>
  <c r="K304" i="2"/>
  <c r="L304" i="2"/>
  <c r="M304" i="2"/>
  <c r="H305" i="2"/>
  <c r="I305" i="2"/>
  <c r="J305" i="2"/>
  <c r="K305" i="2"/>
  <c r="L305" i="2"/>
  <c r="M305" i="2"/>
  <c r="H306" i="2"/>
  <c r="I306" i="2"/>
  <c r="J306" i="2"/>
  <c r="K306" i="2"/>
  <c r="L306" i="2"/>
  <c r="M306" i="2"/>
  <c r="H307" i="2"/>
  <c r="I307" i="2"/>
  <c r="J307" i="2"/>
  <c r="K307" i="2"/>
  <c r="L307" i="2"/>
  <c r="M307" i="2"/>
  <c r="H308" i="2"/>
  <c r="I308" i="2"/>
  <c r="J308" i="2"/>
  <c r="K308" i="2"/>
  <c r="L308" i="2"/>
  <c r="M308" i="2"/>
  <c r="H309" i="2"/>
  <c r="I309" i="2"/>
  <c r="J309" i="2"/>
  <c r="K309" i="2"/>
  <c r="L309" i="2"/>
  <c r="M309" i="2"/>
  <c r="H310" i="2"/>
  <c r="I310" i="2"/>
  <c r="J310" i="2"/>
  <c r="K310" i="2"/>
  <c r="L310" i="2"/>
  <c r="M310" i="2"/>
  <c r="H311" i="2"/>
  <c r="I311" i="2"/>
  <c r="J311" i="2"/>
  <c r="K311" i="2"/>
  <c r="L311" i="2"/>
  <c r="M311" i="2"/>
  <c r="H312" i="2"/>
  <c r="I312" i="2"/>
  <c r="J312" i="2"/>
  <c r="K312" i="2"/>
  <c r="L312" i="2"/>
  <c r="M312" i="2"/>
  <c r="H313" i="2"/>
  <c r="I313" i="2"/>
  <c r="J313" i="2"/>
  <c r="K313" i="2"/>
  <c r="L313" i="2"/>
  <c r="M313" i="2"/>
  <c r="H314" i="2"/>
  <c r="I314" i="2"/>
  <c r="J314" i="2"/>
  <c r="K314" i="2"/>
  <c r="L314" i="2"/>
  <c r="M314" i="2"/>
  <c r="H315" i="2"/>
  <c r="I315" i="2"/>
  <c r="J315" i="2"/>
  <c r="K315" i="2"/>
  <c r="L315" i="2"/>
  <c r="M315" i="2"/>
  <c r="H316" i="2"/>
  <c r="I316" i="2"/>
  <c r="J316" i="2"/>
  <c r="K316" i="2"/>
  <c r="L316" i="2"/>
  <c r="M316" i="2"/>
  <c r="H317" i="2"/>
  <c r="I317" i="2"/>
  <c r="J317" i="2"/>
  <c r="K317" i="2"/>
  <c r="L317" i="2"/>
  <c r="M317" i="2"/>
  <c r="H318" i="2"/>
  <c r="I318" i="2"/>
  <c r="J318" i="2"/>
  <c r="K318" i="2"/>
  <c r="L318" i="2"/>
  <c r="M318" i="2"/>
  <c r="H319" i="2"/>
  <c r="I319" i="2"/>
  <c r="J319" i="2"/>
  <c r="K319" i="2"/>
  <c r="L319" i="2"/>
  <c r="M319" i="2"/>
  <c r="H320" i="2"/>
  <c r="I320" i="2"/>
  <c r="J320" i="2"/>
  <c r="K320" i="2"/>
  <c r="L320" i="2"/>
  <c r="M320" i="2"/>
  <c r="H321" i="2"/>
  <c r="I321" i="2"/>
  <c r="J321" i="2"/>
  <c r="K321" i="2"/>
  <c r="L321" i="2"/>
  <c r="M321" i="2"/>
  <c r="H322" i="2"/>
  <c r="I322" i="2"/>
  <c r="J322" i="2"/>
  <c r="K322" i="2"/>
  <c r="L322" i="2"/>
  <c r="M322" i="2"/>
  <c r="H323" i="2"/>
  <c r="I323" i="2"/>
  <c r="J323" i="2"/>
  <c r="K323" i="2"/>
  <c r="L323" i="2"/>
  <c r="M323" i="2"/>
  <c r="H324" i="2"/>
  <c r="I324" i="2"/>
  <c r="J324" i="2"/>
  <c r="K324" i="2"/>
  <c r="L324" i="2"/>
  <c r="M324" i="2"/>
  <c r="H325" i="2"/>
  <c r="I325" i="2"/>
  <c r="J325" i="2"/>
  <c r="K325" i="2"/>
  <c r="L325" i="2"/>
  <c r="M325" i="2"/>
  <c r="H326" i="2"/>
  <c r="I326" i="2"/>
  <c r="J326" i="2"/>
  <c r="K326" i="2"/>
  <c r="L326" i="2"/>
  <c r="M326" i="2"/>
  <c r="H327" i="2"/>
  <c r="I327" i="2"/>
  <c r="J327" i="2"/>
  <c r="K327" i="2"/>
  <c r="L327" i="2"/>
  <c r="M327" i="2"/>
  <c r="H328" i="2"/>
  <c r="I328" i="2"/>
  <c r="J328" i="2"/>
  <c r="K328" i="2"/>
  <c r="L328" i="2"/>
  <c r="M328" i="2"/>
  <c r="H329" i="2"/>
  <c r="I329" i="2"/>
  <c r="J329" i="2"/>
  <c r="K329" i="2"/>
  <c r="L329" i="2"/>
  <c r="M329" i="2"/>
  <c r="H330" i="2"/>
  <c r="I330" i="2"/>
  <c r="J330" i="2"/>
  <c r="K330" i="2"/>
  <c r="L330" i="2"/>
  <c r="M330" i="2"/>
  <c r="H331" i="2"/>
  <c r="I331" i="2"/>
  <c r="J331" i="2"/>
  <c r="K331" i="2"/>
  <c r="L331" i="2"/>
  <c r="M331" i="2"/>
  <c r="H332" i="2"/>
  <c r="I332" i="2"/>
  <c r="J332" i="2"/>
  <c r="K332" i="2"/>
  <c r="L332" i="2"/>
  <c r="M332" i="2"/>
  <c r="H333" i="2"/>
  <c r="I333" i="2"/>
  <c r="J333" i="2"/>
  <c r="K333" i="2"/>
  <c r="L333" i="2"/>
  <c r="M333" i="2"/>
  <c r="H334" i="2"/>
  <c r="I334" i="2"/>
  <c r="J334" i="2"/>
  <c r="K334" i="2"/>
  <c r="L334" i="2"/>
  <c r="M334" i="2"/>
  <c r="H335" i="2"/>
  <c r="I335" i="2"/>
  <c r="J335" i="2"/>
  <c r="K335" i="2"/>
  <c r="L335" i="2"/>
  <c r="M335" i="2"/>
  <c r="H336" i="2"/>
  <c r="I336" i="2"/>
  <c r="J336" i="2"/>
  <c r="K336" i="2"/>
  <c r="L336" i="2"/>
  <c r="M336" i="2"/>
  <c r="H337" i="2"/>
  <c r="I337" i="2"/>
  <c r="J337" i="2"/>
  <c r="K337" i="2"/>
  <c r="L337" i="2"/>
  <c r="M337" i="2"/>
  <c r="H338" i="2"/>
  <c r="I338" i="2"/>
  <c r="J338" i="2"/>
  <c r="K338" i="2"/>
  <c r="L338" i="2"/>
  <c r="M338" i="2"/>
  <c r="H339" i="2"/>
  <c r="I339" i="2"/>
  <c r="J339" i="2"/>
  <c r="K339" i="2"/>
  <c r="L339" i="2"/>
  <c r="M339" i="2"/>
  <c r="H340" i="2"/>
  <c r="I340" i="2"/>
  <c r="J340" i="2"/>
  <c r="K340" i="2"/>
  <c r="L340" i="2"/>
  <c r="M340" i="2"/>
  <c r="H341" i="2"/>
  <c r="I341" i="2"/>
  <c r="J341" i="2"/>
  <c r="K341" i="2"/>
  <c r="L341" i="2"/>
  <c r="M341" i="2"/>
  <c r="H342" i="2"/>
  <c r="I342" i="2"/>
  <c r="J342" i="2"/>
  <c r="K342" i="2"/>
  <c r="L342" i="2"/>
  <c r="M342" i="2"/>
  <c r="H343" i="2"/>
  <c r="I343" i="2"/>
  <c r="J343" i="2"/>
  <c r="K343" i="2"/>
  <c r="L343" i="2"/>
  <c r="M343" i="2"/>
  <c r="H344" i="2"/>
  <c r="I344" i="2"/>
  <c r="J344" i="2"/>
  <c r="K344" i="2"/>
  <c r="L344" i="2"/>
  <c r="M344" i="2"/>
  <c r="H345" i="2"/>
  <c r="I345" i="2"/>
  <c r="J345" i="2"/>
  <c r="K345" i="2"/>
  <c r="L345" i="2"/>
  <c r="M345" i="2"/>
  <c r="H346" i="2"/>
  <c r="I346" i="2"/>
  <c r="J346" i="2"/>
  <c r="K346" i="2"/>
  <c r="L346" i="2"/>
  <c r="M346" i="2"/>
  <c r="H347" i="2"/>
  <c r="I347" i="2"/>
  <c r="J347" i="2"/>
  <c r="K347" i="2"/>
  <c r="L347" i="2"/>
  <c r="M347" i="2"/>
  <c r="H348" i="2"/>
  <c r="I348" i="2"/>
  <c r="J348" i="2"/>
  <c r="K348" i="2"/>
  <c r="L348" i="2"/>
  <c r="M348" i="2"/>
  <c r="H349" i="2"/>
  <c r="I349" i="2"/>
  <c r="J349" i="2"/>
  <c r="K349" i="2"/>
  <c r="L349" i="2"/>
  <c r="M349" i="2"/>
  <c r="H350" i="2"/>
  <c r="I350" i="2"/>
  <c r="J350" i="2"/>
  <c r="K350" i="2"/>
  <c r="L350" i="2"/>
  <c r="M350" i="2"/>
  <c r="H351" i="2"/>
  <c r="I351" i="2"/>
  <c r="J351" i="2"/>
  <c r="K351" i="2"/>
  <c r="L351" i="2"/>
  <c r="M351" i="2"/>
  <c r="H352" i="2"/>
  <c r="I352" i="2"/>
  <c r="J352" i="2"/>
  <c r="K352" i="2"/>
  <c r="L352" i="2"/>
  <c r="M352" i="2"/>
  <c r="H353" i="2"/>
  <c r="I353" i="2"/>
  <c r="J353" i="2"/>
  <c r="K353" i="2"/>
  <c r="L353" i="2"/>
  <c r="M353" i="2"/>
  <c r="H354" i="2"/>
  <c r="I354" i="2"/>
  <c r="J354" i="2"/>
  <c r="K354" i="2"/>
  <c r="L354" i="2"/>
  <c r="M354" i="2"/>
  <c r="H355" i="2"/>
  <c r="I355" i="2"/>
  <c r="J355" i="2"/>
  <c r="K355" i="2"/>
  <c r="L355" i="2"/>
  <c r="M355" i="2"/>
  <c r="H356" i="2"/>
  <c r="I356" i="2"/>
  <c r="J356" i="2"/>
  <c r="K356" i="2"/>
  <c r="L356" i="2"/>
  <c r="M356" i="2"/>
  <c r="H357" i="2"/>
  <c r="I357" i="2"/>
  <c r="J357" i="2"/>
  <c r="K357" i="2"/>
  <c r="L357" i="2"/>
  <c r="M357" i="2"/>
  <c r="H358" i="2"/>
  <c r="I358" i="2"/>
  <c r="J358" i="2"/>
  <c r="K358" i="2"/>
  <c r="L358" i="2"/>
  <c r="M358" i="2"/>
  <c r="H359" i="2"/>
  <c r="I359" i="2"/>
  <c r="J359" i="2"/>
  <c r="K359" i="2"/>
  <c r="L359" i="2"/>
  <c r="M359" i="2"/>
  <c r="H360" i="2"/>
  <c r="I360" i="2"/>
  <c r="J360" i="2"/>
  <c r="K360" i="2"/>
  <c r="L360" i="2"/>
  <c r="M360" i="2"/>
  <c r="H361" i="2"/>
  <c r="I361" i="2"/>
  <c r="J361" i="2"/>
  <c r="K361" i="2"/>
  <c r="L361" i="2"/>
  <c r="M361" i="2"/>
  <c r="H362" i="2"/>
  <c r="I362" i="2"/>
  <c r="J362" i="2"/>
  <c r="K362" i="2"/>
  <c r="L362" i="2"/>
  <c r="M362" i="2"/>
  <c r="H363" i="2"/>
  <c r="I363" i="2"/>
  <c r="J363" i="2"/>
  <c r="K363" i="2"/>
  <c r="L363" i="2"/>
  <c r="M363" i="2"/>
  <c r="H364" i="2"/>
  <c r="I364" i="2"/>
  <c r="J364" i="2"/>
  <c r="K364" i="2"/>
  <c r="L364" i="2"/>
  <c r="M364" i="2"/>
  <c r="H365" i="2"/>
  <c r="I365" i="2"/>
  <c r="J365" i="2"/>
  <c r="K365" i="2"/>
  <c r="L365" i="2"/>
  <c r="M365" i="2"/>
  <c r="H366" i="2"/>
  <c r="I366" i="2"/>
  <c r="J366" i="2"/>
  <c r="K366" i="2"/>
  <c r="L366" i="2"/>
  <c r="M366" i="2"/>
  <c r="H367" i="2"/>
  <c r="I367" i="2"/>
  <c r="J367" i="2"/>
  <c r="K367" i="2"/>
  <c r="L367" i="2"/>
  <c r="M367" i="2"/>
  <c r="H368" i="2"/>
  <c r="I368" i="2"/>
  <c r="J368" i="2"/>
  <c r="K368" i="2"/>
  <c r="L368" i="2"/>
  <c r="M368" i="2"/>
  <c r="H369" i="2"/>
  <c r="I369" i="2"/>
  <c r="J369" i="2"/>
  <c r="K369" i="2"/>
  <c r="L369" i="2"/>
  <c r="M369" i="2"/>
  <c r="H370" i="2"/>
  <c r="I370" i="2"/>
  <c r="J370" i="2"/>
  <c r="K370" i="2"/>
  <c r="L370" i="2"/>
  <c r="M370" i="2"/>
  <c r="H371" i="2"/>
  <c r="I371" i="2"/>
  <c r="J371" i="2"/>
  <c r="K371" i="2"/>
  <c r="L371" i="2"/>
  <c r="M371" i="2"/>
  <c r="H372" i="2"/>
  <c r="I372" i="2"/>
  <c r="J372" i="2"/>
  <c r="K372" i="2"/>
  <c r="L372" i="2"/>
  <c r="M372" i="2"/>
  <c r="H373" i="2"/>
  <c r="I373" i="2"/>
  <c r="J373" i="2"/>
  <c r="K373" i="2"/>
  <c r="L373" i="2"/>
  <c r="M373" i="2"/>
  <c r="H374" i="2"/>
  <c r="I374" i="2"/>
  <c r="J374" i="2"/>
  <c r="K374" i="2"/>
  <c r="L374" i="2"/>
  <c r="M374" i="2"/>
  <c r="H375" i="2"/>
  <c r="I375" i="2"/>
  <c r="J375" i="2"/>
  <c r="K375" i="2"/>
  <c r="L375" i="2"/>
  <c r="M375" i="2"/>
  <c r="H376" i="2"/>
  <c r="I376" i="2"/>
  <c r="J376" i="2"/>
  <c r="K376" i="2"/>
  <c r="L376" i="2"/>
  <c r="M376" i="2"/>
  <c r="H377" i="2"/>
  <c r="I377" i="2"/>
  <c r="J377" i="2"/>
  <c r="K377" i="2"/>
  <c r="L377" i="2"/>
  <c r="M377" i="2"/>
  <c r="H378" i="2"/>
  <c r="I378" i="2"/>
  <c r="J378" i="2"/>
  <c r="K378" i="2"/>
  <c r="L378" i="2"/>
  <c r="M378" i="2"/>
  <c r="H379" i="2"/>
  <c r="I379" i="2"/>
  <c r="J379" i="2"/>
  <c r="K379" i="2"/>
  <c r="L379" i="2"/>
  <c r="M379" i="2"/>
  <c r="H380" i="2"/>
  <c r="I380" i="2"/>
  <c r="J380" i="2"/>
  <c r="K380" i="2"/>
  <c r="L380" i="2"/>
  <c r="M380" i="2"/>
  <c r="H381" i="2"/>
  <c r="I381" i="2"/>
  <c r="J381" i="2"/>
  <c r="K381" i="2"/>
  <c r="L381" i="2"/>
  <c r="M381" i="2"/>
  <c r="H382" i="2"/>
  <c r="I382" i="2"/>
  <c r="J382" i="2"/>
  <c r="K382" i="2"/>
  <c r="L382" i="2"/>
  <c r="M382" i="2"/>
  <c r="H383" i="2"/>
  <c r="I383" i="2"/>
  <c r="J383" i="2"/>
  <c r="K383" i="2"/>
  <c r="L383" i="2"/>
  <c r="M383" i="2"/>
  <c r="H384" i="2"/>
  <c r="I384" i="2"/>
  <c r="J384" i="2"/>
  <c r="K384" i="2"/>
  <c r="L384" i="2"/>
  <c r="M384" i="2"/>
  <c r="H385" i="2"/>
  <c r="I385" i="2"/>
  <c r="J385" i="2"/>
  <c r="K385" i="2"/>
  <c r="L385" i="2"/>
  <c r="M385" i="2"/>
  <c r="H386" i="2"/>
  <c r="I386" i="2"/>
  <c r="J386" i="2"/>
  <c r="K386" i="2"/>
  <c r="L386" i="2"/>
  <c r="M386" i="2"/>
  <c r="H387" i="2"/>
  <c r="I387" i="2"/>
  <c r="J387" i="2"/>
  <c r="K387" i="2"/>
  <c r="L387" i="2"/>
  <c r="M387" i="2"/>
  <c r="H388" i="2"/>
  <c r="I388" i="2"/>
  <c r="J388" i="2"/>
  <c r="K388" i="2"/>
  <c r="L388" i="2"/>
  <c r="M388" i="2"/>
  <c r="H389" i="2"/>
  <c r="I389" i="2"/>
  <c r="J389" i="2"/>
  <c r="K389" i="2"/>
  <c r="L389" i="2"/>
  <c r="M389" i="2"/>
  <c r="H390" i="2"/>
  <c r="I390" i="2"/>
  <c r="J390" i="2"/>
  <c r="K390" i="2"/>
  <c r="L390" i="2"/>
  <c r="M390" i="2"/>
  <c r="H391" i="2"/>
  <c r="I391" i="2"/>
  <c r="J391" i="2"/>
  <c r="K391" i="2"/>
  <c r="L391" i="2"/>
  <c r="M391" i="2"/>
  <c r="H392" i="2"/>
  <c r="I392" i="2"/>
  <c r="J392" i="2"/>
  <c r="K392" i="2"/>
  <c r="L392" i="2"/>
  <c r="M392" i="2"/>
  <c r="H393" i="2"/>
  <c r="I393" i="2"/>
  <c r="J393" i="2"/>
  <c r="K393" i="2"/>
  <c r="L393" i="2"/>
  <c r="M393" i="2"/>
  <c r="H394" i="2"/>
  <c r="I394" i="2"/>
  <c r="J394" i="2"/>
  <c r="K394" i="2"/>
  <c r="L394" i="2"/>
  <c r="M394" i="2"/>
  <c r="H395" i="2"/>
  <c r="I395" i="2"/>
  <c r="J395" i="2"/>
  <c r="K395" i="2"/>
  <c r="L395" i="2"/>
  <c r="M395" i="2"/>
  <c r="H396" i="2"/>
  <c r="I396" i="2"/>
  <c r="J396" i="2"/>
  <c r="K396" i="2"/>
  <c r="L396" i="2"/>
  <c r="M396" i="2"/>
  <c r="H397" i="2"/>
  <c r="I397" i="2"/>
  <c r="J397" i="2"/>
  <c r="K397" i="2"/>
  <c r="L397" i="2"/>
  <c r="M397" i="2"/>
  <c r="H398" i="2"/>
  <c r="I398" i="2"/>
  <c r="J398" i="2"/>
  <c r="K398" i="2"/>
  <c r="L398" i="2"/>
  <c r="M398" i="2"/>
  <c r="H399" i="2"/>
  <c r="I399" i="2"/>
  <c r="J399" i="2"/>
  <c r="K399" i="2"/>
  <c r="L399" i="2"/>
  <c r="M399" i="2"/>
  <c r="H400" i="2"/>
  <c r="I400" i="2"/>
  <c r="J400" i="2"/>
  <c r="K400" i="2"/>
  <c r="L400" i="2"/>
  <c r="M400" i="2"/>
  <c r="H401" i="2"/>
  <c r="I401" i="2"/>
  <c r="J401" i="2"/>
  <c r="K401" i="2"/>
  <c r="L401" i="2"/>
  <c r="M401" i="2"/>
  <c r="H402" i="2"/>
  <c r="I402" i="2"/>
  <c r="J402" i="2"/>
  <c r="K402" i="2"/>
  <c r="L402" i="2"/>
  <c r="M402" i="2"/>
  <c r="H403" i="2"/>
  <c r="I403" i="2"/>
  <c r="J403" i="2"/>
  <c r="K403" i="2"/>
  <c r="L403" i="2"/>
  <c r="M403" i="2"/>
  <c r="H404" i="2"/>
  <c r="I404" i="2"/>
  <c r="J404" i="2"/>
  <c r="K404" i="2"/>
  <c r="L404" i="2"/>
  <c r="M404" i="2"/>
  <c r="H405" i="2"/>
  <c r="I405" i="2"/>
  <c r="J405" i="2"/>
  <c r="K405" i="2"/>
  <c r="L405" i="2"/>
  <c r="M405" i="2"/>
  <c r="H406" i="2"/>
  <c r="I406" i="2"/>
  <c r="J406" i="2"/>
  <c r="K406" i="2"/>
  <c r="L406" i="2"/>
  <c r="M406" i="2"/>
  <c r="H407" i="2"/>
  <c r="I407" i="2"/>
  <c r="J407" i="2"/>
  <c r="K407" i="2"/>
  <c r="L407" i="2"/>
  <c r="M407" i="2"/>
  <c r="H408" i="2"/>
  <c r="I408" i="2"/>
  <c r="J408" i="2"/>
  <c r="K408" i="2"/>
  <c r="L408" i="2"/>
  <c r="M408" i="2"/>
  <c r="H409" i="2"/>
  <c r="I409" i="2"/>
  <c r="J409" i="2"/>
  <c r="K409" i="2"/>
  <c r="L409" i="2"/>
  <c r="M409" i="2"/>
  <c r="H410" i="2"/>
  <c r="I410" i="2"/>
  <c r="J410" i="2"/>
  <c r="K410" i="2"/>
  <c r="L410" i="2"/>
  <c r="M410" i="2"/>
  <c r="H411" i="2"/>
  <c r="I411" i="2"/>
  <c r="J411" i="2"/>
  <c r="K411" i="2"/>
  <c r="L411" i="2"/>
  <c r="M411" i="2"/>
  <c r="H412" i="2"/>
  <c r="I412" i="2"/>
  <c r="J412" i="2"/>
  <c r="K412" i="2"/>
  <c r="L412" i="2"/>
  <c r="M412" i="2"/>
  <c r="H413" i="2"/>
  <c r="I413" i="2"/>
  <c r="J413" i="2"/>
  <c r="K413" i="2"/>
  <c r="L413" i="2"/>
  <c r="M413" i="2"/>
  <c r="H414" i="2"/>
  <c r="I414" i="2"/>
  <c r="J414" i="2"/>
  <c r="K414" i="2"/>
  <c r="L414" i="2"/>
  <c r="M414" i="2"/>
  <c r="H415" i="2"/>
  <c r="I415" i="2"/>
  <c r="J415" i="2"/>
  <c r="K415" i="2"/>
  <c r="L415" i="2"/>
  <c r="M415" i="2"/>
  <c r="H416" i="2"/>
  <c r="I416" i="2"/>
  <c r="J416" i="2"/>
  <c r="K416" i="2"/>
  <c r="L416" i="2"/>
  <c r="M416" i="2"/>
  <c r="H417" i="2"/>
  <c r="I417" i="2"/>
  <c r="J417" i="2"/>
  <c r="K417" i="2"/>
  <c r="L417" i="2"/>
  <c r="M417" i="2"/>
  <c r="H418" i="2"/>
  <c r="I418" i="2"/>
  <c r="J418" i="2"/>
  <c r="K418" i="2"/>
  <c r="L418" i="2"/>
  <c r="M418" i="2"/>
  <c r="H419" i="2"/>
  <c r="I419" i="2"/>
  <c r="J419" i="2"/>
  <c r="K419" i="2"/>
  <c r="L419" i="2"/>
  <c r="M419" i="2"/>
  <c r="H420" i="2"/>
  <c r="I420" i="2"/>
  <c r="J420" i="2"/>
  <c r="K420" i="2"/>
  <c r="L420" i="2"/>
  <c r="M420" i="2"/>
  <c r="H421" i="2"/>
  <c r="I421" i="2"/>
  <c r="J421" i="2"/>
  <c r="K421" i="2"/>
  <c r="L421" i="2"/>
  <c r="M421" i="2"/>
  <c r="H422" i="2"/>
  <c r="I422" i="2"/>
  <c r="J422" i="2"/>
  <c r="K422" i="2"/>
  <c r="L422" i="2"/>
  <c r="M422" i="2"/>
  <c r="H423" i="2"/>
  <c r="I423" i="2"/>
  <c r="J423" i="2"/>
  <c r="K423" i="2"/>
  <c r="L423" i="2"/>
  <c r="M423" i="2"/>
  <c r="H424" i="2"/>
  <c r="I424" i="2"/>
  <c r="J424" i="2"/>
  <c r="K424" i="2"/>
  <c r="L424" i="2"/>
  <c r="M424" i="2"/>
  <c r="H425" i="2"/>
  <c r="I425" i="2"/>
  <c r="J425" i="2"/>
  <c r="K425" i="2"/>
  <c r="L425" i="2"/>
  <c r="M425" i="2"/>
  <c r="H426" i="2"/>
  <c r="I426" i="2"/>
  <c r="J426" i="2"/>
  <c r="K426" i="2"/>
  <c r="L426" i="2"/>
  <c r="M426" i="2"/>
  <c r="H427" i="2"/>
  <c r="I427" i="2"/>
  <c r="J427" i="2"/>
  <c r="K427" i="2"/>
  <c r="L427" i="2"/>
  <c r="M427" i="2"/>
  <c r="H428" i="2"/>
  <c r="I428" i="2"/>
  <c r="J428" i="2"/>
  <c r="K428" i="2"/>
  <c r="L428" i="2"/>
  <c r="M428" i="2"/>
  <c r="H429" i="2"/>
  <c r="I429" i="2"/>
  <c r="J429" i="2"/>
  <c r="K429" i="2"/>
  <c r="L429" i="2"/>
  <c r="M429" i="2"/>
  <c r="H430" i="2"/>
  <c r="I430" i="2"/>
  <c r="J430" i="2"/>
  <c r="K430" i="2"/>
  <c r="L430" i="2"/>
  <c r="M430" i="2"/>
  <c r="H431" i="2"/>
  <c r="I431" i="2"/>
  <c r="J431" i="2"/>
  <c r="K431" i="2"/>
  <c r="L431" i="2"/>
  <c r="M431" i="2"/>
  <c r="H432" i="2"/>
  <c r="I432" i="2"/>
  <c r="J432" i="2"/>
  <c r="K432" i="2"/>
  <c r="L432" i="2"/>
  <c r="M432" i="2"/>
  <c r="H433" i="2"/>
  <c r="I433" i="2"/>
  <c r="J433" i="2"/>
  <c r="K433" i="2"/>
  <c r="L433" i="2"/>
  <c r="M433" i="2"/>
  <c r="H434" i="2"/>
  <c r="I434" i="2"/>
  <c r="J434" i="2"/>
  <c r="K434" i="2"/>
  <c r="L434" i="2"/>
  <c r="M434" i="2"/>
  <c r="H435" i="2"/>
  <c r="I435" i="2"/>
  <c r="J435" i="2"/>
  <c r="K435" i="2"/>
  <c r="L435" i="2"/>
  <c r="M435" i="2"/>
  <c r="H436" i="2"/>
  <c r="I436" i="2"/>
  <c r="J436" i="2"/>
  <c r="K436" i="2"/>
  <c r="L436" i="2"/>
  <c r="M436" i="2"/>
  <c r="H437" i="2"/>
  <c r="I437" i="2"/>
  <c r="J437" i="2"/>
  <c r="K437" i="2"/>
  <c r="L437" i="2"/>
  <c r="M437" i="2"/>
  <c r="H438" i="2"/>
  <c r="I438" i="2"/>
  <c r="J438" i="2"/>
  <c r="K438" i="2"/>
  <c r="L438" i="2"/>
  <c r="M438" i="2"/>
  <c r="H439" i="2"/>
  <c r="I439" i="2"/>
  <c r="J439" i="2"/>
  <c r="K439" i="2"/>
  <c r="L439" i="2"/>
  <c r="M439" i="2"/>
  <c r="H440" i="2"/>
  <c r="I440" i="2"/>
  <c r="J440" i="2"/>
  <c r="K440" i="2"/>
  <c r="L440" i="2"/>
  <c r="M440" i="2"/>
  <c r="H441" i="2"/>
  <c r="I441" i="2"/>
  <c r="J441" i="2"/>
  <c r="K441" i="2"/>
  <c r="L441" i="2"/>
  <c r="M441" i="2"/>
  <c r="H442" i="2"/>
  <c r="I442" i="2"/>
  <c r="J442" i="2"/>
  <c r="K442" i="2"/>
  <c r="L442" i="2"/>
  <c r="M442" i="2"/>
  <c r="H443" i="2"/>
  <c r="I443" i="2"/>
  <c r="J443" i="2"/>
  <c r="K443" i="2"/>
  <c r="L443" i="2"/>
  <c r="M443" i="2"/>
  <c r="H444" i="2"/>
  <c r="I444" i="2"/>
  <c r="J444" i="2"/>
  <c r="K444" i="2"/>
  <c r="L444" i="2"/>
  <c r="M444" i="2"/>
  <c r="H445" i="2"/>
  <c r="I445" i="2"/>
  <c r="J445" i="2"/>
  <c r="K445" i="2"/>
  <c r="L445" i="2"/>
  <c r="M445" i="2"/>
  <c r="H446" i="2"/>
  <c r="I446" i="2"/>
  <c r="J446" i="2"/>
  <c r="K446" i="2"/>
  <c r="L446" i="2"/>
  <c r="M446" i="2"/>
  <c r="H447" i="2"/>
  <c r="I447" i="2"/>
  <c r="J447" i="2"/>
  <c r="K447" i="2"/>
  <c r="L447" i="2"/>
  <c r="M447" i="2"/>
  <c r="H448" i="2"/>
  <c r="I448" i="2"/>
  <c r="J448" i="2"/>
  <c r="K448" i="2"/>
  <c r="L448" i="2"/>
  <c r="M448" i="2"/>
  <c r="H449" i="2"/>
  <c r="I449" i="2"/>
  <c r="J449" i="2"/>
  <c r="K449" i="2"/>
  <c r="L449" i="2"/>
  <c r="M449" i="2"/>
  <c r="H450" i="2"/>
  <c r="I450" i="2"/>
  <c r="J450" i="2"/>
  <c r="K450" i="2"/>
  <c r="L450" i="2"/>
  <c r="M450" i="2"/>
  <c r="H451" i="2"/>
  <c r="I451" i="2"/>
  <c r="J451" i="2"/>
  <c r="K451" i="2"/>
  <c r="L451" i="2"/>
  <c r="M451" i="2"/>
  <c r="H452" i="2"/>
  <c r="I452" i="2"/>
  <c r="J452" i="2"/>
  <c r="K452" i="2"/>
  <c r="L452" i="2"/>
  <c r="M452" i="2"/>
  <c r="H453" i="2"/>
  <c r="I453" i="2"/>
  <c r="J453" i="2"/>
  <c r="K453" i="2"/>
  <c r="L453" i="2"/>
  <c r="M453" i="2"/>
  <c r="H454" i="2"/>
  <c r="I454" i="2"/>
  <c r="J454" i="2"/>
  <c r="K454" i="2"/>
  <c r="L454" i="2"/>
  <c r="M454" i="2"/>
  <c r="H455" i="2"/>
  <c r="I455" i="2"/>
  <c r="J455" i="2"/>
  <c r="K455" i="2"/>
  <c r="L455" i="2"/>
  <c r="M455" i="2"/>
  <c r="H456" i="2"/>
  <c r="I456" i="2"/>
  <c r="J456" i="2"/>
  <c r="K456" i="2"/>
  <c r="L456" i="2"/>
  <c r="M456" i="2"/>
  <c r="H457" i="2"/>
  <c r="I457" i="2"/>
  <c r="J457" i="2"/>
  <c r="K457" i="2"/>
  <c r="L457" i="2"/>
  <c r="M457" i="2"/>
  <c r="H458" i="2"/>
  <c r="I458" i="2"/>
  <c r="J458" i="2"/>
  <c r="K458" i="2"/>
  <c r="L458" i="2"/>
  <c r="M458" i="2"/>
  <c r="H459" i="2"/>
  <c r="I459" i="2"/>
  <c r="J459" i="2"/>
  <c r="K459" i="2"/>
  <c r="L459" i="2"/>
  <c r="M459" i="2"/>
  <c r="H460" i="2"/>
  <c r="I460" i="2"/>
  <c r="J460" i="2"/>
  <c r="K460" i="2"/>
  <c r="L460" i="2"/>
  <c r="M460" i="2"/>
  <c r="H461" i="2"/>
  <c r="I461" i="2"/>
  <c r="J461" i="2"/>
  <c r="K461" i="2"/>
  <c r="L461" i="2"/>
  <c r="M461" i="2"/>
  <c r="H462" i="2"/>
  <c r="I462" i="2"/>
  <c r="J462" i="2"/>
  <c r="K462" i="2"/>
  <c r="L462" i="2"/>
  <c r="M462" i="2"/>
  <c r="H463" i="2"/>
  <c r="I463" i="2"/>
  <c r="J463" i="2"/>
  <c r="K463" i="2"/>
  <c r="L463" i="2"/>
  <c r="M463" i="2"/>
  <c r="H464" i="2"/>
  <c r="I464" i="2"/>
  <c r="J464" i="2"/>
  <c r="K464" i="2"/>
  <c r="L464" i="2"/>
  <c r="M464" i="2"/>
  <c r="H465" i="2"/>
  <c r="I465" i="2"/>
  <c r="J465" i="2"/>
  <c r="K465" i="2"/>
  <c r="L465" i="2"/>
  <c r="M465" i="2"/>
  <c r="H466" i="2"/>
  <c r="I466" i="2"/>
  <c r="J466" i="2"/>
  <c r="K466" i="2"/>
  <c r="L466" i="2"/>
  <c r="M466" i="2"/>
  <c r="H467" i="2"/>
  <c r="I467" i="2"/>
  <c r="J467" i="2"/>
  <c r="K467" i="2"/>
  <c r="L467" i="2"/>
  <c r="M467" i="2"/>
  <c r="H468" i="2"/>
  <c r="I468" i="2"/>
  <c r="J468" i="2"/>
  <c r="K468" i="2"/>
  <c r="L468" i="2"/>
  <c r="M468" i="2"/>
  <c r="H469" i="2"/>
  <c r="I469" i="2"/>
  <c r="J469" i="2"/>
  <c r="K469" i="2"/>
  <c r="L469" i="2"/>
  <c r="M469" i="2"/>
  <c r="H470" i="2"/>
  <c r="I470" i="2"/>
  <c r="J470" i="2"/>
  <c r="K470" i="2"/>
  <c r="L470" i="2"/>
  <c r="M470" i="2"/>
  <c r="H471" i="2"/>
  <c r="I471" i="2"/>
  <c r="J471" i="2"/>
  <c r="K471" i="2"/>
  <c r="L471" i="2"/>
  <c r="M471" i="2"/>
  <c r="H472" i="2"/>
  <c r="I472" i="2"/>
  <c r="J472" i="2"/>
  <c r="K472" i="2"/>
  <c r="L472" i="2"/>
  <c r="M472" i="2"/>
  <c r="H473" i="2"/>
  <c r="I473" i="2"/>
  <c r="J473" i="2"/>
  <c r="K473" i="2"/>
  <c r="L473" i="2"/>
  <c r="M473" i="2"/>
  <c r="H474" i="2"/>
  <c r="I474" i="2"/>
  <c r="J474" i="2"/>
  <c r="K474" i="2"/>
  <c r="L474" i="2"/>
  <c r="M474" i="2"/>
  <c r="H475" i="2"/>
  <c r="I475" i="2"/>
  <c r="J475" i="2"/>
  <c r="K475" i="2"/>
  <c r="L475" i="2"/>
  <c r="M475" i="2"/>
  <c r="H476" i="2"/>
  <c r="I476" i="2"/>
  <c r="J476" i="2"/>
  <c r="K476" i="2"/>
  <c r="L476" i="2"/>
  <c r="M476" i="2"/>
  <c r="H477" i="2"/>
  <c r="I477" i="2"/>
  <c r="J477" i="2"/>
  <c r="K477" i="2"/>
  <c r="L477" i="2"/>
  <c r="M477" i="2"/>
  <c r="H478" i="2"/>
  <c r="I478" i="2"/>
  <c r="J478" i="2"/>
  <c r="K478" i="2"/>
  <c r="L478" i="2"/>
  <c r="M478" i="2"/>
  <c r="H479" i="2"/>
  <c r="I479" i="2"/>
  <c r="J479" i="2"/>
  <c r="K479" i="2"/>
  <c r="L479" i="2"/>
  <c r="M479" i="2"/>
  <c r="H480" i="2"/>
  <c r="I480" i="2"/>
  <c r="J480" i="2"/>
  <c r="K480" i="2"/>
  <c r="L480" i="2"/>
  <c r="M480" i="2"/>
  <c r="H481" i="2"/>
  <c r="I481" i="2"/>
  <c r="J481" i="2"/>
  <c r="K481" i="2"/>
  <c r="L481" i="2"/>
  <c r="M481" i="2"/>
  <c r="H482" i="2"/>
  <c r="I482" i="2"/>
  <c r="J482" i="2"/>
  <c r="K482" i="2"/>
  <c r="L482" i="2"/>
  <c r="M482" i="2"/>
  <c r="H483" i="2"/>
  <c r="I483" i="2"/>
  <c r="J483" i="2"/>
  <c r="K483" i="2"/>
  <c r="L483" i="2"/>
  <c r="M483" i="2"/>
  <c r="H484" i="2"/>
  <c r="I484" i="2"/>
  <c r="J484" i="2"/>
  <c r="K484" i="2"/>
  <c r="L484" i="2"/>
  <c r="M484" i="2"/>
  <c r="H485" i="2"/>
  <c r="I485" i="2"/>
  <c r="J485" i="2"/>
  <c r="K485" i="2"/>
  <c r="L485" i="2"/>
  <c r="M485" i="2"/>
  <c r="H486" i="2"/>
  <c r="I486" i="2"/>
  <c r="J486" i="2"/>
  <c r="K486" i="2"/>
  <c r="L486" i="2"/>
  <c r="M486" i="2"/>
  <c r="H487" i="2"/>
  <c r="I487" i="2"/>
  <c r="J487" i="2"/>
  <c r="K487" i="2"/>
  <c r="L487" i="2"/>
  <c r="M487" i="2"/>
  <c r="H488" i="2"/>
  <c r="I488" i="2"/>
  <c r="J488" i="2"/>
  <c r="K488" i="2"/>
  <c r="L488" i="2"/>
  <c r="M488" i="2"/>
  <c r="H489" i="2"/>
  <c r="I489" i="2"/>
  <c r="J489" i="2"/>
  <c r="K489" i="2"/>
  <c r="L489" i="2"/>
  <c r="M489" i="2"/>
  <c r="H490" i="2"/>
  <c r="I490" i="2"/>
  <c r="J490" i="2"/>
  <c r="K490" i="2"/>
  <c r="L490" i="2"/>
  <c r="M490" i="2"/>
  <c r="H491" i="2"/>
  <c r="I491" i="2"/>
  <c r="J491" i="2"/>
  <c r="K491" i="2"/>
  <c r="L491" i="2"/>
  <c r="M491" i="2"/>
  <c r="H492" i="2"/>
  <c r="I492" i="2"/>
  <c r="J492" i="2"/>
  <c r="K492" i="2"/>
  <c r="L492" i="2"/>
  <c r="M492" i="2"/>
  <c r="H493" i="2"/>
  <c r="I493" i="2"/>
  <c r="J493" i="2"/>
  <c r="K493" i="2"/>
  <c r="L493" i="2"/>
  <c r="M493" i="2"/>
  <c r="H494" i="2"/>
  <c r="I494" i="2"/>
  <c r="J494" i="2"/>
  <c r="K494" i="2"/>
  <c r="L494" i="2"/>
  <c r="M494" i="2"/>
  <c r="H495" i="2"/>
  <c r="I495" i="2"/>
  <c r="J495" i="2"/>
  <c r="K495" i="2"/>
  <c r="L495" i="2"/>
  <c r="M495" i="2"/>
  <c r="H496" i="2"/>
  <c r="I496" i="2"/>
  <c r="J496" i="2"/>
  <c r="K496" i="2"/>
  <c r="L496" i="2"/>
  <c r="M496" i="2"/>
  <c r="H497" i="2"/>
  <c r="I497" i="2"/>
  <c r="J497" i="2"/>
  <c r="K497" i="2"/>
  <c r="L497" i="2"/>
  <c r="M497" i="2"/>
  <c r="H498" i="2"/>
  <c r="I498" i="2"/>
  <c r="J498" i="2"/>
  <c r="K498" i="2"/>
  <c r="L498" i="2"/>
  <c r="M498" i="2"/>
  <c r="H499" i="2"/>
  <c r="I499" i="2"/>
  <c r="J499" i="2"/>
  <c r="K499" i="2"/>
  <c r="L499" i="2"/>
  <c r="M499" i="2"/>
  <c r="H500" i="2"/>
  <c r="I500" i="2"/>
  <c r="J500" i="2"/>
  <c r="K500" i="2"/>
  <c r="L500" i="2"/>
  <c r="M500" i="2"/>
  <c r="H501" i="2"/>
  <c r="I501" i="2"/>
  <c r="J501" i="2"/>
  <c r="K501" i="2"/>
  <c r="L501" i="2"/>
  <c r="M501" i="2"/>
  <c r="H502" i="2"/>
  <c r="I502" i="2"/>
  <c r="J502" i="2"/>
  <c r="K502" i="2"/>
  <c r="L502" i="2"/>
  <c r="M502" i="2"/>
  <c r="H503" i="2"/>
  <c r="I503" i="2"/>
  <c r="J503" i="2"/>
  <c r="K503" i="2"/>
  <c r="L503" i="2"/>
  <c r="M503" i="2"/>
  <c r="H504" i="2"/>
  <c r="I504" i="2"/>
  <c r="J504" i="2"/>
  <c r="K504" i="2"/>
  <c r="L504" i="2"/>
  <c r="M504" i="2"/>
  <c r="H505" i="2"/>
  <c r="I505" i="2"/>
  <c r="J505" i="2"/>
  <c r="K505" i="2"/>
  <c r="L505" i="2"/>
  <c r="M505" i="2"/>
  <c r="H506" i="2"/>
  <c r="I506" i="2"/>
  <c r="J506" i="2"/>
  <c r="K506" i="2"/>
  <c r="L506" i="2"/>
  <c r="M506" i="2"/>
  <c r="H507" i="2"/>
  <c r="I507" i="2"/>
  <c r="J507" i="2"/>
  <c r="K507" i="2"/>
  <c r="L507" i="2"/>
  <c r="M507" i="2"/>
  <c r="H508" i="2"/>
  <c r="I508" i="2"/>
  <c r="J508" i="2"/>
  <c r="K508" i="2"/>
  <c r="L508" i="2"/>
  <c r="M508" i="2"/>
  <c r="H509" i="2"/>
  <c r="I509" i="2"/>
  <c r="J509" i="2"/>
  <c r="K509" i="2"/>
  <c r="L509" i="2"/>
  <c r="M509" i="2"/>
  <c r="H510" i="2"/>
  <c r="I510" i="2"/>
  <c r="J510" i="2"/>
  <c r="K510" i="2"/>
  <c r="L510" i="2"/>
  <c r="M510" i="2"/>
  <c r="H511" i="2"/>
  <c r="I511" i="2"/>
  <c r="J511" i="2"/>
  <c r="K511" i="2"/>
  <c r="L511" i="2"/>
  <c r="M511" i="2"/>
  <c r="H512" i="2"/>
  <c r="I512" i="2"/>
  <c r="J512" i="2"/>
  <c r="K512" i="2"/>
  <c r="L512" i="2"/>
  <c r="M512" i="2"/>
  <c r="H513" i="2"/>
  <c r="I513" i="2"/>
  <c r="J513" i="2"/>
  <c r="K513" i="2"/>
  <c r="L513" i="2"/>
  <c r="M513" i="2"/>
  <c r="H514" i="2"/>
  <c r="I514" i="2"/>
  <c r="J514" i="2"/>
  <c r="K514" i="2"/>
  <c r="L514" i="2"/>
  <c r="M514" i="2"/>
  <c r="H515" i="2"/>
  <c r="I515" i="2"/>
  <c r="J515" i="2"/>
  <c r="K515" i="2"/>
  <c r="L515" i="2"/>
  <c r="M515" i="2"/>
  <c r="H516" i="2"/>
  <c r="I516" i="2"/>
  <c r="J516" i="2"/>
  <c r="K516" i="2"/>
  <c r="L516" i="2"/>
  <c r="M516" i="2"/>
  <c r="H517" i="2"/>
  <c r="I517" i="2"/>
  <c r="J517" i="2"/>
  <c r="K517" i="2"/>
  <c r="L517" i="2"/>
  <c r="M517" i="2"/>
  <c r="H518" i="2"/>
  <c r="I518" i="2"/>
  <c r="J518" i="2"/>
  <c r="K518" i="2"/>
  <c r="L518" i="2"/>
  <c r="M518" i="2"/>
  <c r="H519" i="2"/>
  <c r="I519" i="2"/>
  <c r="J519" i="2"/>
  <c r="K519" i="2"/>
  <c r="L519" i="2"/>
  <c r="M519" i="2"/>
  <c r="H520" i="2"/>
  <c r="I520" i="2"/>
  <c r="J520" i="2"/>
  <c r="K520" i="2"/>
  <c r="L520" i="2"/>
  <c r="M520" i="2"/>
  <c r="H521" i="2"/>
  <c r="I521" i="2"/>
  <c r="J521" i="2"/>
  <c r="K521" i="2"/>
  <c r="L521" i="2"/>
  <c r="M521" i="2"/>
  <c r="H522" i="2"/>
  <c r="I522" i="2"/>
  <c r="J522" i="2"/>
  <c r="K522" i="2"/>
  <c r="L522" i="2"/>
  <c r="M522" i="2"/>
  <c r="H523" i="2"/>
  <c r="I523" i="2"/>
  <c r="J523" i="2"/>
  <c r="K523" i="2"/>
  <c r="L523" i="2"/>
  <c r="M523" i="2"/>
  <c r="H524" i="2"/>
  <c r="I524" i="2"/>
  <c r="J524" i="2"/>
  <c r="K524" i="2"/>
  <c r="L524" i="2"/>
  <c r="M524" i="2"/>
  <c r="H525" i="2"/>
  <c r="I525" i="2"/>
  <c r="J525" i="2"/>
  <c r="K525" i="2"/>
  <c r="L525" i="2"/>
  <c r="M525" i="2"/>
  <c r="H526" i="2"/>
  <c r="I526" i="2"/>
  <c r="J526" i="2"/>
  <c r="K526" i="2"/>
  <c r="L526" i="2"/>
  <c r="M526" i="2"/>
  <c r="H527" i="2"/>
  <c r="I527" i="2"/>
  <c r="J527" i="2"/>
  <c r="K527" i="2"/>
  <c r="L527" i="2"/>
  <c r="M527" i="2"/>
  <c r="H528" i="2"/>
  <c r="I528" i="2"/>
  <c r="J528" i="2"/>
  <c r="K528" i="2"/>
  <c r="L528" i="2"/>
  <c r="M528" i="2"/>
  <c r="H529" i="2"/>
  <c r="I529" i="2"/>
  <c r="J529" i="2"/>
  <c r="K529" i="2"/>
  <c r="L529" i="2"/>
  <c r="M529" i="2"/>
  <c r="H530" i="2"/>
  <c r="I530" i="2"/>
  <c r="J530" i="2"/>
  <c r="K530" i="2"/>
  <c r="L530" i="2"/>
  <c r="M530" i="2"/>
  <c r="H531" i="2"/>
  <c r="I531" i="2"/>
  <c r="J531" i="2"/>
  <c r="K531" i="2"/>
  <c r="L531" i="2"/>
  <c r="M531" i="2"/>
  <c r="H532" i="2"/>
  <c r="I532" i="2"/>
  <c r="J532" i="2"/>
  <c r="K532" i="2"/>
  <c r="L532" i="2"/>
  <c r="M532" i="2"/>
  <c r="H533" i="2"/>
  <c r="I533" i="2"/>
  <c r="J533" i="2"/>
  <c r="K533" i="2"/>
  <c r="L533" i="2"/>
  <c r="M533" i="2"/>
  <c r="H534" i="2"/>
  <c r="I534" i="2"/>
  <c r="J534" i="2"/>
  <c r="K534" i="2"/>
  <c r="L534" i="2"/>
  <c r="M534" i="2"/>
  <c r="H535" i="2"/>
  <c r="I535" i="2"/>
  <c r="J535" i="2"/>
  <c r="K535" i="2"/>
  <c r="L535" i="2"/>
  <c r="M535" i="2"/>
  <c r="H536" i="2"/>
  <c r="I536" i="2"/>
  <c r="J536" i="2"/>
  <c r="K536" i="2"/>
  <c r="L536" i="2"/>
  <c r="M536" i="2"/>
  <c r="H537" i="2"/>
  <c r="I537" i="2"/>
  <c r="J537" i="2"/>
  <c r="K537" i="2"/>
  <c r="L537" i="2"/>
  <c r="M537" i="2"/>
  <c r="H538" i="2"/>
  <c r="I538" i="2"/>
  <c r="J538" i="2"/>
  <c r="K538" i="2"/>
  <c r="L538" i="2"/>
  <c r="M538" i="2"/>
  <c r="H539" i="2"/>
  <c r="I539" i="2"/>
  <c r="J539" i="2"/>
  <c r="K539" i="2"/>
  <c r="L539" i="2"/>
  <c r="M539" i="2"/>
  <c r="H540" i="2"/>
  <c r="I540" i="2"/>
  <c r="J540" i="2"/>
  <c r="K540" i="2"/>
  <c r="L540" i="2"/>
  <c r="M540" i="2"/>
  <c r="H541" i="2"/>
  <c r="I541" i="2"/>
  <c r="J541" i="2"/>
  <c r="K541" i="2"/>
  <c r="L541" i="2"/>
  <c r="M541" i="2"/>
  <c r="H542" i="2"/>
  <c r="I542" i="2"/>
  <c r="J542" i="2"/>
  <c r="K542" i="2"/>
  <c r="L542" i="2"/>
  <c r="M542" i="2"/>
  <c r="H543" i="2"/>
  <c r="I543" i="2"/>
  <c r="J543" i="2"/>
  <c r="K543" i="2"/>
  <c r="L543" i="2"/>
  <c r="M543" i="2"/>
  <c r="H544" i="2"/>
  <c r="I544" i="2"/>
  <c r="J544" i="2"/>
  <c r="K544" i="2"/>
  <c r="L544" i="2"/>
  <c r="M544" i="2"/>
  <c r="H545" i="2"/>
  <c r="I545" i="2"/>
  <c r="J545" i="2"/>
  <c r="K545" i="2"/>
  <c r="L545" i="2"/>
  <c r="M545" i="2"/>
  <c r="H546" i="2"/>
  <c r="I546" i="2"/>
  <c r="J546" i="2"/>
  <c r="K546" i="2"/>
  <c r="L546" i="2"/>
  <c r="M546" i="2"/>
  <c r="H547" i="2"/>
  <c r="I547" i="2"/>
  <c r="J547" i="2"/>
  <c r="K547" i="2"/>
  <c r="L547" i="2"/>
  <c r="M547" i="2"/>
  <c r="H548" i="2"/>
  <c r="I548" i="2"/>
  <c r="J548" i="2"/>
  <c r="K548" i="2"/>
  <c r="L548" i="2"/>
  <c r="M548" i="2"/>
  <c r="H549" i="2"/>
  <c r="I549" i="2"/>
  <c r="J549" i="2"/>
  <c r="K549" i="2"/>
  <c r="L549" i="2"/>
  <c r="M549" i="2"/>
  <c r="H550" i="2"/>
  <c r="I550" i="2"/>
  <c r="J550" i="2"/>
  <c r="K550" i="2"/>
  <c r="L550" i="2"/>
  <c r="M550" i="2"/>
  <c r="H551" i="2"/>
  <c r="I551" i="2"/>
  <c r="J551" i="2"/>
  <c r="K551" i="2"/>
  <c r="L551" i="2"/>
  <c r="M551" i="2"/>
  <c r="H552" i="2"/>
  <c r="I552" i="2"/>
  <c r="J552" i="2"/>
  <c r="K552" i="2"/>
  <c r="L552" i="2"/>
  <c r="M552" i="2"/>
  <c r="H553" i="2"/>
  <c r="I553" i="2"/>
  <c r="J553" i="2"/>
  <c r="K553" i="2"/>
  <c r="L553" i="2"/>
  <c r="M553" i="2"/>
  <c r="H554" i="2"/>
  <c r="I554" i="2"/>
  <c r="J554" i="2"/>
  <c r="K554" i="2"/>
  <c r="L554" i="2"/>
  <c r="M554" i="2"/>
  <c r="H555" i="2"/>
  <c r="I555" i="2"/>
  <c r="J555" i="2"/>
  <c r="K555" i="2"/>
  <c r="L555" i="2"/>
  <c r="M555" i="2"/>
  <c r="H556" i="2"/>
  <c r="I556" i="2"/>
  <c r="J556" i="2"/>
  <c r="K556" i="2"/>
  <c r="L556" i="2"/>
  <c r="M556" i="2"/>
  <c r="H557" i="2"/>
  <c r="I557" i="2"/>
  <c r="J557" i="2"/>
  <c r="K557" i="2"/>
  <c r="L557" i="2"/>
  <c r="M557" i="2"/>
  <c r="H558" i="2"/>
  <c r="I558" i="2"/>
  <c r="J558" i="2"/>
  <c r="K558" i="2"/>
  <c r="L558" i="2"/>
  <c r="M558" i="2"/>
  <c r="H559" i="2"/>
  <c r="I559" i="2"/>
  <c r="J559" i="2"/>
  <c r="K559" i="2"/>
  <c r="L559" i="2"/>
  <c r="M559" i="2"/>
  <c r="H560" i="2"/>
  <c r="I560" i="2"/>
  <c r="J560" i="2"/>
  <c r="K560" i="2"/>
  <c r="L560" i="2"/>
  <c r="M560" i="2"/>
  <c r="H561" i="2"/>
  <c r="I561" i="2"/>
  <c r="J561" i="2"/>
  <c r="K561" i="2"/>
  <c r="L561" i="2"/>
  <c r="M561" i="2"/>
  <c r="H562" i="2"/>
  <c r="I562" i="2"/>
  <c r="J562" i="2"/>
  <c r="K562" i="2"/>
  <c r="L562" i="2"/>
  <c r="M562" i="2"/>
  <c r="H563" i="2"/>
  <c r="I563" i="2"/>
  <c r="J563" i="2"/>
  <c r="K563" i="2"/>
  <c r="L563" i="2"/>
  <c r="M563" i="2"/>
  <c r="H564" i="2"/>
  <c r="I564" i="2"/>
  <c r="J564" i="2"/>
  <c r="K564" i="2"/>
  <c r="L564" i="2"/>
  <c r="M564" i="2"/>
  <c r="H565" i="2"/>
  <c r="I565" i="2"/>
  <c r="J565" i="2"/>
  <c r="K565" i="2"/>
  <c r="L565" i="2"/>
  <c r="M565" i="2"/>
  <c r="H566" i="2"/>
  <c r="I566" i="2"/>
  <c r="J566" i="2"/>
  <c r="K566" i="2"/>
  <c r="L566" i="2"/>
  <c r="M566" i="2"/>
  <c r="H567" i="2"/>
  <c r="I567" i="2"/>
  <c r="J567" i="2"/>
  <c r="K567" i="2"/>
  <c r="L567" i="2"/>
  <c r="M567" i="2"/>
  <c r="H568" i="2"/>
  <c r="I568" i="2"/>
  <c r="J568" i="2"/>
  <c r="K568" i="2"/>
  <c r="L568" i="2"/>
  <c r="M568" i="2"/>
  <c r="H569" i="2"/>
  <c r="I569" i="2"/>
  <c r="J569" i="2"/>
  <c r="K569" i="2"/>
  <c r="L569" i="2"/>
  <c r="M569" i="2"/>
  <c r="H570" i="2"/>
  <c r="I570" i="2"/>
  <c r="J570" i="2"/>
  <c r="K570" i="2"/>
  <c r="L570" i="2"/>
  <c r="M570" i="2"/>
  <c r="H571" i="2"/>
  <c r="I571" i="2"/>
  <c r="J571" i="2"/>
  <c r="K571" i="2"/>
  <c r="L571" i="2"/>
  <c r="M571" i="2"/>
  <c r="H572" i="2"/>
  <c r="I572" i="2"/>
  <c r="J572" i="2"/>
  <c r="K572" i="2"/>
  <c r="L572" i="2"/>
  <c r="M572" i="2"/>
  <c r="H573" i="2"/>
  <c r="I573" i="2"/>
  <c r="J573" i="2"/>
  <c r="K573" i="2"/>
  <c r="L573" i="2"/>
  <c r="M573" i="2"/>
  <c r="H574" i="2"/>
  <c r="I574" i="2"/>
  <c r="J574" i="2"/>
  <c r="K574" i="2"/>
  <c r="L574" i="2"/>
  <c r="M574" i="2"/>
  <c r="H575" i="2"/>
  <c r="I575" i="2"/>
  <c r="J575" i="2"/>
  <c r="K575" i="2"/>
  <c r="L575" i="2"/>
  <c r="M575" i="2"/>
  <c r="H576" i="2"/>
  <c r="I576" i="2"/>
  <c r="J576" i="2"/>
  <c r="K576" i="2"/>
  <c r="L576" i="2"/>
  <c r="M576" i="2"/>
  <c r="H577" i="2"/>
  <c r="I577" i="2"/>
  <c r="J577" i="2"/>
  <c r="K577" i="2"/>
  <c r="L577" i="2"/>
  <c r="M577" i="2"/>
  <c r="H578" i="2"/>
  <c r="I578" i="2"/>
  <c r="J578" i="2"/>
  <c r="K578" i="2"/>
  <c r="L578" i="2"/>
  <c r="M578" i="2"/>
  <c r="H579" i="2"/>
  <c r="I579" i="2"/>
  <c r="J579" i="2"/>
  <c r="K579" i="2"/>
  <c r="L579" i="2"/>
  <c r="M579" i="2"/>
  <c r="H580" i="2"/>
  <c r="I580" i="2"/>
  <c r="J580" i="2"/>
  <c r="K580" i="2"/>
  <c r="L580" i="2"/>
  <c r="M580" i="2"/>
  <c r="H581" i="2"/>
  <c r="I581" i="2"/>
  <c r="J581" i="2"/>
  <c r="K581" i="2"/>
  <c r="L581" i="2"/>
  <c r="M581" i="2"/>
  <c r="H582" i="2"/>
  <c r="I582" i="2"/>
  <c r="J582" i="2"/>
  <c r="K582" i="2"/>
  <c r="L582" i="2"/>
  <c r="M582" i="2"/>
  <c r="H583" i="2"/>
  <c r="I583" i="2"/>
  <c r="J583" i="2"/>
  <c r="K583" i="2"/>
  <c r="L583" i="2"/>
  <c r="M583" i="2"/>
  <c r="H584" i="2"/>
  <c r="I584" i="2"/>
  <c r="J584" i="2"/>
  <c r="K584" i="2"/>
  <c r="L584" i="2"/>
  <c r="M584" i="2"/>
  <c r="H585" i="2"/>
  <c r="I585" i="2"/>
  <c r="J585" i="2"/>
  <c r="K585" i="2"/>
  <c r="L585" i="2"/>
  <c r="M585" i="2"/>
  <c r="H586" i="2"/>
  <c r="I586" i="2"/>
  <c r="J586" i="2"/>
  <c r="K586" i="2"/>
  <c r="L586" i="2"/>
  <c r="M586" i="2"/>
  <c r="H587" i="2"/>
  <c r="I587" i="2"/>
  <c r="J587" i="2"/>
  <c r="K587" i="2"/>
  <c r="L587" i="2"/>
  <c r="M587" i="2"/>
  <c r="H588" i="2"/>
  <c r="I588" i="2"/>
  <c r="J588" i="2"/>
  <c r="K588" i="2"/>
  <c r="L588" i="2"/>
  <c r="M588" i="2"/>
  <c r="H589" i="2"/>
  <c r="I589" i="2"/>
  <c r="J589" i="2"/>
  <c r="K589" i="2"/>
  <c r="L589" i="2"/>
  <c r="M589" i="2"/>
  <c r="H590" i="2"/>
  <c r="I590" i="2"/>
  <c r="J590" i="2"/>
  <c r="K590" i="2"/>
  <c r="L590" i="2"/>
  <c r="M590" i="2"/>
  <c r="H591" i="2"/>
  <c r="I591" i="2"/>
  <c r="J591" i="2"/>
  <c r="K591" i="2"/>
  <c r="L591" i="2"/>
  <c r="M591" i="2"/>
  <c r="H592" i="2"/>
  <c r="I592" i="2"/>
  <c r="J592" i="2"/>
  <c r="K592" i="2"/>
  <c r="L592" i="2"/>
  <c r="M592" i="2"/>
  <c r="H593" i="2"/>
  <c r="I593" i="2"/>
  <c r="J593" i="2"/>
  <c r="K593" i="2"/>
  <c r="L593" i="2"/>
  <c r="M593" i="2"/>
  <c r="H594" i="2"/>
  <c r="I594" i="2"/>
  <c r="J594" i="2"/>
  <c r="K594" i="2"/>
  <c r="L594" i="2"/>
  <c r="M594" i="2"/>
  <c r="H595" i="2"/>
  <c r="I595" i="2"/>
  <c r="J595" i="2"/>
  <c r="K595" i="2"/>
  <c r="L595" i="2"/>
  <c r="M595" i="2"/>
  <c r="H596" i="2"/>
  <c r="I596" i="2"/>
  <c r="J596" i="2"/>
  <c r="K596" i="2"/>
  <c r="L596" i="2"/>
  <c r="M596" i="2"/>
  <c r="H597" i="2"/>
  <c r="I597" i="2"/>
  <c r="J597" i="2"/>
  <c r="K597" i="2"/>
  <c r="L597" i="2"/>
  <c r="M597" i="2"/>
  <c r="H598" i="2"/>
  <c r="I598" i="2"/>
  <c r="J598" i="2"/>
  <c r="K598" i="2"/>
  <c r="L598" i="2"/>
  <c r="M598" i="2"/>
  <c r="H599" i="2"/>
  <c r="I599" i="2"/>
  <c r="J599" i="2"/>
  <c r="K599" i="2"/>
  <c r="L599" i="2"/>
  <c r="M599" i="2"/>
  <c r="H600" i="2"/>
  <c r="I600" i="2"/>
  <c r="J600" i="2"/>
  <c r="K600" i="2"/>
  <c r="L600" i="2"/>
  <c r="M600" i="2"/>
  <c r="H601" i="2"/>
  <c r="I601" i="2"/>
  <c r="J601" i="2"/>
  <c r="K601" i="2"/>
  <c r="L601" i="2"/>
  <c r="M601" i="2"/>
  <c r="H602" i="2"/>
  <c r="I602" i="2"/>
  <c r="J602" i="2"/>
  <c r="K602" i="2"/>
  <c r="L602" i="2"/>
  <c r="M602" i="2"/>
  <c r="H603" i="2"/>
  <c r="I603" i="2"/>
  <c r="J603" i="2"/>
  <c r="K603" i="2"/>
  <c r="L603" i="2"/>
  <c r="M603" i="2"/>
  <c r="H604" i="2"/>
  <c r="I604" i="2"/>
  <c r="J604" i="2"/>
  <c r="K604" i="2"/>
  <c r="L604" i="2"/>
  <c r="M604" i="2"/>
  <c r="H605" i="2"/>
  <c r="I605" i="2"/>
  <c r="J605" i="2"/>
  <c r="K605" i="2"/>
  <c r="L605" i="2"/>
  <c r="M605" i="2"/>
  <c r="H606" i="2"/>
  <c r="I606" i="2"/>
  <c r="J606" i="2"/>
  <c r="K606" i="2"/>
  <c r="L606" i="2"/>
  <c r="M606" i="2"/>
  <c r="H607" i="2"/>
  <c r="I607" i="2"/>
  <c r="J607" i="2"/>
  <c r="K607" i="2"/>
  <c r="L607" i="2"/>
  <c r="M607" i="2"/>
  <c r="H608" i="2"/>
  <c r="I608" i="2"/>
  <c r="J608" i="2"/>
  <c r="K608" i="2"/>
  <c r="L608" i="2"/>
  <c r="M608" i="2"/>
  <c r="H609" i="2"/>
  <c r="I609" i="2"/>
  <c r="J609" i="2"/>
  <c r="K609" i="2"/>
  <c r="L609" i="2"/>
  <c r="M609" i="2"/>
  <c r="H610" i="2"/>
  <c r="I610" i="2"/>
  <c r="J610" i="2"/>
  <c r="K610" i="2"/>
  <c r="L610" i="2"/>
  <c r="M610" i="2"/>
  <c r="H611" i="2"/>
  <c r="I611" i="2"/>
  <c r="J611" i="2"/>
  <c r="K611" i="2"/>
  <c r="L611" i="2"/>
  <c r="M611" i="2"/>
  <c r="H612" i="2"/>
  <c r="I612" i="2"/>
  <c r="J612" i="2"/>
  <c r="K612" i="2"/>
  <c r="L612" i="2"/>
  <c r="M612" i="2"/>
  <c r="H613" i="2"/>
  <c r="I613" i="2"/>
  <c r="J613" i="2"/>
  <c r="K613" i="2"/>
  <c r="L613" i="2"/>
  <c r="M613" i="2"/>
  <c r="H614" i="2"/>
  <c r="I614" i="2"/>
  <c r="J614" i="2"/>
  <c r="K614" i="2"/>
  <c r="L614" i="2"/>
  <c r="M614" i="2"/>
  <c r="H615" i="2"/>
  <c r="I615" i="2"/>
  <c r="J615" i="2"/>
  <c r="K615" i="2"/>
  <c r="L615" i="2"/>
  <c r="M615" i="2"/>
  <c r="H616" i="2"/>
  <c r="I616" i="2"/>
  <c r="J616" i="2"/>
  <c r="K616" i="2"/>
  <c r="L616" i="2"/>
  <c r="M616" i="2"/>
  <c r="H617" i="2"/>
  <c r="I617" i="2"/>
  <c r="J617" i="2"/>
  <c r="K617" i="2"/>
  <c r="L617" i="2"/>
  <c r="M617" i="2"/>
  <c r="H618" i="2"/>
  <c r="I618" i="2"/>
  <c r="J618" i="2"/>
  <c r="K618" i="2"/>
  <c r="L618" i="2"/>
  <c r="M618" i="2"/>
  <c r="H619" i="2"/>
  <c r="I619" i="2"/>
  <c r="J619" i="2"/>
  <c r="K619" i="2"/>
  <c r="L619" i="2"/>
  <c r="M619" i="2"/>
  <c r="H620" i="2"/>
  <c r="I620" i="2"/>
  <c r="J620" i="2"/>
  <c r="K620" i="2"/>
  <c r="L620" i="2"/>
  <c r="M620" i="2"/>
  <c r="H621" i="2"/>
  <c r="I621" i="2"/>
  <c r="J621" i="2"/>
  <c r="K621" i="2"/>
  <c r="L621" i="2"/>
  <c r="M621" i="2"/>
  <c r="H622" i="2"/>
  <c r="I622" i="2"/>
  <c r="J622" i="2"/>
  <c r="K622" i="2"/>
  <c r="L622" i="2"/>
  <c r="M622" i="2"/>
  <c r="H623" i="2"/>
  <c r="I623" i="2"/>
  <c r="J623" i="2"/>
  <c r="K623" i="2"/>
  <c r="L623" i="2"/>
  <c r="M623" i="2"/>
  <c r="H624" i="2"/>
  <c r="I624" i="2"/>
  <c r="J624" i="2"/>
  <c r="K624" i="2"/>
  <c r="L624" i="2"/>
  <c r="M624" i="2"/>
  <c r="H625" i="2"/>
  <c r="I625" i="2"/>
  <c r="J625" i="2"/>
  <c r="K625" i="2"/>
  <c r="L625" i="2"/>
  <c r="M625" i="2"/>
  <c r="H626" i="2"/>
  <c r="I626" i="2"/>
  <c r="J626" i="2"/>
  <c r="K626" i="2"/>
  <c r="L626" i="2"/>
  <c r="M626" i="2"/>
  <c r="H627" i="2"/>
  <c r="I627" i="2"/>
  <c r="J627" i="2"/>
  <c r="K627" i="2"/>
  <c r="L627" i="2"/>
  <c r="M627" i="2"/>
  <c r="H628" i="2"/>
  <c r="I628" i="2"/>
  <c r="J628" i="2"/>
  <c r="K628" i="2"/>
  <c r="L628" i="2"/>
  <c r="M628" i="2"/>
  <c r="H629" i="2"/>
  <c r="I629" i="2"/>
  <c r="J629" i="2"/>
  <c r="K629" i="2"/>
  <c r="L629" i="2"/>
  <c r="M629" i="2"/>
  <c r="H630" i="2"/>
  <c r="I630" i="2"/>
  <c r="J630" i="2"/>
  <c r="K630" i="2"/>
  <c r="L630" i="2"/>
  <c r="M630" i="2"/>
  <c r="H631" i="2"/>
  <c r="I631" i="2"/>
  <c r="J631" i="2"/>
  <c r="K631" i="2"/>
  <c r="L631" i="2"/>
  <c r="M631" i="2"/>
  <c r="H632" i="2"/>
  <c r="I632" i="2"/>
  <c r="J632" i="2"/>
  <c r="K632" i="2"/>
  <c r="L632" i="2"/>
  <c r="M632" i="2"/>
  <c r="H633" i="2"/>
  <c r="I633" i="2"/>
  <c r="J633" i="2"/>
  <c r="K633" i="2"/>
  <c r="L633" i="2"/>
  <c r="M633" i="2"/>
  <c r="H634" i="2"/>
  <c r="I634" i="2"/>
  <c r="J634" i="2"/>
  <c r="K634" i="2"/>
  <c r="L634" i="2"/>
  <c r="M634" i="2"/>
  <c r="H635" i="2"/>
  <c r="I635" i="2"/>
  <c r="J635" i="2"/>
  <c r="K635" i="2"/>
  <c r="L635" i="2"/>
  <c r="M635" i="2"/>
  <c r="H636" i="2"/>
  <c r="I636" i="2"/>
  <c r="J636" i="2"/>
  <c r="K636" i="2"/>
  <c r="L636" i="2"/>
  <c r="M636" i="2"/>
  <c r="H637" i="2"/>
  <c r="I637" i="2"/>
  <c r="J637" i="2"/>
  <c r="K637" i="2"/>
  <c r="L637" i="2"/>
  <c r="M637" i="2"/>
  <c r="H638" i="2"/>
  <c r="I638" i="2"/>
  <c r="J638" i="2"/>
  <c r="K638" i="2"/>
  <c r="L638" i="2"/>
  <c r="M638" i="2"/>
  <c r="H639" i="2"/>
  <c r="I639" i="2"/>
  <c r="J639" i="2"/>
  <c r="K639" i="2"/>
  <c r="L639" i="2"/>
  <c r="M639" i="2"/>
  <c r="H640" i="2"/>
  <c r="I640" i="2"/>
  <c r="J640" i="2"/>
  <c r="K640" i="2"/>
  <c r="L640" i="2"/>
  <c r="M640" i="2"/>
  <c r="H641" i="2"/>
  <c r="I641" i="2"/>
  <c r="J641" i="2"/>
  <c r="K641" i="2"/>
  <c r="L641" i="2"/>
  <c r="M641" i="2"/>
  <c r="H642" i="2"/>
  <c r="I642" i="2"/>
  <c r="J642" i="2"/>
  <c r="K642" i="2"/>
  <c r="L642" i="2"/>
  <c r="M642" i="2"/>
  <c r="H643" i="2"/>
  <c r="I643" i="2"/>
  <c r="J643" i="2"/>
  <c r="K643" i="2"/>
  <c r="L643" i="2"/>
  <c r="M643" i="2"/>
  <c r="H644" i="2"/>
  <c r="I644" i="2"/>
  <c r="J644" i="2"/>
  <c r="K644" i="2"/>
  <c r="L644" i="2"/>
  <c r="M644" i="2"/>
  <c r="H645" i="2"/>
  <c r="I645" i="2"/>
  <c r="J645" i="2"/>
  <c r="K645" i="2"/>
  <c r="L645" i="2"/>
  <c r="M645" i="2"/>
  <c r="H646" i="2"/>
  <c r="I646" i="2"/>
  <c r="J646" i="2"/>
  <c r="K646" i="2"/>
  <c r="L646" i="2"/>
  <c r="M646" i="2"/>
  <c r="H647" i="2"/>
  <c r="I647" i="2"/>
  <c r="J647" i="2"/>
  <c r="K647" i="2"/>
  <c r="L647" i="2"/>
  <c r="M647" i="2"/>
  <c r="H648" i="2"/>
  <c r="I648" i="2"/>
  <c r="J648" i="2"/>
  <c r="K648" i="2"/>
  <c r="L648" i="2"/>
  <c r="M648" i="2"/>
  <c r="H649" i="2"/>
  <c r="I649" i="2"/>
  <c r="J649" i="2"/>
  <c r="K649" i="2"/>
  <c r="L649" i="2"/>
  <c r="M649" i="2"/>
  <c r="H650" i="2"/>
  <c r="I650" i="2"/>
  <c r="J650" i="2"/>
  <c r="K650" i="2"/>
  <c r="L650" i="2"/>
  <c r="M650" i="2"/>
  <c r="H651" i="2"/>
  <c r="I651" i="2"/>
  <c r="J651" i="2"/>
  <c r="K651" i="2"/>
  <c r="L651" i="2"/>
  <c r="M651" i="2"/>
  <c r="H652" i="2"/>
  <c r="I652" i="2"/>
  <c r="J652" i="2"/>
  <c r="K652" i="2"/>
  <c r="L652" i="2"/>
  <c r="M652" i="2"/>
  <c r="H653" i="2"/>
  <c r="I653" i="2"/>
  <c r="J653" i="2"/>
  <c r="K653" i="2"/>
  <c r="L653" i="2"/>
  <c r="M653" i="2"/>
  <c r="H654" i="2"/>
  <c r="I654" i="2"/>
  <c r="J654" i="2"/>
  <c r="K654" i="2"/>
  <c r="L654" i="2"/>
  <c r="M654" i="2"/>
  <c r="H655" i="2"/>
  <c r="I655" i="2"/>
  <c r="J655" i="2"/>
  <c r="K655" i="2"/>
  <c r="L655" i="2"/>
  <c r="M655" i="2"/>
  <c r="H656" i="2"/>
  <c r="I656" i="2"/>
  <c r="J656" i="2"/>
  <c r="K656" i="2"/>
  <c r="L656" i="2"/>
  <c r="M656" i="2"/>
  <c r="H657" i="2"/>
  <c r="I657" i="2"/>
  <c r="J657" i="2"/>
  <c r="K657" i="2"/>
  <c r="L657" i="2"/>
  <c r="M657" i="2"/>
  <c r="H658" i="2"/>
  <c r="I658" i="2"/>
  <c r="J658" i="2"/>
  <c r="K658" i="2"/>
  <c r="L658" i="2"/>
  <c r="M658" i="2"/>
  <c r="H659" i="2"/>
  <c r="I659" i="2"/>
  <c r="J659" i="2"/>
  <c r="K659" i="2"/>
  <c r="L659" i="2"/>
  <c r="M659" i="2"/>
  <c r="H660" i="2"/>
  <c r="I660" i="2"/>
  <c r="J660" i="2"/>
  <c r="K660" i="2"/>
  <c r="L660" i="2"/>
  <c r="M660" i="2"/>
  <c r="H661" i="2"/>
  <c r="I661" i="2"/>
  <c r="J661" i="2"/>
  <c r="K661" i="2"/>
  <c r="L661" i="2"/>
  <c r="M661" i="2"/>
  <c r="H662" i="2"/>
  <c r="I662" i="2"/>
  <c r="J662" i="2"/>
  <c r="K662" i="2"/>
  <c r="L662" i="2"/>
  <c r="M662" i="2"/>
  <c r="H663" i="2"/>
  <c r="I663" i="2"/>
  <c r="J663" i="2"/>
  <c r="K663" i="2"/>
  <c r="L663" i="2"/>
  <c r="M663" i="2"/>
  <c r="H664" i="2"/>
  <c r="I664" i="2"/>
  <c r="J664" i="2"/>
  <c r="K664" i="2"/>
  <c r="L664" i="2"/>
  <c r="M664" i="2"/>
  <c r="H665" i="2"/>
  <c r="I665" i="2"/>
  <c r="J665" i="2"/>
  <c r="K665" i="2"/>
  <c r="L665" i="2"/>
  <c r="M665" i="2"/>
  <c r="H666" i="2"/>
  <c r="I666" i="2"/>
  <c r="J666" i="2"/>
  <c r="K666" i="2"/>
  <c r="L666" i="2"/>
  <c r="M666" i="2"/>
  <c r="H667" i="2"/>
  <c r="I667" i="2"/>
  <c r="J667" i="2"/>
  <c r="K667" i="2"/>
  <c r="L667" i="2"/>
  <c r="M667" i="2"/>
  <c r="H668" i="2"/>
  <c r="I668" i="2"/>
  <c r="J668" i="2"/>
  <c r="K668" i="2"/>
  <c r="L668" i="2"/>
  <c r="M668" i="2"/>
  <c r="H669" i="2"/>
  <c r="I669" i="2"/>
  <c r="J669" i="2"/>
  <c r="K669" i="2"/>
  <c r="L669" i="2"/>
  <c r="M669" i="2"/>
  <c r="H670" i="2"/>
  <c r="I670" i="2"/>
  <c r="J670" i="2"/>
  <c r="K670" i="2"/>
  <c r="L670" i="2"/>
  <c r="M670" i="2"/>
  <c r="H671" i="2"/>
  <c r="I671" i="2"/>
  <c r="J671" i="2"/>
  <c r="K671" i="2"/>
  <c r="L671" i="2"/>
  <c r="M671" i="2"/>
  <c r="H672" i="2"/>
  <c r="I672" i="2"/>
  <c r="J672" i="2"/>
  <c r="K672" i="2"/>
  <c r="L672" i="2"/>
  <c r="M672" i="2"/>
  <c r="H673" i="2"/>
  <c r="I673" i="2"/>
  <c r="J673" i="2"/>
  <c r="K673" i="2"/>
  <c r="L673" i="2"/>
  <c r="M673" i="2"/>
  <c r="H674" i="2"/>
  <c r="I674" i="2"/>
  <c r="J674" i="2"/>
  <c r="K674" i="2"/>
  <c r="L674" i="2"/>
  <c r="M674" i="2"/>
  <c r="H675" i="2"/>
  <c r="I675" i="2"/>
  <c r="J675" i="2"/>
  <c r="K675" i="2"/>
  <c r="L675" i="2"/>
  <c r="M675" i="2"/>
  <c r="H676" i="2"/>
  <c r="I676" i="2"/>
  <c r="J676" i="2"/>
  <c r="K676" i="2"/>
  <c r="L676" i="2"/>
  <c r="M676" i="2"/>
  <c r="H677" i="2"/>
  <c r="I677" i="2"/>
  <c r="J677" i="2"/>
  <c r="K677" i="2"/>
  <c r="L677" i="2"/>
  <c r="M677" i="2"/>
  <c r="H678" i="2"/>
  <c r="I678" i="2"/>
  <c r="J678" i="2"/>
  <c r="K678" i="2"/>
  <c r="L678" i="2"/>
  <c r="M678" i="2"/>
  <c r="H679" i="2"/>
  <c r="I679" i="2"/>
  <c r="J679" i="2"/>
  <c r="K679" i="2"/>
  <c r="L679" i="2"/>
  <c r="M679" i="2"/>
  <c r="H680" i="2"/>
  <c r="I680" i="2"/>
  <c r="J680" i="2"/>
  <c r="K680" i="2"/>
  <c r="L680" i="2"/>
  <c r="M680" i="2"/>
  <c r="H681" i="2"/>
  <c r="I681" i="2"/>
  <c r="J681" i="2"/>
  <c r="K681" i="2"/>
  <c r="L681" i="2"/>
  <c r="M681" i="2"/>
  <c r="H682" i="2"/>
  <c r="I682" i="2"/>
  <c r="J682" i="2"/>
  <c r="K682" i="2"/>
  <c r="L682" i="2"/>
  <c r="M682" i="2"/>
  <c r="H683" i="2"/>
  <c r="I683" i="2"/>
  <c r="J683" i="2"/>
  <c r="K683" i="2"/>
  <c r="L683" i="2"/>
  <c r="M683" i="2"/>
  <c r="H684" i="2"/>
  <c r="I684" i="2"/>
  <c r="J684" i="2"/>
  <c r="K684" i="2"/>
  <c r="L684" i="2"/>
  <c r="M684" i="2"/>
  <c r="H685" i="2"/>
  <c r="I685" i="2"/>
  <c r="J685" i="2"/>
  <c r="K685" i="2"/>
  <c r="L685" i="2"/>
  <c r="M685" i="2"/>
  <c r="H686" i="2"/>
  <c r="I686" i="2"/>
  <c r="J686" i="2"/>
  <c r="K686" i="2"/>
  <c r="L686" i="2"/>
  <c r="M686" i="2"/>
  <c r="H687" i="2"/>
  <c r="I687" i="2"/>
  <c r="J687" i="2"/>
  <c r="K687" i="2"/>
  <c r="L687" i="2"/>
  <c r="M687" i="2"/>
  <c r="H688" i="2"/>
  <c r="I688" i="2"/>
  <c r="J688" i="2"/>
  <c r="K688" i="2"/>
  <c r="L688" i="2"/>
  <c r="M688" i="2"/>
  <c r="H689" i="2"/>
  <c r="I689" i="2"/>
  <c r="J689" i="2"/>
  <c r="K689" i="2"/>
  <c r="L689" i="2"/>
  <c r="M689" i="2"/>
  <c r="H690" i="2"/>
  <c r="I690" i="2"/>
  <c r="J690" i="2"/>
  <c r="K690" i="2"/>
  <c r="L690" i="2"/>
  <c r="M690" i="2"/>
  <c r="H691" i="2"/>
  <c r="I691" i="2"/>
  <c r="J691" i="2"/>
  <c r="K691" i="2"/>
  <c r="L691" i="2"/>
  <c r="M691" i="2"/>
  <c r="H692" i="2"/>
  <c r="I692" i="2"/>
  <c r="J692" i="2"/>
  <c r="K692" i="2"/>
  <c r="L692" i="2"/>
  <c r="M692" i="2"/>
  <c r="H693" i="2"/>
  <c r="I693" i="2"/>
  <c r="J693" i="2"/>
  <c r="K693" i="2"/>
  <c r="L693" i="2"/>
  <c r="M693" i="2"/>
  <c r="H694" i="2"/>
  <c r="I694" i="2"/>
  <c r="J694" i="2"/>
  <c r="K694" i="2"/>
  <c r="L694" i="2"/>
  <c r="M694" i="2"/>
  <c r="H695" i="2"/>
  <c r="I695" i="2"/>
  <c r="J695" i="2"/>
  <c r="K695" i="2"/>
  <c r="L695" i="2"/>
  <c r="M695" i="2"/>
  <c r="H696" i="2"/>
  <c r="I696" i="2"/>
  <c r="J696" i="2"/>
  <c r="K696" i="2"/>
  <c r="L696" i="2"/>
  <c r="M696" i="2"/>
  <c r="H697" i="2"/>
  <c r="I697" i="2"/>
  <c r="J697" i="2"/>
  <c r="K697" i="2"/>
  <c r="L697" i="2"/>
  <c r="M697" i="2"/>
  <c r="H698" i="2"/>
  <c r="I698" i="2"/>
  <c r="J698" i="2"/>
  <c r="K698" i="2"/>
  <c r="L698" i="2"/>
  <c r="M698" i="2"/>
  <c r="H699" i="2"/>
  <c r="I699" i="2"/>
  <c r="J699" i="2"/>
  <c r="K699" i="2"/>
  <c r="L699" i="2"/>
  <c r="M699" i="2"/>
  <c r="H700" i="2"/>
  <c r="I700" i="2"/>
  <c r="J700" i="2"/>
  <c r="K700" i="2"/>
  <c r="L700" i="2"/>
  <c r="M700" i="2"/>
  <c r="H701" i="2"/>
  <c r="I701" i="2"/>
  <c r="J701" i="2"/>
  <c r="K701" i="2"/>
  <c r="L701" i="2"/>
  <c r="M701" i="2"/>
  <c r="H702" i="2"/>
  <c r="I702" i="2"/>
  <c r="J702" i="2"/>
  <c r="K702" i="2"/>
  <c r="L702" i="2"/>
  <c r="M702" i="2"/>
  <c r="H703" i="2"/>
  <c r="I703" i="2"/>
  <c r="J703" i="2"/>
  <c r="K703" i="2"/>
  <c r="L703" i="2"/>
  <c r="M703" i="2"/>
  <c r="H704" i="2"/>
  <c r="I704" i="2"/>
  <c r="J704" i="2"/>
  <c r="K704" i="2"/>
  <c r="L704" i="2"/>
  <c r="M704" i="2"/>
  <c r="H705" i="2"/>
  <c r="I705" i="2"/>
  <c r="J705" i="2"/>
  <c r="K705" i="2"/>
  <c r="L705" i="2"/>
  <c r="M705" i="2"/>
  <c r="H706" i="2"/>
  <c r="I706" i="2"/>
  <c r="J706" i="2"/>
  <c r="K706" i="2"/>
  <c r="L706" i="2"/>
  <c r="M706" i="2"/>
  <c r="H707" i="2"/>
  <c r="I707" i="2"/>
  <c r="J707" i="2"/>
  <c r="K707" i="2"/>
  <c r="L707" i="2"/>
  <c r="M707" i="2"/>
  <c r="H708" i="2"/>
  <c r="I708" i="2"/>
  <c r="J708" i="2"/>
  <c r="K708" i="2"/>
  <c r="L708" i="2"/>
  <c r="M708" i="2"/>
  <c r="H709" i="2"/>
  <c r="I709" i="2"/>
  <c r="J709" i="2"/>
  <c r="K709" i="2"/>
  <c r="L709" i="2"/>
  <c r="M709" i="2"/>
  <c r="H710" i="2"/>
  <c r="I710" i="2"/>
  <c r="J710" i="2"/>
  <c r="K710" i="2"/>
  <c r="L710" i="2"/>
  <c r="M710" i="2"/>
  <c r="H711" i="2"/>
  <c r="I711" i="2"/>
  <c r="J711" i="2"/>
  <c r="K711" i="2"/>
  <c r="L711" i="2"/>
  <c r="M711" i="2"/>
  <c r="H712" i="2"/>
  <c r="I712" i="2"/>
  <c r="J712" i="2"/>
  <c r="K712" i="2"/>
  <c r="L712" i="2"/>
  <c r="M712" i="2"/>
  <c r="H713" i="2"/>
  <c r="I713" i="2"/>
  <c r="J713" i="2"/>
  <c r="K713" i="2"/>
  <c r="L713" i="2"/>
  <c r="M713" i="2"/>
  <c r="H714" i="2"/>
  <c r="I714" i="2"/>
  <c r="J714" i="2"/>
  <c r="K714" i="2"/>
  <c r="L714" i="2"/>
  <c r="M714" i="2"/>
  <c r="H715" i="2"/>
  <c r="I715" i="2"/>
  <c r="J715" i="2"/>
  <c r="K715" i="2"/>
  <c r="L715" i="2"/>
  <c r="M715" i="2"/>
  <c r="H716" i="2"/>
  <c r="I716" i="2"/>
  <c r="J716" i="2"/>
  <c r="K716" i="2"/>
  <c r="L716" i="2"/>
  <c r="M716" i="2"/>
  <c r="H717" i="2"/>
  <c r="I717" i="2"/>
  <c r="J717" i="2"/>
  <c r="K717" i="2"/>
  <c r="L717" i="2"/>
  <c r="M717" i="2"/>
  <c r="H718" i="2"/>
  <c r="I718" i="2"/>
  <c r="J718" i="2"/>
  <c r="K718" i="2"/>
  <c r="L718" i="2"/>
  <c r="M718" i="2"/>
  <c r="H719" i="2"/>
  <c r="I719" i="2"/>
  <c r="J719" i="2"/>
  <c r="K719" i="2"/>
  <c r="L719" i="2"/>
  <c r="M719" i="2"/>
  <c r="H720" i="2"/>
  <c r="I720" i="2"/>
  <c r="J720" i="2"/>
  <c r="K720" i="2"/>
  <c r="L720" i="2"/>
  <c r="M720" i="2"/>
  <c r="H721" i="2"/>
  <c r="I721" i="2"/>
  <c r="J721" i="2"/>
  <c r="K721" i="2"/>
  <c r="L721" i="2"/>
  <c r="M721" i="2"/>
  <c r="H722" i="2"/>
  <c r="I722" i="2"/>
  <c r="J722" i="2"/>
  <c r="K722" i="2"/>
  <c r="L722" i="2"/>
  <c r="M722" i="2"/>
  <c r="H723" i="2"/>
  <c r="I723" i="2"/>
  <c r="J723" i="2"/>
  <c r="K723" i="2"/>
  <c r="L723" i="2"/>
  <c r="M723" i="2"/>
  <c r="H724" i="2"/>
  <c r="I724" i="2"/>
  <c r="J724" i="2"/>
  <c r="K724" i="2"/>
  <c r="L724" i="2"/>
  <c r="M724" i="2"/>
  <c r="H725" i="2"/>
  <c r="I725" i="2"/>
  <c r="J725" i="2"/>
  <c r="K725" i="2"/>
  <c r="L725" i="2"/>
  <c r="M725" i="2"/>
  <c r="H726" i="2"/>
  <c r="I726" i="2"/>
  <c r="J726" i="2"/>
  <c r="K726" i="2"/>
  <c r="L726" i="2"/>
  <c r="M726" i="2"/>
  <c r="H727" i="2"/>
  <c r="I727" i="2"/>
  <c r="J727" i="2"/>
  <c r="K727" i="2"/>
  <c r="L727" i="2"/>
  <c r="M727" i="2"/>
  <c r="H728" i="2"/>
  <c r="I728" i="2"/>
  <c r="J728" i="2"/>
  <c r="K728" i="2"/>
  <c r="L728" i="2"/>
  <c r="M728" i="2"/>
  <c r="H729" i="2"/>
  <c r="I729" i="2"/>
  <c r="J729" i="2"/>
  <c r="K729" i="2"/>
  <c r="L729" i="2"/>
  <c r="M729" i="2"/>
  <c r="H730" i="2"/>
  <c r="I730" i="2"/>
  <c r="J730" i="2"/>
  <c r="K730" i="2"/>
  <c r="L730" i="2"/>
  <c r="M730" i="2"/>
  <c r="H731" i="2"/>
  <c r="I731" i="2"/>
  <c r="J731" i="2"/>
  <c r="K731" i="2"/>
  <c r="L731" i="2"/>
  <c r="M731" i="2"/>
  <c r="H732" i="2"/>
  <c r="I732" i="2"/>
  <c r="J732" i="2"/>
  <c r="K732" i="2"/>
  <c r="L732" i="2"/>
  <c r="M732" i="2"/>
  <c r="H733" i="2"/>
  <c r="I733" i="2"/>
  <c r="J733" i="2"/>
  <c r="K733" i="2"/>
  <c r="L733" i="2"/>
  <c r="M733" i="2"/>
  <c r="H734" i="2"/>
  <c r="I734" i="2"/>
  <c r="J734" i="2"/>
  <c r="K734" i="2"/>
  <c r="L734" i="2"/>
  <c r="M734" i="2"/>
  <c r="Q7" i="4" l="1"/>
  <c r="Q8" i="4" s="1"/>
  <c r="O6" i="4"/>
  <c r="O7" i="4" s="1"/>
  <c r="O8" i="4" s="1"/>
  <c r="R6" i="4"/>
  <c r="R7" i="4" s="1"/>
  <c r="R8" i="4" s="1"/>
  <c r="N8" i="4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N368" i="4" s="1"/>
  <c r="N369" i="4" s="1"/>
  <c r="N370" i="4" s="1"/>
  <c r="N371" i="4" s="1"/>
  <c r="N372" i="4" s="1"/>
  <c r="N373" i="4" s="1"/>
  <c r="N374" i="4" s="1"/>
  <c r="N375" i="4" s="1"/>
  <c r="N376" i="4" s="1"/>
  <c r="N377" i="4" s="1"/>
  <c r="N378" i="4" s="1"/>
  <c r="N379" i="4" s="1"/>
  <c r="N380" i="4" s="1"/>
  <c r="N381" i="4" s="1"/>
  <c r="N382" i="4" s="1"/>
  <c r="N383" i="4" s="1"/>
  <c r="N384" i="4" s="1"/>
  <c r="N385" i="4" s="1"/>
  <c r="N386" i="4" s="1"/>
  <c r="N387" i="4" s="1"/>
  <c r="N388" i="4" s="1"/>
  <c r="N389" i="4" s="1"/>
  <c r="N390" i="4" s="1"/>
  <c r="N391" i="4" s="1"/>
  <c r="N392" i="4" s="1"/>
  <c r="N393" i="4" s="1"/>
  <c r="N394" i="4" s="1"/>
  <c r="N395" i="4" s="1"/>
  <c r="N396" i="4" s="1"/>
  <c r="N397" i="4" s="1"/>
  <c r="N398" i="4" s="1"/>
  <c r="N399" i="4" s="1"/>
  <c r="N400" i="4" s="1"/>
  <c r="N401" i="4" s="1"/>
  <c r="N402" i="4" s="1"/>
  <c r="N403" i="4" s="1"/>
  <c r="N404" i="4" s="1"/>
  <c r="N405" i="4" s="1"/>
  <c r="N406" i="4" s="1"/>
  <c r="N407" i="4" s="1"/>
  <c r="N408" i="4" s="1"/>
  <c r="N409" i="4" s="1"/>
  <c r="N410" i="4" s="1"/>
  <c r="N411" i="4" s="1"/>
  <c r="N412" i="4" s="1"/>
  <c r="N413" i="4" s="1"/>
  <c r="N414" i="4" s="1"/>
  <c r="N415" i="4" s="1"/>
  <c r="N416" i="4" s="1"/>
  <c r="N417" i="4" s="1"/>
  <c r="N418" i="4" s="1"/>
  <c r="N419" i="4" s="1"/>
  <c r="N420" i="4" s="1"/>
  <c r="N421" i="4" s="1"/>
  <c r="N422" i="4" s="1"/>
  <c r="N423" i="4" s="1"/>
  <c r="N424" i="4" s="1"/>
  <c r="N425" i="4" s="1"/>
  <c r="N426" i="4" s="1"/>
  <c r="N427" i="4" s="1"/>
  <c r="N428" i="4" s="1"/>
  <c r="N429" i="4" s="1"/>
  <c r="N430" i="4" s="1"/>
  <c r="N431" i="4" s="1"/>
  <c r="N432" i="4" s="1"/>
  <c r="N433" i="4" s="1"/>
  <c r="N434" i="4" s="1"/>
  <c r="N435" i="4" s="1"/>
  <c r="N436" i="4" s="1"/>
  <c r="N437" i="4" s="1"/>
  <c r="N438" i="4" s="1"/>
  <c r="N439" i="4" s="1"/>
  <c r="N440" i="4" s="1"/>
  <c r="N441" i="4" s="1"/>
  <c r="N442" i="4" s="1"/>
  <c r="N443" i="4" s="1"/>
  <c r="N444" i="4" s="1"/>
  <c r="N445" i="4" s="1"/>
  <c r="N446" i="4" s="1"/>
  <c r="N447" i="4" s="1"/>
  <c r="N448" i="4" s="1"/>
  <c r="N449" i="4" s="1"/>
  <c r="N450" i="4" s="1"/>
  <c r="N451" i="4" s="1"/>
  <c r="N452" i="4" s="1"/>
  <c r="N453" i="4" s="1"/>
  <c r="N454" i="4" s="1"/>
  <c r="N455" i="4" s="1"/>
  <c r="N456" i="4" s="1"/>
  <c r="N457" i="4" s="1"/>
  <c r="N458" i="4" s="1"/>
  <c r="N459" i="4" s="1"/>
  <c r="N460" i="4" s="1"/>
  <c r="N461" i="4" s="1"/>
  <c r="N462" i="4" s="1"/>
  <c r="N463" i="4" s="1"/>
  <c r="N464" i="4" s="1"/>
  <c r="N465" i="4" s="1"/>
  <c r="N466" i="4" s="1"/>
  <c r="N467" i="4" s="1"/>
  <c r="N468" i="4" s="1"/>
  <c r="N469" i="4" s="1"/>
  <c r="N470" i="4" s="1"/>
  <c r="N471" i="4" s="1"/>
  <c r="N472" i="4" s="1"/>
  <c r="N473" i="4" s="1"/>
  <c r="N474" i="4" s="1"/>
  <c r="N475" i="4" s="1"/>
  <c r="N476" i="4" s="1"/>
  <c r="N477" i="4" s="1"/>
  <c r="N478" i="4" s="1"/>
  <c r="N479" i="4" s="1"/>
  <c r="N480" i="4" s="1"/>
  <c r="N481" i="4" s="1"/>
  <c r="N482" i="4" s="1"/>
  <c r="N483" i="4" s="1"/>
  <c r="N484" i="4" s="1"/>
  <c r="N485" i="4" s="1"/>
  <c r="N486" i="4" s="1"/>
  <c r="N487" i="4" s="1"/>
  <c r="N488" i="4" s="1"/>
  <c r="N489" i="4" s="1"/>
  <c r="N490" i="4" s="1"/>
  <c r="N491" i="4" s="1"/>
  <c r="N492" i="4" s="1"/>
  <c r="N493" i="4" s="1"/>
  <c r="N494" i="4" s="1"/>
  <c r="N495" i="4" s="1"/>
  <c r="N496" i="4" s="1"/>
  <c r="N497" i="4" s="1"/>
  <c r="N498" i="4" s="1"/>
  <c r="N499" i="4" s="1"/>
  <c r="N500" i="4" s="1"/>
  <c r="N501" i="4" s="1"/>
  <c r="N502" i="4" s="1"/>
  <c r="N503" i="4" s="1"/>
  <c r="N504" i="4" s="1"/>
  <c r="N505" i="4" s="1"/>
  <c r="N506" i="4" s="1"/>
  <c r="N507" i="4" s="1"/>
  <c r="N508" i="4" s="1"/>
  <c r="N509" i="4" s="1"/>
  <c r="N510" i="4" s="1"/>
  <c r="N511" i="4" s="1"/>
  <c r="N512" i="4" s="1"/>
  <c r="N513" i="4" s="1"/>
  <c r="N514" i="4" s="1"/>
  <c r="N515" i="4" s="1"/>
  <c r="N516" i="4" s="1"/>
  <c r="N517" i="4" s="1"/>
  <c r="N518" i="4" s="1"/>
  <c r="N519" i="4" s="1"/>
  <c r="N520" i="4" s="1"/>
  <c r="N521" i="4" s="1"/>
  <c r="N522" i="4" s="1"/>
  <c r="N523" i="4" s="1"/>
  <c r="N524" i="4" s="1"/>
  <c r="N525" i="4" s="1"/>
  <c r="N526" i="4" s="1"/>
  <c r="N527" i="4" s="1"/>
  <c r="N528" i="4" s="1"/>
  <c r="N529" i="4" s="1"/>
  <c r="N530" i="4" s="1"/>
  <c r="N531" i="4" s="1"/>
  <c r="N532" i="4" s="1"/>
  <c r="N533" i="4" s="1"/>
  <c r="N534" i="4" s="1"/>
  <c r="N535" i="4" s="1"/>
  <c r="N536" i="4" s="1"/>
  <c r="N537" i="4" s="1"/>
  <c r="N538" i="4" s="1"/>
  <c r="N539" i="4" s="1"/>
  <c r="N540" i="4" s="1"/>
  <c r="N541" i="4" s="1"/>
  <c r="N542" i="4" s="1"/>
  <c r="N543" i="4" s="1"/>
  <c r="N544" i="4" s="1"/>
  <c r="N545" i="4" s="1"/>
  <c r="N546" i="4" s="1"/>
  <c r="N547" i="4" s="1"/>
  <c r="N548" i="4" s="1"/>
  <c r="N549" i="4" s="1"/>
  <c r="N550" i="4" s="1"/>
  <c r="N551" i="4" s="1"/>
  <c r="N552" i="4" s="1"/>
  <c r="N553" i="4" s="1"/>
  <c r="N554" i="4" s="1"/>
  <c r="N555" i="4" s="1"/>
  <c r="N556" i="4" s="1"/>
  <c r="N557" i="4" s="1"/>
  <c r="N558" i="4" s="1"/>
  <c r="N559" i="4" s="1"/>
  <c r="N560" i="4" s="1"/>
  <c r="N561" i="4" s="1"/>
  <c r="N562" i="4" s="1"/>
  <c r="N563" i="4" s="1"/>
  <c r="N564" i="4" s="1"/>
  <c r="N565" i="4" s="1"/>
  <c r="N566" i="4" s="1"/>
  <c r="N567" i="4" s="1"/>
  <c r="N568" i="4" s="1"/>
  <c r="N569" i="4" s="1"/>
  <c r="N570" i="4" s="1"/>
  <c r="N571" i="4" s="1"/>
  <c r="N572" i="4" s="1"/>
  <c r="N573" i="4" s="1"/>
  <c r="N574" i="4" s="1"/>
  <c r="N575" i="4" s="1"/>
  <c r="N576" i="4" s="1"/>
  <c r="N577" i="4" s="1"/>
  <c r="N578" i="4" s="1"/>
  <c r="N579" i="4" s="1"/>
  <c r="N580" i="4" s="1"/>
  <c r="N581" i="4" s="1"/>
  <c r="N582" i="4" s="1"/>
  <c r="N583" i="4" s="1"/>
  <c r="N584" i="4" s="1"/>
  <c r="N585" i="4" s="1"/>
  <c r="N586" i="4" s="1"/>
  <c r="N587" i="4" s="1"/>
  <c r="N588" i="4" s="1"/>
  <c r="N589" i="4" s="1"/>
  <c r="N590" i="4" s="1"/>
  <c r="N591" i="4" s="1"/>
  <c r="N592" i="4" s="1"/>
  <c r="N593" i="4" s="1"/>
  <c r="N594" i="4" s="1"/>
  <c r="N595" i="4" s="1"/>
  <c r="N596" i="4" s="1"/>
  <c r="N597" i="4" s="1"/>
  <c r="N598" i="4" s="1"/>
  <c r="N599" i="4" s="1"/>
  <c r="N600" i="4" s="1"/>
  <c r="N601" i="4" s="1"/>
  <c r="N602" i="4" s="1"/>
  <c r="N603" i="4" s="1"/>
  <c r="N604" i="4" s="1"/>
  <c r="N605" i="4" s="1"/>
  <c r="N606" i="4" s="1"/>
  <c r="N607" i="4" s="1"/>
  <c r="N608" i="4" s="1"/>
  <c r="N609" i="4" s="1"/>
  <c r="N610" i="4" s="1"/>
  <c r="N611" i="4" s="1"/>
  <c r="N612" i="4" s="1"/>
  <c r="N613" i="4" s="1"/>
  <c r="N614" i="4" s="1"/>
  <c r="N615" i="4" s="1"/>
  <c r="N616" i="4" s="1"/>
  <c r="N617" i="4" s="1"/>
  <c r="N618" i="4" s="1"/>
  <c r="N619" i="4" s="1"/>
  <c r="N620" i="4" s="1"/>
  <c r="N621" i="4" s="1"/>
  <c r="N622" i="4" s="1"/>
  <c r="N623" i="4" s="1"/>
  <c r="N624" i="4" s="1"/>
  <c r="N625" i="4" s="1"/>
  <c r="N626" i="4" s="1"/>
  <c r="N627" i="4" s="1"/>
  <c r="N628" i="4" s="1"/>
  <c r="N629" i="4" s="1"/>
  <c r="N630" i="4" s="1"/>
  <c r="N631" i="4" s="1"/>
  <c r="N632" i="4" s="1"/>
  <c r="N633" i="4" s="1"/>
  <c r="N634" i="4" s="1"/>
  <c r="N635" i="4" s="1"/>
  <c r="N636" i="4" s="1"/>
  <c r="N637" i="4" s="1"/>
  <c r="N638" i="4" s="1"/>
  <c r="N639" i="4" s="1"/>
  <c r="N640" i="4" s="1"/>
  <c r="N641" i="4" s="1"/>
  <c r="N642" i="4" s="1"/>
  <c r="N643" i="4" s="1"/>
  <c r="N644" i="4" s="1"/>
  <c r="N645" i="4" s="1"/>
  <c r="N646" i="4" s="1"/>
  <c r="N647" i="4" s="1"/>
  <c r="N648" i="4" s="1"/>
  <c r="N649" i="4" s="1"/>
  <c r="N650" i="4" s="1"/>
  <c r="N651" i="4" s="1"/>
  <c r="N652" i="4" s="1"/>
  <c r="N653" i="4" s="1"/>
  <c r="N654" i="4" s="1"/>
  <c r="N655" i="4" s="1"/>
  <c r="N656" i="4" s="1"/>
  <c r="N657" i="4" s="1"/>
  <c r="N658" i="4" s="1"/>
  <c r="N659" i="4" s="1"/>
  <c r="N660" i="4" s="1"/>
  <c r="N661" i="4" s="1"/>
  <c r="N662" i="4" s="1"/>
  <c r="N663" i="4" s="1"/>
  <c r="N664" i="4" s="1"/>
  <c r="N665" i="4" s="1"/>
  <c r="N666" i="4" s="1"/>
  <c r="N667" i="4" s="1"/>
  <c r="N668" i="4" s="1"/>
  <c r="N669" i="4" s="1"/>
  <c r="N670" i="4" s="1"/>
  <c r="N671" i="4" s="1"/>
  <c r="N672" i="4" s="1"/>
  <c r="N673" i="4" s="1"/>
  <c r="N674" i="4" s="1"/>
  <c r="N675" i="4" s="1"/>
  <c r="N676" i="4" s="1"/>
  <c r="N677" i="4" s="1"/>
  <c r="N678" i="4" s="1"/>
  <c r="N679" i="4" s="1"/>
  <c r="N680" i="4" s="1"/>
  <c r="N681" i="4" s="1"/>
  <c r="N682" i="4" s="1"/>
  <c r="N683" i="4" s="1"/>
  <c r="N684" i="4" s="1"/>
  <c r="N685" i="4" s="1"/>
  <c r="N686" i="4" s="1"/>
  <c r="N687" i="4" s="1"/>
  <c r="N688" i="4" s="1"/>
  <c r="N689" i="4" s="1"/>
  <c r="N690" i="4" s="1"/>
  <c r="N691" i="4" s="1"/>
  <c r="N692" i="4" s="1"/>
  <c r="N693" i="4" s="1"/>
  <c r="N694" i="4" s="1"/>
  <c r="N695" i="4" s="1"/>
  <c r="N696" i="4" s="1"/>
  <c r="N697" i="4" s="1"/>
  <c r="N698" i="4" s="1"/>
  <c r="N699" i="4" s="1"/>
  <c r="N700" i="4" s="1"/>
  <c r="N701" i="4" s="1"/>
  <c r="N702" i="4" s="1"/>
  <c r="N703" i="4" s="1"/>
  <c r="N704" i="4" s="1"/>
  <c r="N705" i="4" s="1"/>
  <c r="N706" i="4" s="1"/>
  <c r="N707" i="4" s="1"/>
  <c r="N708" i="4" s="1"/>
  <c r="N709" i="4" s="1"/>
  <c r="N710" i="4" s="1"/>
  <c r="N711" i="4" s="1"/>
  <c r="N712" i="4" s="1"/>
  <c r="N713" i="4" s="1"/>
  <c r="N714" i="4" s="1"/>
  <c r="N715" i="4" s="1"/>
  <c r="N716" i="4" s="1"/>
  <c r="N717" i="4" s="1"/>
  <c r="N718" i="4" s="1"/>
  <c r="N719" i="4" s="1"/>
  <c r="N720" i="4" s="1"/>
  <c r="N721" i="4" s="1"/>
  <c r="N722" i="4" s="1"/>
  <c r="N723" i="4" s="1"/>
  <c r="N724" i="4" s="1"/>
  <c r="N725" i="4" s="1"/>
  <c r="N726" i="4" s="1"/>
  <c r="N727" i="4" s="1"/>
  <c r="N728" i="4" s="1"/>
  <c r="N729" i="4" s="1"/>
  <c r="N730" i="4" s="1"/>
  <c r="N731" i="4" s="1"/>
  <c r="N732" i="4" s="1"/>
  <c r="N733" i="4" s="1"/>
  <c r="N734" i="4" s="1"/>
  <c r="N735" i="4" s="1"/>
  <c r="AC11" i="4"/>
  <c r="AD11" i="4"/>
  <c r="AC9" i="4"/>
  <c r="AD9" i="4"/>
  <c r="AC7" i="4"/>
  <c r="AD7" i="4"/>
  <c r="O9" i="4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O194" i="4" s="1"/>
  <c r="O195" i="4" s="1"/>
  <c r="O196" i="4" s="1"/>
  <c r="O197" i="4" s="1"/>
  <c r="O198" i="4" s="1"/>
  <c r="O199" i="4" s="1"/>
  <c r="O200" i="4" s="1"/>
  <c r="O201" i="4" s="1"/>
  <c r="O202" i="4" s="1"/>
  <c r="O203" i="4" s="1"/>
  <c r="O204" i="4" s="1"/>
  <c r="O205" i="4" s="1"/>
  <c r="O206" i="4" s="1"/>
  <c r="O207" i="4" s="1"/>
  <c r="O208" i="4" s="1"/>
  <c r="O209" i="4" s="1"/>
  <c r="O210" i="4" s="1"/>
  <c r="O211" i="4" s="1"/>
  <c r="O212" i="4" s="1"/>
  <c r="O213" i="4" s="1"/>
  <c r="O214" i="4" s="1"/>
  <c r="O215" i="4" s="1"/>
  <c r="O216" i="4" s="1"/>
  <c r="O217" i="4" s="1"/>
  <c r="O218" i="4" s="1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O241" i="4" s="1"/>
  <c r="O242" i="4" s="1"/>
  <c r="O243" i="4" s="1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O266" i="4" s="1"/>
  <c r="O267" i="4" s="1"/>
  <c r="O268" i="4" s="1"/>
  <c r="O269" i="4" s="1"/>
  <c r="O270" i="4" s="1"/>
  <c r="O271" i="4" s="1"/>
  <c r="O272" i="4" s="1"/>
  <c r="O273" i="4" s="1"/>
  <c r="O274" i="4" s="1"/>
  <c r="O275" i="4" s="1"/>
  <c r="O276" i="4" s="1"/>
  <c r="O277" i="4" s="1"/>
  <c r="O278" i="4" s="1"/>
  <c r="O279" i="4" s="1"/>
  <c r="O280" i="4" s="1"/>
  <c r="O281" i="4" s="1"/>
  <c r="O282" i="4" s="1"/>
  <c r="O283" i="4" s="1"/>
  <c r="O284" i="4" s="1"/>
  <c r="O285" i="4" s="1"/>
  <c r="O286" i="4" s="1"/>
  <c r="O287" i="4" s="1"/>
  <c r="O288" i="4" s="1"/>
  <c r="O289" i="4" s="1"/>
  <c r="O290" i="4" s="1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O313" i="4" s="1"/>
  <c r="O314" i="4" s="1"/>
  <c r="O315" i="4" s="1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O338" i="4" s="1"/>
  <c r="O339" i="4" s="1"/>
  <c r="O340" i="4" s="1"/>
  <c r="O341" i="4" s="1"/>
  <c r="O342" i="4" s="1"/>
  <c r="O343" i="4" s="1"/>
  <c r="O344" i="4" s="1"/>
  <c r="O345" i="4" s="1"/>
  <c r="O346" i="4" s="1"/>
  <c r="O347" i="4" s="1"/>
  <c r="O348" i="4" s="1"/>
  <c r="O349" i="4" s="1"/>
  <c r="O350" i="4" s="1"/>
  <c r="O351" i="4" s="1"/>
  <c r="O352" i="4" s="1"/>
  <c r="O353" i="4" s="1"/>
  <c r="O354" i="4" s="1"/>
  <c r="O355" i="4" s="1"/>
  <c r="O356" i="4" s="1"/>
  <c r="O357" i="4" s="1"/>
  <c r="O358" i="4" s="1"/>
  <c r="O359" i="4" s="1"/>
  <c r="O360" i="4" s="1"/>
  <c r="O361" i="4" s="1"/>
  <c r="O362" i="4" s="1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O385" i="4" s="1"/>
  <c r="O386" i="4" s="1"/>
  <c r="O387" i="4" s="1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O410" i="4" s="1"/>
  <c r="O411" i="4" s="1"/>
  <c r="O412" i="4" s="1"/>
  <c r="O413" i="4" s="1"/>
  <c r="O414" i="4" s="1"/>
  <c r="O415" i="4" s="1"/>
  <c r="O416" i="4" s="1"/>
  <c r="O417" i="4" s="1"/>
  <c r="O418" i="4" s="1"/>
  <c r="O419" i="4" s="1"/>
  <c r="O420" i="4" s="1"/>
  <c r="O421" i="4" s="1"/>
  <c r="O422" i="4" s="1"/>
  <c r="O423" i="4" s="1"/>
  <c r="O424" i="4" s="1"/>
  <c r="O425" i="4" s="1"/>
  <c r="O426" i="4" s="1"/>
  <c r="O427" i="4" s="1"/>
  <c r="O428" i="4" s="1"/>
  <c r="O429" i="4" s="1"/>
  <c r="O430" i="4" s="1"/>
  <c r="O431" i="4" s="1"/>
  <c r="O432" i="4" s="1"/>
  <c r="O433" i="4" s="1"/>
  <c r="O434" i="4" s="1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O450" i="4" s="1"/>
  <c r="O451" i="4" s="1"/>
  <c r="O452" i="4" s="1"/>
  <c r="O453" i="4" s="1"/>
  <c r="O454" i="4" s="1"/>
  <c r="O455" i="4" s="1"/>
  <c r="O456" i="4" s="1"/>
  <c r="O457" i="4" s="1"/>
  <c r="O458" i="4" s="1"/>
  <c r="O459" i="4" s="1"/>
  <c r="O460" i="4" s="1"/>
  <c r="O461" i="4" s="1"/>
  <c r="O462" i="4" s="1"/>
  <c r="O463" i="4" s="1"/>
  <c r="O464" i="4" s="1"/>
  <c r="O465" i="4" s="1"/>
  <c r="O466" i="4" s="1"/>
  <c r="O467" i="4" s="1"/>
  <c r="O468" i="4" s="1"/>
  <c r="O469" i="4" s="1"/>
  <c r="O470" i="4" s="1"/>
  <c r="O471" i="4" s="1"/>
  <c r="O472" i="4" s="1"/>
  <c r="O473" i="4" s="1"/>
  <c r="O474" i="4" s="1"/>
  <c r="O475" i="4" s="1"/>
  <c r="O476" i="4" s="1"/>
  <c r="O477" i="4" s="1"/>
  <c r="O478" i="4" s="1"/>
  <c r="O479" i="4" s="1"/>
  <c r="O480" i="4" s="1"/>
  <c r="O481" i="4" s="1"/>
  <c r="O482" i="4" s="1"/>
  <c r="O483" i="4" s="1"/>
  <c r="O484" i="4" s="1"/>
  <c r="O485" i="4" s="1"/>
  <c r="O486" i="4" s="1"/>
  <c r="O487" i="4" s="1"/>
  <c r="O488" i="4" s="1"/>
  <c r="O489" i="4" s="1"/>
  <c r="O490" i="4" s="1"/>
  <c r="O491" i="4" s="1"/>
  <c r="O492" i="4" s="1"/>
  <c r="O493" i="4" s="1"/>
  <c r="O494" i="4" s="1"/>
  <c r="O495" i="4" s="1"/>
  <c r="O496" i="4" s="1"/>
  <c r="O497" i="4" s="1"/>
  <c r="O498" i="4" s="1"/>
  <c r="O499" i="4" s="1"/>
  <c r="O500" i="4" s="1"/>
  <c r="O501" i="4" s="1"/>
  <c r="O502" i="4" s="1"/>
  <c r="O503" i="4" s="1"/>
  <c r="O504" i="4" s="1"/>
  <c r="O505" i="4" s="1"/>
  <c r="O506" i="4" s="1"/>
  <c r="O507" i="4" s="1"/>
  <c r="O508" i="4" s="1"/>
  <c r="O509" i="4" s="1"/>
  <c r="O510" i="4" s="1"/>
  <c r="O511" i="4" s="1"/>
  <c r="O512" i="4" s="1"/>
  <c r="O513" i="4" s="1"/>
  <c r="O514" i="4" s="1"/>
  <c r="O515" i="4" s="1"/>
  <c r="O516" i="4" s="1"/>
  <c r="O517" i="4" s="1"/>
  <c r="O518" i="4" s="1"/>
  <c r="O519" i="4" s="1"/>
  <c r="O520" i="4" s="1"/>
  <c r="O521" i="4" s="1"/>
  <c r="O522" i="4" s="1"/>
  <c r="O523" i="4" s="1"/>
  <c r="O524" i="4" s="1"/>
  <c r="O525" i="4" s="1"/>
  <c r="O526" i="4" s="1"/>
  <c r="O527" i="4" s="1"/>
  <c r="O528" i="4" s="1"/>
  <c r="O529" i="4" s="1"/>
  <c r="O530" i="4" s="1"/>
  <c r="O531" i="4" s="1"/>
  <c r="O532" i="4" s="1"/>
  <c r="O533" i="4" s="1"/>
  <c r="O534" i="4" s="1"/>
  <c r="O535" i="4" s="1"/>
  <c r="O536" i="4" s="1"/>
  <c r="O537" i="4" s="1"/>
  <c r="O538" i="4" s="1"/>
  <c r="O539" i="4" s="1"/>
  <c r="O540" i="4" s="1"/>
  <c r="O541" i="4" s="1"/>
  <c r="O542" i="4" s="1"/>
  <c r="O543" i="4" s="1"/>
  <c r="O544" i="4" s="1"/>
  <c r="O545" i="4" s="1"/>
  <c r="O546" i="4" s="1"/>
  <c r="O547" i="4" s="1"/>
  <c r="O548" i="4" s="1"/>
  <c r="O549" i="4" s="1"/>
  <c r="O550" i="4" s="1"/>
  <c r="O551" i="4" s="1"/>
  <c r="O552" i="4" s="1"/>
  <c r="O553" i="4" s="1"/>
  <c r="O554" i="4" s="1"/>
  <c r="O555" i="4" s="1"/>
  <c r="O556" i="4" s="1"/>
  <c r="O557" i="4" s="1"/>
  <c r="O558" i="4" s="1"/>
  <c r="O559" i="4" s="1"/>
  <c r="O560" i="4" s="1"/>
  <c r="O561" i="4" s="1"/>
  <c r="O562" i="4" s="1"/>
  <c r="O563" i="4" s="1"/>
  <c r="O564" i="4" s="1"/>
  <c r="O565" i="4" s="1"/>
  <c r="O566" i="4" s="1"/>
  <c r="O567" i="4" s="1"/>
  <c r="O568" i="4" s="1"/>
  <c r="O569" i="4" s="1"/>
  <c r="O570" i="4" s="1"/>
  <c r="O571" i="4" s="1"/>
  <c r="O572" i="4" s="1"/>
  <c r="O573" i="4" s="1"/>
  <c r="O574" i="4" s="1"/>
  <c r="O575" i="4" s="1"/>
  <c r="O576" i="4" s="1"/>
  <c r="O577" i="4" s="1"/>
  <c r="O578" i="4" s="1"/>
  <c r="O579" i="4" s="1"/>
  <c r="O580" i="4" s="1"/>
  <c r="O581" i="4" s="1"/>
  <c r="O582" i="4" s="1"/>
  <c r="O583" i="4" s="1"/>
  <c r="O584" i="4" s="1"/>
  <c r="O585" i="4" s="1"/>
  <c r="O586" i="4" s="1"/>
  <c r="O587" i="4" s="1"/>
  <c r="O588" i="4" s="1"/>
  <c r="O589" i="4" s="1"/>
  <c r="O590" i="4" s="1"/>
  <c r="O591" i="4" s="1"/>
  <c r="O592" i="4" s="1"/>
  <c r="O593" i="4" s="1"/>
  <c r="O594" i="4" s="1"/>
  <c r="O595" i="4" s="1"/>
  <c r="O596" i="4" s="1"/>
  <c r="O597" i="4" s="1"/>
  <c r="O598" i="4" s="1"/>
  <c r="O599" i="4" s="1"/>
  <c r="O600" i="4" s="1"/>
  <c r="O601" i="4" s="1"/>
  <c r="O602" i="4" s="1"/>
  <c r="O603" i="4" s="1"/>
  <c r="O604" i="4" s="1"/>
  <c r="O605" i="4" s="1"/>
  <c r="O606" i="4" s="1"/>
  <c r="O607" i="4" s="1"/>
  <c r="O608" i="4" s="1"/>
  <c r="O609" i="4" s="1"/>
  <c r="O610" i="4" s="1"/>
  <c r="O611" i="4" s="1"/>
  <c r="O612" i="4" s="1"/>
  <c r="O613" i="4" s="1"/>
  <c r="O614" i="4" s="1"/>
  <c r="O615" i="4" s="1"/>
  <c r="O616" i="4" s="1"/>
  <c r="O617" i="4" s="1"/>
  <c r="O618" i="4" s="1"/>
  <c r="O619" i="4" s="1"/>
  <c r="O620" i="4" s="1"/>
  <c r="O621" i="4" s="1"/>
  <c r="O622" i="4" s="1"/>
  <c r="O623" i="4" s="1"/>
  <c r="O624" i="4" s="1"/>
  <c r="O625" i="4" s="1"/>
  <c r="O626" i="4" s="1"/>
  <c r="O627" i="4" s="1"/>
  <c r="O628" i="4" s="1"/>
  <c r="O629" i="4" s="1"/>
  <c r="O630" i="4" s="1"/>
  <c r="O631" i="4" s="1"/>
  <c r="O632" i="4" s="1"/>
  <c r="O633" i="4" s="1"/>
  <c r="O634" i="4" s="1"/>
  <c r="O635" i="4" s="1"/>
  <c r="O636" i="4" s="1"/>
  <c r="O637" i="4" s="1"/>
  <c r="O638" i="4" s="1"/>
  <c r="O639" i="4" s="1"/>
  <c r="O640" i="4" s="1"/>
  <c r="O641" i="4" s="1"/>
  <c r="O642" i="4" s="1"/>
  <c r="O643" i="4" s="1"/>
  <c r="O644" i="4" s="1"/>
  <c r="O645" i="4" s="1"/>
  <c r="O646" i="4" s="1"/>
  <c r="O647" i="4" s="1"/>
  <c r="O648" i="4" s="1"/>
  <c r="O649" i="4" s="1"/>
  <c r="O650" i="4" s="1"/>
  <c r="O651" i="4" s="1"/>
  <c r="O652" i="4" s="1"/>
  <c r="O653" i="4" s="1"/>
  <c r="O654" i="4" s="1"/>
  <c r="O655" i="4" s="1"/>
  <c r="O656" i="4" s="1"/>
  <c r="O657" i="4" s="1"/>
  <c r="O658" i="4" s="1"/>
  <c r="O659" i="4" s="1"/>
  <c r="O660" i="4" s="1"/>
  <c r="O661" i="4" s="1"/>
  <c r="O662" i="4" s="1"/>
  <c r="O663" i="4" s="1"/>
  <c r="O664" i="4" s="1"/>
  <c r="O665" i="4" s="1"/>
  <c r="O666" i="4" s="1"/>
  <c r="O667" i="4" s="1"/>
  <c r="O668" i="4" s="1"/>
  <c r="O669" i="4" s="1"/>
  <c r="O670" i="4" s="1"/>
  <c r="O671" i="4" s="1"/>
  <c r="O672" i="4" s="1"/>
  <c r="O673" i="4" s="1"/>
  <c r="O674" i="4" s="1"/>
  <c r="O675" i="4" s="1"/>
  <c r="O676" i="4" s="1"/>
  <c r="O677" i="4" s="1"/>
  <c r="O678" i="4" s="1"/>
  <c r="O679" i="4" s="1"/>
  <c r="O680" i="4" s="1"/>
  <c r="O681" i="4" s="1"/>
  <c r="O682" i="4" s="1"/>
  <c r="O683" i="4" s="1"/>
  <c r="O684" i="4" s="1"/>
  <c r="O685" i="4" s="1"/>
  <c r="O686" i="4" s="1"/>
  <c r="O687" i="4" s="1"/>
  <c r="O688" i="4" s="1"/>
  <c r="O689" i="4" s="1"/>
  <c r="O690" i="4" s="1"/>
  <c r="O691" i="4" s="1"/>
  <c r="O692" i="4" s="1"/>
  <c r="O693" i="4" s="1"/>
  <c r="O694" i="4" s="1"/>
  <c r="O695" i="4" s="1"/>
  <c r="O696" i="4" s="1"/>
  <c r="O697" i="4" s="1"/>
  <c r="O698" i="4" s="1"/>
  <c r="O699" i="4" s="1"/>
  <c r="O700" i="4" s="1"/>
  <c r="O701" i="4" s="1"/>
  <c r="O702" i="4" s="1"/>
  <c r="O703" i="4" s="1"/>
  <c r="O704" i="4" s="1"/>
  <c r="O705" i="4" s="1"/>
  <c r="O706" i="4" s="1"/>
  <c r="O707" i="4" s="1"/>
  <c r="O708" i="4" s="1"/>
  <c r="O709" i="4" s="1"/>
  <c r="O710" i="4" s="1"/>
  <c r="O711" i="4" s="1"/>
  <c r="O712" i="4" s="1"/>
  <c r="O713" i="4" s="1"/>
  <c r="O714" i="4" s="1"/>
  <c r="O715" i="4" s="1"/>
  <c r="O716" i="4" s="1"/>
  <c r="O717" i="4" s="1"/>
  <c r="O718" i="4" s="1"/>
  <c r="O719" i="4" s="1"/>
  <c r="O720" i="4" s="1"/>
  <c r="O721" i="4" s="1"/>
  <c r="O722" i="4" s="1"/>
  <c r="O723" i="4" s="1"/>
  <c r="O724" i="4" s="1"/>
  <c r="O725" i="4" s="1"/>
  <c r="O726" i="4" s="1"/>
  <c r="O727" i="4" s="1"/>
  <c r="O728" i="4" s="1"/>
  <c r="O729" i="4" s="1"/>
  <c r="O730" i="4" s="1"/>
  <c r="O731" i="4" s="1"/>
  <c r="O732" i="4" s="1"/>
  <c r="O733" i="4" s="1"/>
  <c r="O734" i="4" s="1"/>
  <c r="O735" i="4" s="1"/>
  <c r="AC6" i="4"/>
  <c r="AD6" i="4"/>
  <c r="P9" i="4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P385" i="4" s="1"/>
  <c r="P386" i="4" s="1"/>
  <c r="P387" i="4" s="1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P410" i="4" s="1"/>
  <c r="P411" i="4" s="1"/>
  <c r="P412" i="4" s="1"/>
  <c r="P413" i="4" s="1"/>
  <c r="P414" i="4" s="1"/>
  <c r="P415" i="4" s="1"/>
  <c r="P416" i="4" s="1"/>
  <c r="P417" i="4" s="1"/>
  <c r="P418" i="4" s="1"/>
  <c r="P419" i="4" s="1"/>
  <c r="P420" i="4" s="1"/>
  <c r="P421" i="4" s="1"/>
  <c r="P422" i="4" s="1"/>
  <c r="P423" i="4" s="1"/>
  <c r="P424" i="4" s="1"/>
  <c r="P425" i="4" s="1"/>
  <c r="P426" i="4" s="1"/>
  <c r="P427" i="4" s="1"/>
  <c r="P428" i="4" s="1"/>
  <c r="P429" i="4" s="1"/>
  <c r="P430" i="4" s="1"/>
  <c r="P431" i="4" s="1"/>
  <c r="P432" i="4" s="1"/>
  <c r="P433" i="4" s="1"/>
  <c r="P434" i="4" s="1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P457" i="4" s="1"/>
  <c r="P458" i="4" s="1"/>
  <c r="P459" i="4" s="1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P482" i="4" s="1"/>
  <c r="P483" i="4" s="1"/>
  <c r="P484" i="4" s="1"/>
  <c r="P485" i="4" s="1"/>
  <c r="P486" i="4" s="1"/>
  <c r="P487" i="4" s="1"/>
  <c r="P488" i="4" s="1"/>
  <c r="P489" i="4" s="1"/>
  <c r="P490" i="4" s="1"/>
  <c r="P491" i="4" s="1"/>
  <c r="P492" i="4" s="1"/>
  <c r="P493" i="4" s="1"/>
  <c r="P494" i="4" s="1"/>
  <c r="P495" i="4" s="1"/>
  <c r="P496" i="4" s="1"/>
  <c r="P497" i="4" s="1"/>
  <c r="P498" i="4" s="1"/>
  <c r="P499" i="4" s="1"/>
  <c r="P500" i="4" s="1"/>
  <c r="P501" i="4" s="1"/>
  <c r="P502" i="4" s="1"/>
  <c r="P503" i="4" s="1"/>
  <c r="P504" i="4" s="1"/>
  <c r="P505" i="4" s="1"/>
  <c r="P506" i="4" s="1"/>
  <c r="P507" i="4" s="1"/>
  <c r="P508" i="4" s="1"/>
  <c r="P509" i="4" s="1"/>
  <c r="P510" i="4" s="1"/>
  <c r="P511" i="4" s="1"/>
  <c r="P512" i="4" s="1"/>
  <c r="P513" i="4" s="1"/>
  <c r="P514" i="4" s="1"/>
  <c r="P515" i="4" s="1"/>
  <c r="P516" i="4" s="1"/>
  <c r="P517" i="4" s="1"/>
  <c r="P518" i="4" s="1"/>
  <c r="P519" i="4" s="1"/>
  <c r="P520" i="4" s="1"/>
  <c r="P521" i="4" s="1"/>
  <c r="P522" i="4" s="1"/>
  <c r="P523" i="4" s="1"/>
  <c r="P524" i="4" s="1"/>
  <c r="P525" i="4" s="1"/>
  <c r="P526" i="4" s="1"/>
  <c r="P527" i="4" s="1"/>
  <c r="P528" i="4" s="1"/>
  <c r="P529" i="4" s="1"/>
  <c r="P530" i="4" s="1"/>
  <c r="P531" i="4" s="1"/>
  <c r="P532" i="4" s="1"/>
  <c r="P533" i="4" s="1"/>
  <c r="P534" i="4" s="1"/>
  <c r="P535" i="4" s="1"/>
  <c r="P536" i="4" s="1"/>
  <c r="P537" i="4" s="1"/>
  <c r="P538" i="4" s="1"/>
  <c r="P539" i="4" s="1"/>
  <c r="P540" i="4" s="1"/>
  <c r="P541" i="4" s="1"/>
  <c r="P542" i="4" s="1"/>
  <c r="P543" i="4" s="1"/>
  <c r="P544" i="4" s="1"/>
  <c r="P545" i="4" s="1"/>
  <c r="P546" i="4" s="1"/>
  <c r="P547" i="4" s="1"/>
  <c r="P548" i="4" s="1"/>
  <c r="P549" i="4" s="1"/>
  <c r="P550" i="4" s="1"/>
  <c r="P551" i="4" s="1"/>
  <c r="P552" i="4" s="1"/>
  <c r="P553" i="4" s="1"/>
  <c r="P554" i="4" s="1"/>
  <c r="P555" i="4" s="1"/>
  <c r="P556" i="4" s="1"/>
  <c r="P557" i="4" s="1"/>
  <c r="P558" i="4" s="1"/>
  <c r="P559" i="4" s="1"/>
  <c r="P560" i="4" s="1"/>
  <c r="P561" i="4" s="1"/>
  <c r="P562" i="4" s="1"/>
  <c r="P563" i="4" s="1"/>
  <c r="P564" i="4" s="1"/>
  <c r="P565" i="4" s="1"/>
  <c r="P566" i="4" s="1"/>
  <c r="P567" i="4" s="1"/>
  <c r="P568" i="4" s="1"/>
  <c r="P569" i="4" s="1"/>
  <c r="P570" i="4" s="1"/>
  <c r="P571" i="4" s="1"/>
  <c r="P572" i="4" s="1"/>
  <c r="P573" i="4" s="1"/>
  <c r="P574" i="4" s="1"/>
  <c r="P575" i="4" s="1"/>
  <c r="P576" i="4" s="1"/>
  <c r="P577" i="4" s="1"/>
  <c r="P578" i="4" s="1"/>
  <c r="P579" i="4" s="1"/>
  <c r="P580" i="4" s="1"/>
  <c r="P581" i="4" s="1"/>
  <c r="P582" i="4" s="1"/>
  <c r="P583" i="4" s="1"/>
  <c r="P584" i="4" s="1"/>
  <c r="P585" i="4" s="1"/>
  <c r="P586" i="4" s="1"/>
  <c r="P587" i="4" s="1"/>
  <c r="P588" i="4" s="1"/>
  <c r="P589" i="4" s="1"/>
  <c r="P590" i="4" s="1"/>
  <c r="P591" i="4" s="1"/>
  <c r="P592" i="4" s="1"/>
  <c r="P593" i="4" s="1"/>
  <c r="P594" i="4" s="1"/>
  <c r="P595" i="4" s="1"/>
  <c r="P596" i="4" s="1"/>
  <c r="P597" i="4" s="1"/>
  <c r="P598" i="4" s="1"/>
  <c r="P599" i="4" s="1"/>
  <c r="P600" i="4" s="1"/>
  <c r="P601" i="4" s="1"/>
  <c r="P602" i="4" s="1"/>
  <c r="P603" i="4" s="1"/>
  <c r="P604" i="4" s="1"/>
  <c r="P605" i="4" s="1"/>
  <c r="P606" i="4" s="1"/>
  <c r="P607" i="4" s="1"/>
  <c r="P608" i="4" s="1"/>
  <c r="P609" i="4" s="1"/>
  <c r="P610" i="4" s="1"/>
  <c r="P611" i="4" s="1"/>
  <c r="P612" i="4" s="1"/>
  <c r="P613" i="4" s="1"/>
  <c r="P614" i="4" s="1"/>
  <c r="P615" i="4" s="1"/>
  <c r="P616" i="4" s="1"/>
  <c r="P617" i="4" s="1"/>
  <c r="P618" i="4" s="1"/>
  <c r="P619" i="4" s="1"/>
  <c r="P620" i="4" s="1"/>
  <c r="P621" i="4" s="1"/>
  <c r="P622" i="4" s="1"/>
  <c r="P623" i="4" s="1"/>
  <c r="P624" i="4" s="1"/>
  <c r="P625" i="4" s="1"/>
  <c r="P626" i="4" s="1"/>
  <c r="P627" i="4" s="1"/>
  <c r="P628" i="4" s="1"/>
  <c r="P629" i="4" s="1"/>
  <c r="P630" i="4" s="1"/>
  <c r="P631" i="4" s="1"/>
  <c r="P632" i="4" s="1"/>
  <c r="P633" i="4" s="1"/>
  <c r="P634" i="4" s="1"/>
  <c r="P635" i="4" s="1"/>
  <c r="P636" i="4" s="1"/>
  <c r="P637" i="4" s="1"/>
  <c r="P638" i="4" s="1"/>
  <c r="P639" i="4" s="1"/>
  <c r="P640" i="4" s="1"/>
  <c r="P641" i="4" s="1"/>
  <c r="P642" i="4" s="1"/>
  <c r="P643" i="4" s="1"/>
  <c r="P644" i="4" s="1"/>
  <c r="P645" i="4" s="1"/>
  <c r="P646" i="4" s="1"/>
  <c r="P647" i="4" s="1"/>
  <c r="P648" i="4" s="1"/>
  <c r="P649" i="4" s="1"/>
  <c r="P650" i="4" s="1"/>
  <c r="P651" i="4" s="1"/>
  <c r="P652" i="4" s="1"/>
  <c r="P653" i="4" s="1"/>
  <c r="P654" i="4" s="1"/>
  <c r="P655" i="4" s="1"/>
  <c r="P656" i="4" s="1"/>
  <c r="P657" i="4" s="1"/>
  <c r="P658" i="4" s="1"/>
  <c r="P659" i="4" s="1"/>
  <c r="P660" i="4" s="1"/>
  <c r="P661" i="4" s="1"/>
  <c r="P662" i="4" s="1"/>
  <c r="P663" i="4" s="1"/>
  <c r="P664" i="4" s="1"/>
  <c r="P665" i="4" s="1"/>
  <c r="P666" i="4" s="1"/>
  <c r="P667" i="4" s="1"/>
  <c r="P668" i="4" s="1"/>
  <c r="P669" i="4" s="1"/>
  <c r="P670" i="4" s="1"/>
  <c r="P671" i="4" s="1"/>
  <c r="P672" i="4" s="1"/>
  <c r="P673" i="4" s="1"/>
  <c r="P674" i="4" s="1"/>
  <c r="P675" i="4" s="1"/>
  <c r="P676" i="4" s="1"/>
  <c r="P677" i="4" s="1"/>
  <c r="P678" i="4" s="1"/>
  <c r="P679" i="4" s="1"/>
  <c r="P680" i="4" s="1"/>
  <c r="P681" i="4" s="1"/>
  <c r="P682" i="4" s="1"/>
  <c r="P683" i="4" s="1"/>
  <c r="P684" i="4" s="1"/>
  <c r="P685" i="4" s="1"/>
  <c r="P686" i="4" s="1"/>
  <c r="P687" i="4" s="1"/>
  <c r="P688" i="4" s="1"/>
  <c r="P689" i="4" s="1"/>
  <c r="P690" i="4" s="1"/>
  <c r="P691" i="4" s="1"/>
  <c r="P692" i="4" s="1"/>
  <c r="P693" i="4" s="1"/>
  <c r="P694" i="4" s="1"/>
  <c r="P695" i="4" s="1"/>
  <c r="P696" i="4" s="1"/>
  <c r="P697" i="4" s="1"/>
  <c r="P698" i="4" s="1"/>
  <c r="P699" i="4" s="1"/>
  <c r="P700" i="4" s="1"/>
  <c r="P701" i="4" s="1"/>
  <c r="P702" i="4" s="1"/>
  <c r="P703" i="4" s="1"/>
  <c r="P704" i="4" s="1"/>
  <c r="P705" i="4" s="1"/>
  <c r="P706" i="4" s="1"/>
  <c r="P707" i="4" s="1"/>
  <c r="P708" i="4" s="1"/>
  <c r="P709" i="4" s="1"/>
  <c r="P710" i="4" s="1"/>
  <c r="P711" i="4" s="1"/>
  <c r="P712" i="4" s="1"/>
  <c r="P713" i="4" s="1"/>
  <c r="P714" i="4" s="1"/>
  <c r="P715" i="4" s="1"/>
  <c r="P716" i="4" s="1"/>
  <c r="P717" i="4" s="1"/>
  <c r="P718" i="4" s="1"/>
  <c r="P719" i="4" s="1"/>
  <c r="P720" i="4" s="1"/>
  <c r="P721" i="4" s="1"/>
  <c r="P722" i="4" s="1"/>
  <c r="P723" i="4" s="1"/>
  <c r="P724" i="4" s="1"/>
  <c r="P725" i="4" s="1"/>
  <c r="P726" i="4" s="1"/>
  <c r="P727" i="4" s="1"/>
  <c r="P728" i="4" s="1"/>
  <c r="P729" i="4" s="1"/>
  <c r="P730" i="4" s="1"/>
  <c r="P731" i="4" s="1"/>
  <c r="P732" i="4" s="1"/>
  <c r="P733" i="4" s="1"/>
  <c r="P734" i="4" s="1"/>
  <c r="P735" i="4" s="1"/>
  <c r="AD8" i="4"/>
  <c r="AC8" i="4"/>
  <c r="Q9" i="4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AC10" i="4"/>
  <c r="AD10" i="4"/>
  <c r="R9" i="4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R122" i="4" s="1"/>
  <c r="R123" i="4" s="1"/>
  <c r="R124" i="4" s="1"/>
  <c r="R125" i="4" s="1"/>
  <c r="R126" i="4" s="1"/>
  <c r="R127" i="4" s="1"/>
  <c r="R128" i="4" s="1"/>
  <c r="R129" i="4" s="1"/>
  <c r="R130" i="4" s="1"/>
  <c r="R131" i="4" s="1"/>
  <c r="R132" i="4" s="1"/>
  <c r="R133" i="4" s="1"/>
  <c r="R134" i="4" s="1"/>
  <c r="R135" i="4" s="1"/>
  <c r="R136" i="4" s="1"/>
  <c r="R137" i="4" s="1"/>
  <c r="R138" i="4" s="1"/>
  <c r="R139" i="4" s="1"/>
  <c r="R140" i="4" s="1"/>
  <c r="R141" i="4" s="1"/>
  <c r="R142" i="4" s="1"/>
  <c r="R143" i="4" s="1"/>
  <c r="R144" i="4" s="1"/>
  <c r="R145" i="4" s="1"/>
  <c r="R146" i="4" s="1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R169" i="4" s="1"/>
  <c r="R170" i="4" s="1"/>
  <c r="R171" i="4" s="1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192" i="4" s="1"/>
  <c r="R193" i="4" s="1"/>
  <c r="R194" i="4" s="1"/>
  <c r="R195" i="4" s="1"/>
  <c r="R196" i="4" s="1"/>
  <c r="R197" i="4" s="1"/>
  <c r="R198" i="4" s="1"/>
  <c r="R199" i="4" s="1"/>
  <c r="R200" i="4" s="1"/>
  <c r="R201" i="4" s="1"/>
  <c r="R202" i="4" s="1"/>
  <c r="R203" i="4" s="1"/>
  <c r="R204" i="4" s="1"/>
  <c r="R205" i="4" s="1"/>
  <c r="R206" i="4" s="1"/>
  <c r="R207" i="4" s="1"/>
  <c r="R208" i="4" s="1"/>
  <c r="R209" i="4" s="1"/>
  <c r="R210" i="4" s="1"/>
  <c r="R211" i="4" s="1"/>
  <c r="R212" i="4" s="1"/>
  <c r="R213" i="4" s="1"/>
  <c r="R214" i="4" s="1"/>
  <c r="R215" i="4" s="1"/>
  <c r="R216" i="4" s="1"/>
  <c r="R217" i="4" s="1"/>
  <c r="R218" i="4" s="1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R232" i="4" s="1"/>
  <c r="R233" i="4" s="1"/>
  <c r="R234" i="4" s="1"/>
  <c r="R235" i="4" s="1"/>
  <c r="R236" i="4" s="1"/>
  <c r="R237" i="4" s="1"/>
  <c r="R238" i="4" s="1"/>
  <c r="R239" i="4" s="1"/>
  <c r="R240" i="4" s="1"/>
  <c r="R241" i="4" s="1"/>
  <c r="R242" i="4" s="1"/>
  <c r="R243" i="4" s="1"/>
  <c r="R244" i="4" s="1"/>
  <c r="R245" i="4" s="1"/>
  <c r="R246" i="4" s="1"/>
  <c r="R247" i="4" s="1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R262" i="4" s="1"/>
  <c r="R263" i="4" s="1"/>
  <c r="R264" i="4" s="1"/>
  <c r="R265" i="4" s="1"/>
  <c r="R266" i="4" s="1"/>
  <c r="R267" i="4" s="1"/>
  <c r="R268" i="4" s="1"/>
  <c r="R269" i="4" s="1"/>
  <c r="R270" i="4" s="1"/>
  <c r="R271" i="4" s="1"/>
  <c r="R272" i="4" s="1"/>
  <c r="R273" i="4" s="1"/>
  <c r="R274" i="4" s="1"/>
  <c r="R275" i="4" s="1"/>
  <c r="R276" i="4" s="1"/>
  <c r="R277" i="4" s="1"/>
  <c r="R278" i="4" s="1"/>
  <c r="R279" i="4" s="1"/>
  <c r="R280" i="4" s="1"/>
  <c r="R281" i="4" s="1"/>
  <c r="R282" i="4" s="1"/>
  <c r="R283" i="4" s="1"/>
  <c r="R284" i="4" s="1"/>
  <c r="R285" i="4" s="1"/>
  <c r="R286" i="4" s="1"/>
  <c r="R287" i="4" s="1"/>
  <c r="R288" i="4" s="1"/>
  <c r="R289" i="4" s="1"/>
  <c r="R290" i="4" s="1"/>
  <c r="R291" i="4" s="1"/>
  <c r="R292" i="4" s="1"/>
  <c r="R293" i="4" s="1"/>
  <c r="R294" i="4" s="1"/>
  <c r="R295" i="4" s="1"/>
  <c r="R296" i="4" s="1"/>
  <c r="R297" i="4" s="1"/>
  <c r="R298" i="4" s="1"/>
  <c r="R299" i="4" s="1"/>
  <c r="R300" i="4" s="1"/>
  <c r="R301" i="4" s="1"/>
  <c r="R302" i="4" s="1"/>
  <c r="R303" i="4" s="1"/>
  <c r="R304" i="4" s="1"/>
  <c r="R305" i="4" s="1"/>
  <c r="R306" i="4" s="1"/>
  <c r="R307" i="4" s="1"/>
  <c r="R308" i="4" s="1"/>
  <c r="R309" i="4" s="1"/>
  <c r="R310" i="4" s="1"/>
  <c r="R311" i="4" s="1"/>
  <c r="R312" i="4" s="1"/>
  <c r="R313" i="4" s="1"/>
  <c r="R314" i="4" s="1"/>
  <c r="R315" i="4" s="1"/>
  <c r="R316" i="4" s="1"/>
  <c r="R317" i="4" s="1"/>
  <c r="R318" i="4" s="1"/>
  <c r="R319" i="4" s="1"/>
  <c r="R320" i="4" s="1"/>
  <c r="R321" i="4" s="1"/>
  <c r="R322" i="4" s="1"/>
  <c r="R323" i="4" s="1"/>
  <c r="R324" i="4" s="1"/>
  <c r="R325" i="4" s="1"/>
  <c r="R326" i="4" s="1"/>
  <c r="R327" i="4" s="1"/>
  <c r="R328" i="4" s="1"/>
  <c r="R329" i="4" s="1"/>
  <c r="R330" i="4" s="1"/>
  <c r="R331" i="4" s="1"/>
  <c r="R332" i="4" s="1"/>
  <c r="R333" i="4" s="1"/>
  <c r="R334" i="4" s="1"/>
  <c r="R335" i="4" s="1"/>
  <c r="R336" i="4" s="1"/>
  <c r="R337" i="4" s="1"/>
  <c r="R338" i="4" s="1"/>
  <c r="R339" i="4" s="1"/>
  <c r="R340" i="4" s="1"/>
  <c r="R341" i="4" s="1"/>
  <c r="R342" i="4" s="1"/>
  <c r="R343" i="4" s="1"/>
  <c r="R344" i="4" s="1"/>
  <c r="R345" i="4" s="1"/>
  <c r="R346" i="4" s="1"/>
  <c r="R347" i="4" s="1"/>
  <c r="R348" i="4" s="1"/>
  <c r="R349" i="4" s="1"/>
  <c r="R350" i="4" s="1"/>
  <c r="R351" i="4" s="1"/>
  <c r="R352" i="4" s="1"/>
  <c r="R353" i="4" s="1"/>
  <c r="R354" i="4" s="1"/>
  <c r="R355" i="4" s="1"/>
  <c r="R356" i="4" s="1"/>
  <c r="R357" i="4" s="1"/>
  <c r="R358" i="4" s="1"/>
  <c r="R359" i="4" s="1"/>
  <c r="R360" i="4" s="1"/>
  <c r="R361" i="4" s="1"/>
  <c r="R362" i="4" s="1"/>
  <c r="R363" i="4" s="1"/>
  <c r="R364" i="4" s="1"/>
  <c r="R365" i="4" s="1"/>
  <c r="R366" i="4" s="1"/>
  <c r="R367" i="4" s="1"/>
  <c r="R368" i="4" s="1"/>
  <c r="R369" i="4" s="1"/>
  <c r="R370" i="4" s="1"/>
  <c r="R371" i="4" s="1"/>
  <c r="R372" i="4" s="1"/>
  <c r="R373" i="4" s="1"/>
  <c r="R374" i="4" s="1"/>
  <c r="R375" i="4" s="1"/>
  <c r="R376" i="4" s="1"/>
  <c r="R377" i="4" s="1"/>
  <c r="R378" i="4" s="1"/>
  <c r="R379" i="4" s="1"/>
  <c r="R380" i="4" s="1"/>
  <c r="R381" i="4" s="1"/>
  <c r="R382" i="4" s="1"/>
  <c r="R383" i="4" s="1"/>
  <c r="R384" i="4" s="1"/>
  <c r="R385" i="4" s="1"/>
  <c r="R386" i="4" s="1"/>
  <c r="R387" i="4" s="1"/>
  <c r="R388" i="4" s="1"/>
  <c r="R389" i="4" s="1"/>
  <c r="R390" i="4" s="1"/>
  <c r="R391" i="4" s="1"/>
  <c r="R392" i="4" s="1"/>
  <c r="R393" i="4" s="1"/>
  <c r="R394" i="4" s="1"/>
  <c r="R395" i="4" s="1"/>
  <c r="R396" i="4" s="1"/>
  <c r="R397" i="4" s="1"/>
  <c r="R398" i="4" s="1"/>
  <c r="R399" i="4" s="1"/>
  <c r="R400" i="4" s="1"/>
  <c r="R401" i="4" s="1"/>
  <c r="R402" i="4" s="1"/>
  <c r="R403" i="4" s="1"/>
  <c r="R404" i="4" s="1"/>
  <c r="R405" i="4" s="1"/>
  <c r="R406" i="4" s="1"/>
  <c r="R407" i="4" s="1"/>
  <c r="R408" i="4" s="1"/>
  <c r="R409" i="4" s="1"/>
  <c r="R410" i="4" s="1"/>
  <c r="R411" i="4" s="1"/>
  <c r="R412" i="4" s="1"/>
  <c r="R413" i="4" s="1"/>
  <c r="R414" i="4" s="1"/>
  <c r="R415" i="4" s="1"/>
  <c r="R416" i="4" s="1"/>
  <c r="R417" i="4" s="1"/>
  <c r="R418" i="4" s="1"/>
  <c r="R419" i="4" s="1"/>
  <c r="R420" i="4" s="1"/>
  <c r="R421" i="4" s="1"/>
  <c r="R422" i="4" s="1"/>
  <c r="R423" i="4" s="1"/>
  <c r="R424" i="4" s="1"/>
  <c r="R425" i="4" s="1"/>
  <c r="R426" i="4" s="1"/>
  <c r="R427" i="4" s="1"/>
  <c r="R428" i="4" s="1"/>
  <c r="R429" i="4" s="1"/>
  <c r="R430" i="4" s="1"/>
  <c r="R431" i="4" s="1"/>
  <c r="R432" i="4" s="1"/>
  <c r="R433" i="4" s="1"/>
  <c r="R434" i="4" s="1"/>
  <c r="R435" i="4" s="1"/>
  <c r="R436" i="4" s="1"/>
  <c r="R437" i="4" s="1"/>
  <c r="R438" i="4" s="1"/>
  <c r="R439" i="4" s="1"/>
  <c r="R440" i="4" s="1"/>
  <c r="R441" i="4" s="1"/>
  <c r="R442" i="4" s="1"/>
  <c r="R443" i="4" s="1"/>
  <c r="R444" i="4" s="1"/>
  <c r="R445" i="4" s="1"/>
  <c r="R446" i="4" s="1"/>
  <c r="R447" i="4" s="1"/>
  <c r="R448" i="4" s="1"/>
  <c r="R449" i="4" s="1"/>
  <c r="R450" i="4" s="1"/>
  <c r="R451" i="4" s="1"/>
  <c r="R452" i="4" s="1"/>
  <c r="R453" i="4" s="1"/>
  <c r="R454" i="4" s="1"/>
  <c r="R455" i="4" s="1"/>
  <c r="R456" i="4" s="1"/>
  <c r="R457" i="4" s="1"/>
  <c r="R458" i="4" s="1"/>
  <c r="R459" i="4" s="1"/>
  <c r="R460" i="4" s="1"/>
  <c r="R461" i="4" s="1"/>
  <c r="R462" i="4" s="1"/>
  <c r="R463" i="4" s="1"/>
  <c r="R464" i="4" s="1"/>
  <c r="R465" i="4" s="1"/>
  <c r="R466" i="4" s="1"/>
  <c r="R467" i="4" s="1"/>
  <c r="R468" i="4" s="1"/>
  <c r="R469" i="4" s="1"/>
  <c r="R470" i="4" s="1"/>
  <c r="R471" i="4" s="1"/>
  <c r="R472" i="4" s="1"/>
  <c r="R473" i="4" s="1"/>
  <c r="R474" i="4" s="1"/>
  <c r="R475" i="4" s="1"/>
  <c r="R476" i="4" s="1"/>
  <c r="R477" i="4" s="1"/>
  <c r="R478" i="4" s="1"/>
  <c r="R479" i="4" s="1"/>
  <c r="R480" i="4" s="1"/>
  <c r="R481" i="4" s="1"/>
  <c r="R482" i="4" s="1"/>
  <c r="R483" i="4" s="1"/>
  <c r="R484" i="4" s="1"/>
  <c r="R485" i="4" s="1"/>
  <c r="R486" i="4" s="1"/>
  <c r="R487" i="4" s="1"/>
  <c r="R488" i="4" s="1"/>
  <c r="R489" i="4" s="1"/>
  <c r="R490" i="4" s="1"/>
  <c r="R491" i="4" s="1"/>
  <c r="R492" i="4" s="1"/>
  <c r="R493" i="4" s="1"/>
  <c r="R494" i="4" s="1"/>
  <c r="R495" i="4" s="1"/>
  <c r="R496" i="4" s="1"/>
  <c r="R497" i="4" s="1"/>
  <c r="R498" i="4" s="1"/>
  <c r="R499" i="4" s="1"/>
  <c r="R500" i="4" s="1"/>
  <c r="R501" i="4" s="1"/>
  <c r="R502" i="4" s="1"/>
  <c r="R503" i="4" s="1"/>
  <c r="R504" i="4" s="1"/>
  <c r="R505" i="4" s="1"/>
  <c r="R506" i="4" s="1"/>
  <c r="R507" i="4" s="1"/>
  <c r="R508" i="4" s="1"/>
  <c r="R509" i="4" s="1"/>
  <c r="R510" i="4" s="1"/>
  <c r="R511" i="4" s="1"/>
  <c r="R512" i="4" s="1"/>
  <c r="R513" i="4" s="1"/>
  <c r="R514" i="4" s="1"/>
  <c r="R515" i="4" s="1"/>
  <c r="R516" i="4" s="1"/>
  <c r="R517" i="4" s="1"/>
  <c r="R518" i="4" s="1"/>
  <c r="R519" i="4" s="1"/>
  <c r="R520" i="4" s="1"/>
  <c r="R521" i="4" s="1"/>
  <c r="R522" i="4" s="1"/>
  <c r="R523" i="4" s="1"/>
  <c r="R524" i="4" s="1"/>
  <c r="R525" i="4" s="1"/>
  <c r="R526" i="4" s="1"/>
  <c r="R527" i="4" s="1"/>
  <c r="R528" i="4" s="1"/>
  <c r="R529" i="4" s="1"/>
  <c r="R530" i="4" s="1"/>
  <c r="R531" i="4" s="1"/>
  <c r="R532" i="4" s="1"/>
  <c r="R533" i="4" s="1"/>
  <c r="R534" i="4" s="1"/>
  <c r="R535" i="4" s="1"/>
  <c r="R536" i="4" s="1"/>
  <c r="R537" i="4" s="1"/>
  <c r="R538" i="4" s="1"/>
  <c r="R539" i="4" s="1"/>
  <c r="R540" i="4" s="1"/>
  <c r="R541" i="4" s="1"/>
  <c r="R542" i="4" s="1"/>
  <c r="R543" i="4" s="1"/>
  <c r="R544" i="4" s="1"/>
  <c r="R545" i="4" s="1"/>
  <c r="R546" i="4" s="1"/>
  <c r="R547" i="4" s="1"/>
  <c r="R548" i="4" s="1"/>
  <c r="R549" i="4" s="1"/>
  <c r="R550" i="4" s="1"/>
  <c r="R551" i="4" s="1"/>
  <c r="R552" i="4" s="1"/>
  <c r="R553" i="4" s="1"/>
  <c r="R554" i="4" s="1"/>
  <c r="R555" i="4" s="1"/>
  <c r="R556" i="4" s="1"/>
  <c r="R557" i="4" s="1"/>
  <c r="R558" i="4" s="1"/>
  <c r="R559" i="4" s="1"/>
  <c r="R560" i="4" s="1"/>
  <c r="R561" i="4" s="1"/>
  <c r="R562" i="4" s="1"/>
  <c r="R563" i="4" s="1"/>
  <c r="R564" i="4" s="1"/>
  <c r="R565" i="4" s="1"/>
  <c r="R566" i="4" s="1"/>
  <c r="R567" i="4" s="1"/>
  <c r="R568" i="4" s="1"/>
  <c r="R569" i="4" s="1"/>
  <c r="R570" i="4" s="1"/>
  <c r="R571" i="4" s="1"/>
  <c r="R572" i="4" s="1"/>
  <c r="R573" i="4" s="1"/>
  <c r="R574" i="4" s="1"/>
  <c r="R575" i="4" s="1"/>
  <c r="R576" i="4" s="1"/>
  <c r="R577" i="4" s="1"/>
  <c r="R578" i="4" s="1"/>
  <c r="R579" i="4" s="1"/>
  <c r="R580" i="4" s="1"/>
  <c r="R581" i="4" s="1"/>
  <c r="R582" i="4" s="1"/>
  <c r="R583" i="4" s="1"/>
  <c r="R584" i="4" s="1"/>
  <c r="R585" i="4" s="1"/>
  <c r="R586" i="4" s="1"/>
  <c r="R587" i="4" s="1"/>
  <c r="R588" i="4" s="1"/>
  <c r="R589" i="4" s="1"/>
  <c r="R590" i="4" s="1"/>
  <c r="R591" i="4" s="1"/>
  <c r="R592" i="4" s="1"/>
  <c r="R593" i="4" s="1"/>
  <c r="R594" i="4" s="1"/>
  <c r="R595" i="4" s="1"/>
  <c r="R596" i="4" s="1"/>
  <c r="R597" i="4" s="1"/>
  <c r="R598" i="4" s="1"/>
  <c r="R599" i="4" s="1"/>
  <c r="R600" i="4" s="1"/>
  <c r="R601" i="4" s="1"/>
  <c r="R602" i="4" s="1"/>
  <c r="R603" i="4" s="1"/>
  <c r="R604" i="4" s="1"/>
  <c r="R605" i="4" s="1"/>
  <c r="R606" i="4" s="1"/>
  <c r="R607" i="4" s="1"/>
  <c r="R608" i="4" s="1"/>
  <c r="R609" i="4" s="1"/>
  <c r="R610" i="4" s="1"/>
  <c r="R611" i="4" s="1"/>
  <c r="R612" i="4" s="1"/>
  <c r="R613" i="4" s="1"/>
  <c r="R614" i="4" s="1"/>
  <c r="R615" i="4" s="1"/>
  <c r="R616" i="4" s="1"/>
  <c r="R617" i="4" s="1"/>
  <c r="R618" i="4" s="1"/>
  <c r="R619" i="4" s="1"/>
  <c r="R620" i="4" s="1"/>
  <c r="R621" i="4" s="1"/>
  <c r="R622" i="4" s="1"/>
  <c r="R623" i="4" s="1"/>
  <c r="R624" i="4" s="1"/>
  <c r="R625" i="4" s="1"/>
  <c r="R626" i="4" s="1"/>
  <c r="R627" i="4" s="1"/>
  <c r="R628" i="4" s="1"/>
  <c r="R629" i="4" s="1"/>
  <c r="R630" i="4" s="1"/>
  <c r="R631" i="4" s="1"/>
  <c r="R632" i="4" s="1"/>
  <c r="R633" i="4" s="1"/>
  <c r="R634" i="4" s="1"/>
  <c r="R635" i="4" s="1"/>
  <c r="R636" i="4" s="1"/>
  <c r="R637" i="4" s="1"/>
  <c r="R638" i="4" s="1"/>
  <c r="R639" i="4" s="1"/>
  <c r="R640" i="4" s="1"/>
  <c r="R641" i="4" s="1"/>
  <c r="R642" i="4" s="1"/>
  <c r="R643" i="4" s="1"/>
  <c r="R644" i="4" s="1"/>
  <c r="R645" i="4" s="1"/>
  <c r="R646" i="4" s="1"/>
  <c r="R647" i="4" s="1"/>
  <c r="R648" i="4" s="1"/>
  <c r="R649" i="4" s="1"/>
  <c r="R650" i="4" s="1"/>
  <c r="R651" i="4" s="1"/>
  <c r="R652" i="4" s="1"/>
  <c r="R653" i="4" s="1"/>
  <c r="R654" i="4" s="1"/>
  <c r="R655" i="4" s="1"/>
  <c r="R656" i="4" s="1"/>
  <c r="R657" i="4" s="1"/>
  <c r="R658" i="4" s="1"/>
  <c r="R659" i="4" s="1"/>
  <c r="R660" i="4" s="1"/>
  <c r="R661" i="4" s="1"/>
  <c r="R662" i="4" s="1"/>
  <c r="R663" i="4" s="1"/>
  <c r="R664" i="4" s="1"/>
  <c r="R665" i="4" s="1"/>
  <c r="R666" i="4" s="1"/>
  <c r="R667" i="4" s="1"/>
  <c r="R668" i="4" s="1"/>
  <c r="R669" i="4" s="1"/>
  <c r="R670" i="4" s="1"/>
  <c r="R671" i="4" s="1"/>
  <c r="R672" i="4" s="1"/>
  <c r="R673" i="4" s="1"/>
  <c r="R674" i="4" s="1"/>
  <c r="R675" i="4" s="1"/>
  <c r="R676" i="4" s="1"/>
  <c r="R677" i="4" s="1"/>
  <c r="R678" i="4" s="1"/>
  <c r="R679" i="4" s="1"/>
  <c r="R680" i="4" s="1"/>
  <c r="R681" i="4" s="1"/>
  <c r="R682" i="4" s="1"/>
  <c r="R683" i="4" s="1"/>
  <c r="R684" i="4" s="1"/>
  <c r="R685" i="4" s="1"/>
  <c r="R686" i="4" s="1"/>
  <c r="R687" i="4" s="1"/>
  <c r="R688" i="4" s="1"/>
  <c r="R689" i="4" s="1"/>
  <c r="R690" i="4" s="1"/>
  <c r="R691" i="4" s="1"/>
  <c r="R692" i="4" s="1"/>
  <c r="R693" i="4" s="1"/>
  <c r="R694" i="4" s="1"/>
  <c r="R695" i="4" s="1"/>
  <c r="R696" i="4" s="1"/>
  <c r="R697" i="4" s="1"/>
  <c r="R698" i="4" s="1"/>
  <c r="R699" i="4" s="1"/>
  <c r="R700" i="4" s="1"/>
  <c r="R701" i="4" s="1"/>
  <c r="R702" i="4" s="1"/>
  <c r="R703" i="4" s="1"/>
  <c r="R704" i="4" s="1"/>
  <c r="R705" i="4" s="1"/>
  <c r="R706" i="4" s="1"/>
  <c r="R707" i="4" s="1"/>
  <c r="R708" i="4" s="1"/>
  <c r="R709" i="4" s="1"/>
  <c r="R710" i="4" s="1"/>
  <c r="R711" i="4" s="1"/>
  <c r="R712" i="4" s="1"/>
  <c r="R713" i="4" s="1"/>
  <c r="R714" i="4" s="1"/>
  <c r="R715" i="4" s="1"/>
  <c r="R716" i="4" s="1"/>
  <c r="R717" i="4" s="1"/>
  <c r="R718" i="4" s="1"/>
  <c r="R719" i="4" s="1"/>
  <c r="R720" i="4" s="1"/>
  <c r="R721" i="4" s="1"/>
  <c r="R722" i="4" s="1"/>
  <c r="R723" i="4" s="1"/>
  <c r="R724" i="4" s="1"/>
  <c r="R725" i="4" s="1"/>
  <c r="R726" i="4" s="1"/>
  <c r="R727" i="4" s="1"/>
  <c r="R728" i="4" s="1"/>
  <c r="R729" i="4" s="1"/>
  <c r="R730" i="4" s="1"/>
  <c r="R731" i="4" s="1"/>
  <c r="R732" i="4" s="1"/>
  <c r="R733" i="4" s="1"/>
  <c r="R734" i="4" s="1"/>
  <c r="R735" i="4" s="1"/>
  <c r="T5" i="4"/>
  <c r="AF8" i="4" l="1"/>
  <c r="AF10" i="4"/>
  <c r="AF7" i="4"/>
  <c r="AF9" i="4"/>
  <c r="U5" i="4"/>
  <c r="B3" i="5"/>
  <c r="D3" i="6" s="1"/>
  <c r="AF6" i="4"/>
  <c r="AF11" i="4"/>
  <c r="T6" i="4"/>
  <c r="U6" i="4" l="1"/>
  <c r="B4" i="5"/>
  <c r="T7" i="4"/>
  <c r="U7" i="4" l="1"/>
  <c r="B5" i="5"/>
  <c r="G3" i="5"/>
  <c r="L4" i="6" s="1"/>
  <c r="S9" i="4"/>
  <c r="T8" i="4"/>
  <c r="U8" i="4" l="1"/>
  <c r="B6" i="5"/>
  <c r="G4" i="5"/>
  <c r="S10" i="4"/>
  <c r="T9" i="4"/>
  <c r="J4" i="5" l="1"/>
  <c r="L5" i="6"/>
  <c r="O5" i="6" s="1"/>
  <c r="U9" i="4"/>
  <c r="B7" i="5"/>
  <c r="G5" i="5"/>
  <c r="S11" i="4"/>
  <c r="T10" i="4"/>
  <c r="J5" i="5" l="1"/>
  <c r="L6" i="6"/>
  <c r="O6" i="6" s="1"/>
  <c r="U10" i="4"/>
  <c r="B8" i="5"/>
  <c r="G6" i="5"/>
  <c r="S12" i="4"/>
  <c r="T11" i="4"/>
  <c r="J6" i="5" l="1"/>
  <c r="L7" i="6"/>
  <c r="O7" i="6" s="1"/>
  <c r="U11" i="4"/>
  <c r="B9" i="5"/>
  <c r="S13" i="4"/>
  <c r="T12" i="4"/>
  <c r="K4" i="3" l="1"/>
  <c r="D4" i="6" s="1"/>
  <c r="G4" i="6" s="1"/>
  <c r="U12" i="4"/>
  <c r="B10" i="5"/>
  <c r="S14" i="4"/>
  <c r="T13" i="4"/>
  <c r="U13" i="4" l="1"/>
  <c r="B11" i="5"/>
  <c r="G7" i="5"/>
  <c r="S15" i="4"/>
  <c r="T14" i="4"/>
  <c r="J7" i="5" l="1"/>
  <c r="L8" i="6"/>
  <c r="O8" i="6" s="1"/>
  <c r="U14" i="4"/>
  <c r="B12" i="5"/>
  <c r="S16" i="4"/>
  <c r="T15" i="4"/>
  <c r="U15" i="4" l="1"/>
  <c r="B13" i="5"/>
  <c r="G8" i="5"/>
  <c r="S17" i="4"/>
  <c r="T16" i="4"/>
  <c r="J8" i="5" l="1"/>
  <c r="L9" i="6"/>
  <c r="O9" i="6" s="1"/>
  <c r="U16" i="4"/>
  <c r="B14" i="5"/>
  <c r="G9" i="5"/>
  <c r="S18" i="4"/>
  <c r="T17" i="4"/>
  <c r="J9" i="5" l="1"/>
  <c r="L10" i="6"/>
  <c r="O10" i="6" s="1"/>
  <c r="U17" i="4"/>
  <c r="B15" i="5"/>
  <c r="G10" i="5"/>
  <c r="S19" i="4"/>
  <c r="T18" i="4"/>
  <c r="J10" i="5" l="1"/>
  <c r="L11" i="6"/>
  <c r="O11" i="6" s="1"/>
  <c r="U18" i="4"/>
  <c r="B16" i="5"/>
  <c r="S20" i="4"/>
  <c r="T19" i="4"/>
  <c r="K5" i="3" l="1"/>
  <c r="D5" i="6" s="1"/>
  <c r="G5" i="6" s="1"/>
  <c r="U19" i="4"/>
  <c r="B17" i="5"/>
  <c r="S21" i="4"/>
  <c r="T20" i="4"/>
  <c r="G11" i="5" l="1"/>
  <c r="U20" i="4"/>
  <c r="B18" i="5"/>
  <c r="S22" i="4"/>
  <c r="T21" i="4"/>
  <c r="J11" i="5" l="1"/>
  <c r="L12" i="6"/>
  <c r="O12" i="6" s="1"/>
  <c r="G12" i="5"/>
  <c r="U21" i="4"/>
  <c r="B19" i="5"/>
  <c r="S23" i="4"/>
  <c r="T22" i="4"/>
  <c r="J12" i="5" l="1"/>
  <c r="L13" i="6"/>
  <c r="O13" i="6" s="1"/>
  <c r="G13" i="5"/>
  <c r="U22" i="4"/>
  <c r="B20" i="5"/>
  <c r="S24" i="4"/>
  <c r="T23" i="4"/>
  <c r="J13" i="5" l="1"/>
  <c r="L14" i="6"/>
  <c r="O14" i="6" s="1"/>
  <c r="U23" i="4"/>
  <c r="B21" i="5"/>
  <c r="G14" i="5"/>
  <c r="S25" i="4"/>
  <c r="T24" i="4"/>
  <c r="J14" i="5" l="1"/>
  <c r="L15" i="6"/>
  <c r="O15" i="6" s="1"/>
  <c r="U24" i="4"/>
  <c r="B22" i="5"/>
  <c r="G15" i="5"/>
  <c r="S26" i="4"/>
  <c r="T25" i="4"/>
  <c r="J15" i="5" l="1"/>
  <c r="L16" i="6"/>
  <c r="O16" i="6" s="1"/>
  <c r="U25" i="4"/>
  <c r="B23" i="5"/>
  <c r="S27" i="4"/>
  <c r="T26" i="4"/>
  <c r="K6" i="3" l="1"/>
  <c r="D6" i="6" s="1"/>
  <c r="G6" i="6" s="1"/>
  <c r="U26" i="4"/>
  <c r="B24" i="5"/>
  <c r="S28" i="4"/>
  <c r="T27" i="4"/>
  <c r="U27" i="4" l="1"/>
  <c r="B25" i="5"/>
  <c r="G16" i="5"/>
  <c r="S29" i="4"/>
  <c r="T28" i="4"/>
  <c r="J16" i="5" l="1"/>
  <c r="L17" i="6"/>
  <c r="O17" i="6" s="1"/>
  <c r="G17" i="5"/>
  <c r="U28" i="4"/>
  <c r="B26" i="5"/>
  <c r="S30" i="4"/>
  <c r="T29" i="4"/>
  <c r="J17" i="5" l="1"/>
  <c r="L18" i="6"/>
  <c r="O18" i="6" s="1"/>
  <c r="G18" i="5"/>
  <c r="U29" i="4"/>
  <c r="B27" i="5"/>
  <c r="S31" i="4"/>
  <c r="T30" i="4"/>
  <c r="J18" i="5" l="1"/>
  <c r="L19" i="6"/>
  <c r="O19" i="6" s="1"/>
  <c r="U30" i="4"/>
  <c r="B28" i="5"/>
  <c r="G19" i="5"/>
  <c r="S32" i="4"/>
  <c r="T31" i="4"/>
  <c r="J19" i="5" l="1"/>
  <c r="L20" i="6"/>
  <c r="O20" i="6" s="1"/>
  <c r="U31" i="4"/>
  <c r="B29" i="5"/>
  <c r="G20" i="5"/>
  <c r="S33" i="4"/>
  <c r="T32" i="4"/>
  <c r="J20" i="5" l="1"/>
  <c r="L21" i="6"/>
  <c r="O21" i="6" s="1"/>
  <c r="U32" i="4"/>
  <c r="B30" i="5"/>
  <c r="S34" i="4"/>
  <c r="T33" i="4"/>
  <c r="K7" i="3" l="1"/>
  <c r="D7" i="6" s="1"/>
  <c r="G7" i="6" s="1"/>
  <c r="U33" i="4"/>
  <c r="B31" i="5"/>
  <c r="S35" i="4"/>
  <c r="T34" i="4"/>
  <c r="U34" i="4" l="1"/>
  <c r="B32" i="5"/>
  <c r="G21" i="5"/>
  <c r="S36" i="4"/>
  <c r="T35" i="4"/>
  <c r="J21" i="5" l="1"/>
  <c r="L22" i="6"/>
  <c r="O22" i="6" s="1"/>
  <c r="U35" i="4"/>
  <c r="B33" i="5"/>
  <c r="G22" i="5"/>
  <c r="S37" i="4"/>
  <c r="T36" i="4"/>
  <c r="J22" i="5" l="1"/>
  <c r="L23" i="6"/>
  <c r="O23" i="6" s="1"/>
  <c r="U36" i="4"/>
  <c r="B34" i="5"/>
  <c r="S38" i="4"/>
  <c r="T37" i="4"/>
  <c r="G23" i="5" l="1"/>
  <c r="U37" i="4"/>
  <c r="B35" i="5"/>
  <c r="S39" i="4"/>
  <c r="T38" i="4"/>
  <c r="J23" i="5" l="1"/>
  <c r="L24" i="6"/>
  <c r="O24" i="6" s="1"/>
  <c r="U38" i="4"/>
  <c r="B36" i="5"/>
  <c r="G24" i="5"/>
  <c r="S40" i="4"/>
  <c r="T39" i="4"/>
  <c r="J24" i="5" l="1"/>
  <c r="L25" i="6"/>
  <c r="O25" i="6" s="1"/>
  <c r="U39" i="4"/>
  <c r="B37" i="5"/>
  <c r="S41" i="4"/>
  <c r="T40" i="4"/>
  <c r="K8" i="3" l="1"/>
  <c r="D8" i="6" s="1"/>
  <c r="G8" i="6" s="1"/>
  <c r="U40" i="4"/>
  <c r="B38" i="5"/>
  <c r="S42" i="4"/>
  <c r="T41" i="4"/>
  <c r="G25" i="5" l="1"/>
  <c r="U41" i="4"/>
  <c r="B39" i="5"/>
  <c r="S43" i="4"/>
  <c r="T42" i="4"/>
  <c r="J25" i="5" l="1"/>
  <c r="L26" i="6"/>
  <c r="O26" i="6" s="1"/>
  <c r="U42" i="4"/>
  <c r="B40" i="5"/>
  <c r="S44" i="4"/>
  <c r="T43" i="4"/>
  <c r="G26" i="5" l="1"/>
  <c r="U43" i="4"/>
  <c r="B41" i="5"/>
  <c r="S45" i="4"/>
  <c r="T44" i="4"/>
  <c r="J26" i="5" l="1"/>
  <c r="L27" i="6"/>
  <c r="O27" i="6" s="1"/>
  <c r="U44" i="4"/>
  <c r="B42" i="5"/>
  <c r="G27" i="5"/>
  <c r="S46" i="4"/>
  <c r="T45" i="4"/>
  <c r="J27" i="5" l="1"/>
  <c r="L28" i="6"/>
  <c r="O28" i="6" s="1"/>
  <c r="U45" i="4"/>
  <c r="B43" i="5"/>
  <c r="G28" i="5"/>
  <c r="S47" i="4"/>
  <c r="T46" i="4"/>
  <c r="J28" i="5" l="1"/>
  <c r="L29" i="6"/>
  <c r="O29" i="6" s="1"/>
  <c r="U46" i="4"/>
  <c r="B44" i="5"/>
  <c r="S48" i="4"/>
  <c r="T47" i="4"/>
  <c r="K9" i="3" l="1"/>
  <c r="D9" i="6" s="1"/>
  <c r="G9" i="6" s="1"/>
  <c r="U47" i="4"/>
  <c r="B45" i="5"/>
  <c r="S49" i="4"/>
  <c r="T48" i="4"/>
  <c r="G29" i="5" l="1"/>
  <c r="U48" i="4"/>
  <c r="B46" i="5"/>
  <c r="S50" i="4"/>
  <c r="T49" i="4"/>
  <c r="J29" i="5" l="1"/>
  <c r="L30" i="6"/>
  <c r="O30" i="6" s="1"/>
  <c r="U49" i="4"/>
  <c r="B47" i="5"/>
  <c r="G30" i="5"/>
  <c r="S51" i="4"/>
  <c r="T50" i="4"/>
  <c r="J30" i="5" l="1"/>
  <c r="L31" i="6"/>
  <c r="O31" i="6" s="1"/>
  <c r="U50" i="4"/>
  <c r="B48" i="5"/>
  <c r="G31" i="5"/>
  <c r="S52" i="4"/>
  <c r="T51" i="4"/>
  <c r="J31" i="5" l="1"/>
  <c r="L32" i="6"/>
  <c r="O32" i="6" s="1"/>
  <c r="U51" i="4"/>
  <c r="B49" i="5"/>
  <c r="G32" i="5"/>
  <c r="S53" i="4"/>
  <c r="T52" i="4"/>
  <c r="J32" i="5" l="1"/>
  <c r="L33" i="6"/>
  <c r="O33" i="6" s="1"/>
  <c r="U52" i="4"/>
  <c r="B50" i="5"/>
  <c r="G33" i="5"/>
  <c r="S54" i="4"/>
  <c r="T53" i="4"/>
  <c r="J33" i="5" l="1"/>
  <c r="L34" i="6"/>
  <c r="O34" i="6" s="1"/>
  <c r="U53" i="4"/>
  <c r="B51" i="5"/>
  <c r="S55" i="4"/>
  <c r="T54" i="4"/>
  <c r="K10" i="3" l="1"/>
  <c r="D10" i="6" s="1"/>
  <c r="G10" i="6" s="1"/>
  <c r="U54" i="4"/>
  <c r="B52" i="5"/>
  <c r="S56" i="4"/>
  <c r="T55" i="4"/>
  <c r="U55" i="4" l="1"/>
  <c r="B53" i="5"/>
  <c r="S57" i="4"/>
  <c r="T56" i="4"/>
  <c r="U56" i="4" l="1"/>
  <c r="B54" i="5"/>
  <c r="G34" i="5"/>
  <c r="S58" i="4"/>
  <c r="T57" i="4"/>
  <c r="J34" i="5" l="1"/>
  <c r="L35" i="6"/>
  <c r="O35" i="6" s="1"/>
  <c r="U57" i="4"/>
  <c r="B55" i="5"/>
  <c r="G35" i="5"/>
  <c r="S59" i="4"/>
  <c r="T58" i="4"/>
  <c r="J35" i="5" l="1"/>
  <c r="L36" i="6"/>
  <c r="O36" i="6" s="1"/>
  <c r="U58" i="4"/>
  <c r="B56" i="5"/>
  <c r="G36" i="5"/>
  <c r="S60" i="4"/>
  <c r="T59" i="4"/>
  <c r="J36" i="5" l="1"/>
  <c r="L37" i="6"/>
  <c r="O37" i="6" s="1"/>
  <c r="U59" i="4"/>
  <c r="B57" i="5"/>
  <c r="G37" i="5"/>
  <c r="S61" i="4"/>
  <c r="T60" i="4"/>
  <c r="J37" i="5" l="1"/>
  <c r="L38" i="6"/>
  <c r="O38" i="6" s="1"/>
  <c r="U60" i="4"/>
  <c r="B58" i="5"/>
  <c r="K11" i="3" s="1"/>
  <c r="D11" i="6" s="1"/>
  <c r="G11" i="6" s="1"/>
  <c r="S62" i="4"/>
  <c r="T61" i="4"/>
  <c r="G38" i="5" l="1"/>
  <c r="U61" i="4"/>
  <c r="B59" i="5"/>
  <c r="S63" i="4"/>
  <c r="T62" i="4"/>
  <c r="J38" i="5" l="1"/>
  <c r="L39" i="6"/>
  <c r="O39" i="6" s="1"/>
  <c r="U62" i="4"/>
  <c r="B60" i="5"/>
  <c r="S64" i="4"/>
  <c r="T63" i="4"/>
  <c r="U63" i="4" l="1"/>
  <c r="B61" i="5"/>
  <c r="G39" i="5"/>
  <c r="S65" i="4"/>
  <c r="T64" i="4"/>
  <c r="J39" i="5" l="1"/>
  <c r="L40" i="6"/>
  <c r="O40" i="6" s="1"/>
  <c r="U64" i="4"/>
  <c r="B62" i="5"/>
  <c r="G40" i="5"/>
  <c r="S66" i="4"/>
  <c r="T65" i="4"/>
  <c r="J40" i="5" l="1"/>
  <c r="L41" i="6"/>
  <c r="O41" i="6" s="1"/>
  <c r="U65" i="4"/>
  <c r="B63" i="5"/>
  <c r="G41" i="5"/>
  <c r="S67" i="4"/>
  <c r="T66" i="4"/>
  <c r="J41" i="5" l="1"/>
  <c r="L42" i="6"/>
  <c r="O42" i="6" s="1"/>
  <c r="U66" i="4"/>
  <c r="B64" i="5"/>
  <c r="G42" i="5"/>
  <c r="S68" i="4"/>
  <c r="T67" i="4"/>
  <c r="J42" i="5" l="1"/>
  <c r="L43" i="6"/>
  <c r="O43" i="6" s="1"/>
  <c r="U67" i="4"/>
  <c r="B65" i="5"/>
  <c r="S69" i="4"/>
  <c r="T68" i="4"/>
  <c r="K12" i="3" l="1"/>
  <c r="D12" i="6" s="1"/>
  <c r="G12" i="6" s="1"/>
  <c r="U68" i="4"/>
  <c r="B66" i="5"/>
  <c r="S70" i="4"/>
  <c r="T69" i="4"/>
  <c r="G43" i="5" l="1"/>
  <c r="U69" i="4"/>
  <c r="B67" i="5"/>
  <c r="S71" i="4"/>
  <c r="T70" i="4"/>
  <c r="J43" i="5" l="1"/>
  <c r="L44" i="6"/>
  <c r="O44" i="6" s="1"/>
  <c r="U70" i="4"/>
  <c r="B68" i="5"/>
  <c r="G44" i="5"/>
  <c r="S72" i="4"/>
  <c r="T71" i="4"/>
  <c r="J44" i="5" l="1"/>
  <c r="L45" i="6"/>
  <c r="O45" i="6" s="1"/>
  <c r="U71" i="4"/>
  <c r="B69" i="5"/>
  <c r="G45" i="5"/>
  <c r="S73" i="4"/>
  <c r="T72" i="4"/>
  <c r="J45" i="5" l="1"/>
  <c r="L46" i="6"/>
  <c r="O46" i="6" s="1"/>
  <c r="U72" i="4"/>
  <c r="B70" i="5"/>
  <c r="G46" i="5"/>
  <c r="S74" i="4"/>
  <c r="T73" i="4"/>
  <c r="J46" i="5" l="1"/>
  <c r="L47" i="6"/>
  <c r="O47" i="6" s="1"/>
  <c r="U73" i="4"/>
  <c r="B71" i="5"/>
  <c r="G47" i="5"/>
  <c r="S75" i="4"/>
  <c r="T74" i="4"/>
  <c r="J47" i="5" l="1"/>
  <c r="L48" i="6"/>
  <c r="O48" i="6" s="1"/>
  <c r="U74" i="4"/>
  <c r="B72" i="5"/>
  <c r="S76" i="4"/>
  <c r="T75" i="4"/>
  <c r="K13" i="3" l="1"/>
  <c r="D13" i="6" s="1"/>
  <c r="G13" i="6" s="1"/>
  <c r="U75" i="4"/>
  <c r="B73" i="5"/>
  <c r="S77" i="4"/>
  <c r="T76" i="4"/>
  <c r="G48" i="5" l="1"/>
  <c r="U76" i="4"/>
  <c r="B74" i="5"/>
  <c r="S78" i="4"/>
  <c r="T77" i="4"/>
  <c r="J48" i="5" l="1"/>
  <c r="L49" i="6"/>
  <c r="O49" i="6" s="1"/>
  <c r="U77" i="4"/>
  <c r="B75" i="5"/>
  <c r="S79" i="4"/>
  <c r="T78" i="4"/>
  <c r="U78" i="4" l="1"/>
  <c r="B76" i="5"/>
  <c r="G49" i="5"/>
  <c r="S80" i="4"/>
  <c r="T79" i="4"/>
  <c r="J49" i="5" l="1"/>
  <c r="L50" i="6"/>
  <c r="O50" i="6" s="1"/>
  <c r="U79" i="4"/>
  <c r="B77" i="5"/>
  <c r="G50" i="5"/>
  <c r="S81" i="4"/>
  <c r="T80" i="4"/>
  <c r="J50" i="5" l="1"/>
  <c r="L51" i="6"/>
  <c r="O51" i="6" s="1"/>
  <c r="G51" i="5"/>
  <c r="U80" i="4"/>
  <c r="B78" i="5"/>
  <c r="S82" i="4"/>
  <c r="T81" i="4"/>
  <c r="J51" i="5" l="1"/>
  <c r="L52" i="6"/>
  <c r="O52" i="6" s="1"/>
  <c r="U81" i="4"/>
  <c r="B79" i="5"/>
  <c r="S83" i="4"/>
  <c r="T82" i="4"/>
  <c r="K14" i="3" l="1"/>
  <c r="D14" i="6" s="1"/>
  <c r="G14" i="6" s="1"/>
  <c r="U82" i="4"/>
  <c r="B80" i="5"/>
  <c r="S84" i="4"/>
  <c r="T83" i="4"/>
  <c r="U83" i="4" l="1"/>
  <c r="B81" i="5"/>
  <c r="G52" i="5"/>
  <c r="S85" i="4"/>
  <c r="T84" i="4"/>
  <c r="J52" i="5" l="1"/>
  <c r="L53" i="6"/>
  <c r="O53" i="6" s="1"/>
  <c r="U84" i="4"/>
  <c r="B82" i="5"/>
  <c r="G53" i="5"/>
  <c r="S86" i="4"/>
  <c r="T85" i="4"/>
  <c r="J53" i="5" l="1"/>
  <c r="L54" i="6"/>
  <c r="O54" i="6" s="1"/>
  <c r="U85" i="4"/>
  <c r="B83" i="5"/>
  <c r="G54" i="5"/>
  <c r="S87" i="4"/>
  <c r="T86" i="4"/>
  <c r="J54" i="5" l="1"/>
  <c r="L55" i="6"/>
  <c r="O55" i="6" s="1"/>
  <c r="U86" i="4"/>
  <c r="B84" i="5"/>
  <c r="G55" i="5"/>
  <c r="S88" i="4"/>
  <c r="T87" i="4"/>
  <c r="J55" i="5" l="1"/>
  <c r="L56" i="6"/>
  <c r="O56" i="6" s="1"/>
  <c r="U87" i="4"/>
  <c r="B85" i="5"/>
  <c r="G56" i="5"/>
  <c r="S89" i="4"/>
  <c r="T88" i="4"/>
  <c r="J56" i="5" l="1"/>
  <c r="L57" i="6"/>
  <c r="O57" i="6" s="1"/>
  <c r="U88" i="4"/>
  <c r="B86" i="5"/>
  <c r="S90" i="4"/>
  <c r="T89" i="4"/>
  <c r="K15" i="3" l="1"/>
  <c r="D15" i="6" s="1"/>
  <c r="G15" i="6" s="1"/>
  <c r="U89" i="4"/>
  <c r="B87" i="5"/>
  <c r="S91" i="4"/>
  <c r="T90" i="4"/>
  <c r="U90" i="4" l="1"/>
  <c r="B88" i="5"/>
  <c r="G57" i="5"/>
  <c r="S92" i="4"/>
  <c r="T91" i="4"/>
  <c r="J57" i="5" l="1"/>
  <c r="L58" i="6"/>
  <c r="O58" i="6" s="1"/>
  <c r="U91" i="4"/>
  <c r="B89" i="5"/>
  <c r="G58" i="5"/>
  <c r="S93" i="4"/>
  <c r="T92" i="4"/>
  <c r="J58" i="5" l="1"/>
  <c r="L59" i="6"/>
  <c r="O59" i="6" s="1"/>
  <c r="U92" i="4"/>
  <c r="B90" i="5"/>
  <c r="G59" i="5"/>
  <c r="S94" i="4"/>
  <c r="T93" i="4"/>
  <c r="J59" i="5" l="1"/>
  <c r="L60" i="6"/>
  <c r="O60" i="6" s="1"/>
  <c r="U93" i="4"/>
  <c r="B91" i="5"/>
  <c r="G60" i="5"/>
  <c r="S95" i="4"/>
  <c r="T94" i="4"/>
  <c r="J60" i="5" l="1"/>
  <c r="L61" i="6"/>
  <c r="O61" i="6" s="1"/>
  <c r="U94" i="4"/>
  <c r="B92" i="5"/>
  <c r="G61" i="5"/>
  <c r="S96" i="4"/>
  <c r="T95" i="4"/>
  <c r="J61" i="5" l="1"/>
  <c r="L62" i="6"/>
  <c r="O62" i="6" s="1"/>
  <c r="U95" i="4"/>
  <c r="B93" i="5"/>
  <c r="S97" i="4"/>
  <c r="T96" i="4"/>
  <c r="K16" i="3" l="1"/>
  <c r="D16" i="6" s="1"/>
  <c r="G16" i="6" s="1"/>
  <c r="U96" i="4"/>
  <c r="B94" i="5"/>
  <c r="S98" i="4"/>
  <c r="T97" i="4"/>
  <c r="U97" i="4" l="1"/>
  <c r="B95" i="5"/>
  <c r="G62" i="5"/>
  <c r="S99" i="4"/>
  <c r="T98" i="4"/>
  <c r="J62" i="5" l="1"/>
  <c r="L63" i="6"/>
  <c r="O63" i="6" s="1"/>
  <c r="U98" i="4"/>
  <c r="B96" i="5"/>
  <c r="G63" i="5"/>
  <c r="S100" i="4"/>
  <c r="T99" i="4"/>
  <c r="J63" i="5" l="1"/>
  <c r="L64" i="6"/>
  <c r="O64" i="6" s="1"/>
  <c r="U99" i="4"/>
  <c r="B97" i="5"/>
  <c r="G64" i="5"/>
  <c r="S101" i="4"/>
  <c r="T100" i="4"/>
  <c r="J64" i="5" l="1"/>
  <c r="L65" i="6"/>
  <c r="O65" i="6" s="1"/>
  <c r="U100" i="4"/>
  <c r="B98" i="5"/>
  <c r="G65" i="5"/>
  <c r="S102" i="4"/>
  <c r="T101" i="4"/>
  <c r="J65" i="5" l="1"/>
  <c r="L66" i="6"/>
  <c r="O66" i="6" s="1"/>
  <c r="U101" i="4"/>
  <c r="B99" i="5"/>
  <c r="G66" i="5"/>
  <c r="S103" i="4"/>
  <c r="T102" i="4"/>
  <c r="J66" i="5" l="1"/>
  <c r="L67" i="6"/>
  <c r="O67" i="6" s="1"/>
  <c r="U102" i="4"/>
  <c r="B100" i="5"/>
  <c r="S104" i="4"/>
  <c r="T103" i="4"/>
  <c r="K17" i="3" l="1"/>
  <c r="D17" i="6" s="1"/>
  <c r="G17" i="6" s="1"/>
  <c r="U103" i="4"/>
  <c r="B101" i="5"/>
  <c r="S105" i="4"/>
  <c r="T104" i="4"/>
  <c r="U104" i="4" l="1"/>
  <c r="B102" i="5"/>
  <c r="G67" i="5"/>
  <c r="S106" i="4"/>
  <c r="T105" i="4"/>
  <c r="J67" i="5" l="1"/>
  <c r="L68" i="6"/>
  <c r="O68" i="6" s="1"/>
  <c r="U105" i="4"/>
  <c r="B103" i="5"/>
  <c r="G68" i="5"/>
  <c r="S107" i="4"/>
  <c r="T106" i="4"/>
  <c r="J68" i="5" l="1"/>
  <c r="L69" i="6"/>
  <c r="O69" i="6" s="1"/>
  <c r="U106" i="4"/>
  <c r="B104" i="5"/>
  <c r="G69" i="5"/>
  <c r="S108" i="4"/>
  <c r="T107" i="4"/>
  <c r="J69" i="5" l="1"/>
  <c r="L70" i="6"/>
  <c r="O70" i="6" s="1"/>
  <c r="U107" i="4"/>
  <c r="B105" i="5"/>
  <c r="G70" i="5"/>
  <c r="S109" i="4"/>
  <c r="T108" i="4"/>
  <c r="J70" i="5" l="1"/>
  <c r="L71" i="6"/>
  <c r="O71" i="6" s="1"/>
  <c r="U108" i="4"/>
  <c r="B106" i="5"/>
  <c r="G71" i="5"/>
  <c r="S110" i="4"/>
  <c r="T109" i="4"/>
  <c r="J71" i="5" l="1"/>
  <c r="L72" i="6"/>
  <c r="O72" i="6" s="1"/>
  <c r="U109" i="4"/>
  <c r="B107" i="5"/>
  <c r="S111" i="4"/>
  <c r="T110" i="4"/>
  <c r="K18" i="3" l="1"/>
  <c r="D18" i="6" s="1"/>
  <c r="G18" i="6" s="1"/>
  <c r="U110" i="4"/>
  <c r="B108" i="5"/>
  <c r="G72" i="5" s="1"/>
  <c r="S112" i="4"/>
  <c r="T111" i="4"/>
  <c r="J72" i="5" l="1"/>
  <c r="L73" i="6"/>
  <c r="O73" i="6" s="1"/>
  <c r="U111" i="4"/>
  <c r="B109" i="5"/>
  <c r="G73" i="5" s="1"/>
  <c r="S113" i="4"/>
  <c r="T112" i="4"/>
  <c r="J73" i="5" l="1"/>
  <c r="L74" i="6"/>
  <c r="O74" i="6" s="1"/>
  <c r="U112" i="4"/>
  <c r="B110" i="5"/>
  <c r="G74" i="5" s="1"/>
  <c r="S114" i="4"/>
  <c r="T113" i="4"/>
  <c r="J74" i="5" l="1"/>
  <c r="L75" i="6"/>
  <c r="O75" i="6" s="1"/>
  <c r="U113" i="4"/>
  <c r="B111" i="5"/>
  <c r="G75" i="5" s="1"/>
  <c r="S115" i="4"/>
  <c r="T114" i="4"/>
  <c r="J75" i="5" l="1"/>
  <c r="L76" i="6"/>
  <c r="O76" i="6" s="1"/>
  <c r="U114" i="4"/>
  <c r="B112" i="5"/>
  <c r="G76" i="5" s="1"/>
  <c r="S116" i="4"/>
  <c r="T115" i="4"/>
  <c r="J76" i="5" l="1"/>
  <c r="L77" i="6"/>
  <c r="O77" i="6" s="1"/>
  <c r="U115" i="4"/>
  <c r="B113" i="5"/>
  <c r="S117" i="4"/>
  <c r="T116" i="4"/>
  <c r="U116" i="4" l="1"/>
  <c r="B114" i="5"/>
  <c r="K19" i="3" s="1"/>
  <c r="D19" i="6" s="1"/>
  <c r="G19" i="6" s="1"/>
  <c r="S118" i="4"/>
  <c r="T117" i="4"/>
  <c r="U117" i="4" l="1"/>
  <c r="B115" i="5"/>
  <c r="G77" i="5" s="1"/>
  <c r="S119" i="4"/>
  <c r="T118" i="4"/>
  <c r="J77" i="5" l="1"/>
  <c r="L78" i="6"/>
  <c r="O78" i="6" s="1"/>
  <c r="U118" i="4"/>
  <c r="B116" i="5"/>
  <c r="G78" i="5" s="1"/>
  <c r="S120" i="4"/>
  <c r="T119" i="4"/>
  <c r="J78" i="5" l="1"/>
  <c r="L79" i="6"/>
  <c r="O79" i="6" s="1"/>
  <c r="U119" i="4"/>
  <c r="B117" i="5"/>
  <c r="S121" i="4"/>
  <c r="T120" i="4"/>
  <c r="U120" i="4" l="1"/>
  <c r="B118" i="5"/>
  <c r="G79" i="5" s="1"/>
  <c r="S122" i="4"/>
  <c r="T121" i="4"/>
  <c r="J79" i="5" l="1"/>
  <c r="L80" i="6"/>
  <c r="O80" i="6" s="1"/>
  <c r="U121" i="4"/>
  <c r="B119" i="5"/>
  <c r="G80" i="5" s="1"/>
  <c r="S123" i="4"/>
  <c r="T122" i="4"/>
  <c r="J80" i="5" l="1"/>
  <c r="L81" i="6"/>
  <c r="O81" i="6" s="1"/>
  <c r="U122" i="4"/>
  <c r="B120" i="5"/>
  <c r="S124" i="4"/>
  <c r="T123" i="4"/>
  <c r="U123" i="4" l="1"/>
  <c r="B121" i="5"/>
  <c r="K20" i="3" s="1"/>
  <c r="D20" i="6" s="1"/>
  <c r="G20" i="6" s="1"/>
  <c r="S125" i="4"/>
  <c r="T124" i="4"/>
  <c r="U124" i="4" l="1"/>
  <c r="B122" i="5"/>
  <c r="G81" i="5" s="1"/>
  <c r="S126" i="4"/>
  <c r="T125" i="4"/>
  <c r="J81" i="5" l="1"/>
  <c r="L82" i="6"/>
  <c r="O82" i="6" s="1"/>
  <c r="U125" i="4"/>
  <c r="B123" i="5"/>
  <c r="G82" i="5" s="1"/>
  <c r="S127" i="4"/>
  <c r="T126" i="4"/>
  <c r="J82" i="5" l="1"/>
  <c r="L83" i="6"/>
  <c r="O83" i="6" s="1"/>
  <c r="U126" i="4"/>
  <c r="B124" i="5"/>
  <c r="G83" i="5" s="1"/>
  <c r="S128" i="4"/>
  <c r="T127" i="4"/>
  <c r="J83" i="5" l="1"/>
  <c r="L84" i="6"/>
  <c r="O84" i="6" s="1"/>
  <c r="U127" i="4"/>
  <c r="B125" i="5"/>
  <c r="G84" i="5" s="1"/>
  <c r="S129" i="4"/>
  <c r="T128" i="4"/>
  <c r="J84" i="5" l="1"/>
  <c r="L85" i="6"/>
  <c r="O85" i="6" s="1"/>
  <c r="U128" i="4"/>
  <c r="B126" i="5"/>
  <c r="G85" i="5" s="1"/>
  <c r="S130" i="4"/>
  <c r="T129" i="4"/>
  <c r="J85" i="5" l="1"/>
  <c r="L86" i="6"/>
  <c r="O86" i="6" s="1"/>
  <c r="U129" i="4"/>
  <c r="B127" i="5"/>
  <c r="S131" i="4"/>
  <c r="T130" i="4"/>
  <c r="U130" i="4" l="1"/>
  <c r="B128" i="5"/>
  <c r="K21" i="3" s="1"/>
  <c r="D21" i="6" s="1"/>
  <c r="G21" i="6" s="1"/>
  <c r="S132" i="4"/>
  <c r="T131" i="4"/>
  <c r="U131" i="4" l="1"/>
  <c r="B129" i="5"/>
  <c r="G86" i="5" s="1"/>
  <c r="S133" i="4"/>
  <c r="T132" i="4"/>
  <c r="J86" i="5" l="1"/>
  <c r="L87" i="6"/>
  <c r="O87" i="6" s="1"/>
  <c r="U132" i="4"/>
  <c r="B130" i="5"/>
  <c r="G87" i="5" s="1"/>
  <c r="S134" i="4"/>
  <c r="T133" i="4"/>
  <c r="J87" i="5" l="1"/>
  <c r="L88" i="6"/>
  <c r="O88" i="6" s="1"/>
  <c r="U133" i="4"/>
  <c r="B131" i="5"/>
  <c r="G88" i="5" s="1"/>
  <c r="S135" i="4"/>
  <c r="T134" i="4"/>
  <c r="J88" i="5" l="1"/>
  <c r="L89" i="6"/>
  <c r="O89" i="6" s="1"/>
  <c r="U134" i="4"/>
  <c r="B132" i="5"/>
  <c r="G89" i="5" s="1"/>
  <c r="S136" i="4"/>
  <c r="T135" i="4"/>
  <c r="J89" i="5" l="1"/>
  <c r="L90" i="6"/>
  <c r="O90" i="6" s="1"/>
  <c r="U135" i="4"/>
  <c r="B133" i="5"/>
  <c r="G90" i="5" s="1"/>
  <c r="S137" i="4"/>
  <c r="T136" i="4"/>
  <c r="J90" i="5" l="1"/>
  <c r="L91" i="6"/>
  <c r="O91" i="6" s="1"/>
  <c r="U136" i="4"/>
  <c r="B134" i="5"/>
  <c r="S138" i="4"/>
  <c r="T137" i="4"/>
  <c r="U137" i="4" l="1"/>
  <c r="B135" i="5"/>
  <c r="K22" i="3" s="1"/>
  <c r="D22" i="6" s="1"/>
  <c r="G22" i="6" s="1"/>
  <c r="S139" i="4"/>
  <c r="T138" i="4"/>
  <c r="U138" i="4" l="1"/>
  <c r="B136" i="5"/>
  <c r="G91" i="5" s="1"/>
  <c r="T139" i="4"/>
  <c r="S140" i="4"/>
  <c r="J91" i="5" l="1"/>
  <c r="L92" i="6"/>
  <c r="O92" i="6" s="1"/>
  <c r="U139" i="4"/>
  <c r="B137" i="5"/>
  <c r="G92" i="5" s="1"/>
  <c r="S141" i="4"/>
  <c r="T140" i="4"/>
  <c r="J92" i="5" l="1"/>
  <c r="L93" i="6"/>
  <c r="O93" i="6" s="1"/>
  <c r="U140" i="4"/>
  <c r="B138" i="5"/>
  <c r="G93" i="5" s="1"/>
  <c r="S142" i="4"/>
  <c r="T141" i="4"/>
  <c r="J93" i="5" l="1"/>
  <c r="L94" i="6"/>
  <c r="O94" i="6" s="1"/>
  <c r="U141" i="4"/>
  <c r="B139" i="5"/>
  <c r="G94" i="5" s="1"/>
  <c r="T142" i="4"/>
  <c r="S143" i="4"/>
  <c r="J94" i="5" l="1"/>
  <c r="L95" i="6"/>
  <c r="O95" i="6" s="1"/>
  <c r="U142" i="4"/>
  <c r="B140" i="5"/>
  <c r="G95" i="5" s="1"/>
  <c r="T143" i="4"/>
  <c r="S144" i="4"/>
  <c r="J95" i="5" l="1"/>
  <c r="L96" i="6"/>
  <c r="O96" i="6" s="1"/>
  <c r="U143" i="4"/>
  <c r="B141" i="5"/>
  <c r="T144" i="4"/>
  <c r="S145" i="4"/>
  <c r="U144" i="4" l="1"/>
  <c r="B142" i="5"/>
  <c r="K23" i="3" s="1"/>
  <c r="D23" i="6" s="1"/>
  <c r="G23" i="6" s="1"/>
  <c r="S146" i="4"/>
  <c r="T145" i="4"/>
  <c r="U145" i="4" l="1"/>
  <c r="B143" i="5"/>
  <c r="G96" i="5" s="1"/>
  <c r="T146" i="4"/>
  <c r="S147" i="4"/>
  <c r="J96" i="5" l="1"/>
  <c r="L97" i="6"/>
  <c r="O97" i="6" s="1"/>
  <c r="U146" i="4"/>
  <c r="B144" i="5"/>
  <c r="G97" i="5" s="1"/>
  <c r="S148" i="4"/>
  <c r="T147" i="4"/>
  <c r="J97" i="5" l="1"/>
  <c r="L98" i="6"/>
  <c r="O98" i="6" s="1"/>
  <c r="U147" i="4"/>
  <c r="B145" i="5"/>
  <c r="G98" i="5" s="1"/>
  <c r="S149" i="4"/>
  <c r="T148" i="4"/>
  <c r="J98" i="5" l="1"/>
  <c r="L99" i="6"/>
  <c r="O99" i="6" s="1"/>
  <c r="U148" i="4"/>
  <c r="B146" i="5"/>
  <c r="G99" i="5" s="1"/>
  <c r="T149" i="4"/>
  <c r="S150" i="4"/>
  <c r="J99" i="5" l="1"/>
  <c r="L100" i="6"/>
  <c r="O100" i="6" s="1"/>
  <c r="U149" i="4"/>
  <c r="B147" i="5"/>
  <c r="G100" i="5" s="1"/>
  <c r="S151" i="4"/>
  <c r="T150" i="4"/>
  <c r="J100" i="5" l="1"/>
  <c r="L101" i="6"/>
  <c r="O101" i="6" s="1"/>
  <c r="U150" i="4"/>
  <c r="B148" i="5"/>
  <c r="T151" i="4"/>
  <c r="S152" i="4"/>
  <c r="U151" i="4" l="1"/>
  <c r="B149" i="5"/>
  <c r="K24" i="3" s="1"/>
  <c r="D24" i="6" s="1"/>
  <c r="G24" i="6" s="1"/>
  <c r="T152" i="4"/>
  <c r="S153" i="4"/>
  <c r="U152" i="4" l="1"/>
  <c r="B150" i="5"/>
  <c r="G101" i="5" s="1"/>
  <c r="S154" i="4"/>
  <c r="T153" i="4"/>
  <c r="J101" i="5" l="1"/>
  <c r="L102" i="6"/>
  <c r="O102" i="6" s="1"/>
  <c r="U153" i="4"/>
  <c r="B151" i="5"/>
  <c r="G102" i="5" s="1"/>
  <c r="S155" i="4"/>
  <c r="T154" i="4"/>
  <c r="J102" i="5" l="1"/>
  <c r="L103" i="6"/>
  <c r="O103" i="6" s="1"/>
  <c r="U154" i="4"/>
  <c r="B152" i="5"/>
  <c r="G103" i="5" s="1"/>
  <c r="T155" i="4"/>
  <c r="S156" i="4"/>
  <c r="J103" i="5" l="1"/>
  <c r="L104" i="6"/>
  <c r="O104" i="6" s="1"/>
  <c r="U155" i="4"/>
  <c r="B153" i="5"/>
  <c r="G104" i="5" s="1"/>
  <c r="T156" i="4"/>
  <c r="S157" i="4"/>
  <c r="J104" i="5" l="1"/>
  <c r="L105" i="6"/>
  <c r="O105" i="6" s="1"/>
  <c r="U156" i="4"/>
  <c r="B154" i="5"/>
  <c r="G105" i="5" s="1"/>
  <c r="T157" i="4"/>
  <c r="S158" i="4"/>
  <c r="J105" i="5" l="1"/>
  <c r="L106" i="6"/>
  <c r="O106" i="6" s="1"/>
  <c r="U157" i="4"/>
  <c r="B155" i="5"/>
  <c r="G106" i="5" s="1"/>
  <c r="T158" i="4"/>
  <c r="S159" i="4"/>
  <c r="J106" i="5" l="1"/>
  <c r="L107" i="6"/>
  <c r="O107" i="6" s="1"/>
  <c r="U158" i="4"/>
  <c r="B156" i="5"/>
  <c r="K25" i="3" s="1"/>
  <c r="D25" i="6" s="1"/>
  <c r="G25" i="6" s="1"/>
  <c r="T159" i="4"/>
  <c r="S160" i="4"/>
  <c r="U159" i="4" l="1"/>
  <c r="B157" i="5"/>
  <c r="G107" i="5" s="1"/>
  <c r="T160" i="4"/>
  <c r="S161" i="4"/>
  <c r="J107" i="5" l="1"/>
  <c r="L108" i="6"/>
  <c r="O108" i="6" s="1"/>
  <c r="U160" i="4"/>
  <c r="B158" i="5"/>
  <c r="G108" i="5" s="1"/>
  <c r="T161" i="4"/>
  <c r="S162" i="4"/>
  <c r="J108" i="5" l="1"/>
  <c r="L109" i="6"/>
  <c r="O109" i="6" s="1"/>
  <c r="U161" i="4"/>
  <c r="B159" i="5"/>
  <c r="G109" i="5" s="1"/>
  <c r="T162" i="4"/>
  <c r="S163" i="4"/>
  <c r="J109" i="5" l="1"/>
  <c r="L110" i="6"/>
  <c r="O110" i="6" s="1"/>
  <c r="U162" i="4"/>
  <c r="B160" i="5"/>
  <c r="G110" i="5" s="1"/>
  <c r="S164" i="4"/>
  <c r="T163" i="4"/>
  <c r="J110" i="5" l="1"/>
  <c r="L111" i="6"/>
  <c r="O111" i="6" s="1"/>
  <c r="U163" i="4"/>
  <c r="B161" i="5"/>
  <c r="G111" i="5" s="1"/>
  <c r="T164" i="4"/>
  <c r="S165" i="4"/>
  <c r="J111" i="5" l="1"/>
  <c r="L112" i="6"/>
  <c r="O112" i="6" s="1"/>
  <c r="U164" i="4"/>
  <c r="B162" i="5"/>
  <c r="S166" i="4"/>
  <c r="T165" i="4"/>
  <c r="U165" i="4" l="1"/>
  <c r="B163" i="5"/>
  <c r="K26" i="3" s="1"/>
  <c r="D26" i="6" s="1"/>
  <c r="G26" i="6" s="1"/>
  <c r="T166" i="4"/>
  <c r="S167" i="4"/>
  <c r="U166" i="4" l="1"/>
  <c r="B164" i="5"/>
  <c r="G112" i="5" s="1"/>
  <c r="T167" i="4"/>
  <c r="S168" i="4"/>
  <c r="J112" i="5" l="1"/>
  <c r="L113" i="6"/>
  <c r="O113" i="6" s="1"/>
  <c r="U167" i="4"/>
  <c r="B165" i="5"/>
  <c r="G113" i="5" s="1"/>
  <c r="S169" i="4"/>
  <c r="T168" i="4"/>
  <c r="J113" i="5" l="1"/>
  <c r="L114" i="6"/>
  <c r="O114" i="6" s="1"/>
  <c r="U168" i="4"/>
  <c r="B166" i="5"/>
  <c r="G114" i="5" s="1"/>
  <c r="T169" i="4"/>
  <c r="S170" i="4"/>
  <c r="J114" i="5" l="1"/>
  <c r="L115" i="6"/>
  <c r="O115" i="6" s="1"/>
  <c r="U169" i="4"/>
  <c r="B167" i="5"/>
  <c r="G115" i="5" s="1"/>
  <c r="T170" i="4"/>
  <c r="S171" i="4"/>
  <c r="J115" i="5" l="1"/>
  <c r="L116" i="6"/>
  <c r="O116" i="6" s="1"/>
  <c r="U170" i="4"/>
  <c r="B168" i="5"/>
  <c r="G116" i="5" s="1"/>
  <c r="T171" i="4"/>
  <c r="S172" i="4"/>
  <c r="J116" i="5" l="1"/>
  <c r="L117" i="6"/>
  <c r="O117" i="6" s="1"/>
  <c r="U171" i="4"/>
  <c r="B169" i="5"/>
  <c r="T172" i="4"/>
  <c r="S173" i="4"/>
  <c r="U172" i="4" l="1"/>
  <c r="B170" i="5"/>
  <c r="K27" i="3" s="1"/>
  <c r="D27" i="6" s="1"/>
  <c r="G27" i="6" s="1"/>
  <c r="T173" i="4"/>
  <c r="S174" i="4"/>
  <c r="U173" i="4" l="1"/>
  <c r="B171" i="5"/>
  <c r="G117" i="5" s="1"/>
  <c r="T174" i="4"/>
  <c r="S175" i="4"/>
  <c r="J117" i="5" l="1"/>
  <c r="L118" i="6"/>
  <c r="O118" i="6" s="1"/>
  <c r="U174" i="4"/>
  <c r="B172" i="5"/>
  <c r="G118" i="5" s="1"/>
  <c r="T175" i="4"/>
  <c r="S176" i="4"/>
  <c r="J118" i="5" l="1"/>
  <c r="L119" i="6"/>
  <c r="O119" i="6" s="1"/>
  <c r="U175" i="4"/>
  <c r="B173" i="5"/>
  <c r="G119" i="5" s="1"/>
  <c r="T176" i="4"/>
  <c r="S177" i="4"/>
  <c r="J119" i="5" l="1"/>
  <c r="L120" i="6"/>
  <c r="O120" i="6" s="1"/>
  <c r="U176" i="4"/>
  <c r="B174" i="5"/>
  <c r="G120" i="5" s="1"/>
  <c r="T177" i="4"/>
  <c r="S178" i="4"/>
  <c r="J120" i="5" l="1"/>
  <c r="L121" i="6"/>
  <c r="O121" i="6" s="1"/>
  <c r="U177" i="4"/>
  <c r="B175" i="5"/>
  <c r="T178" i="4"/>
  <c r="S179" i="4"/>
  <c r="U178" i="4" l="1"/>
  <c r="B176" i="5"/>
  <c r="T179" i="4"/>
  <c r="S180" i="4"/>
  <c r="U179" i="4" l="1"/>
  <c r="B177" i="5"/>
  <c r="K28" i="3" s="1"/>
  <c r="D28" i="6" s="1"/>
  <c r="G28" i="6" s="1"/>
  <c r="T180" i="4"/>
  <c r="S181" i="4"/>
  <c r="U180" i="4" l="1"/>
  <c r="B178" i="5"/>
  <c r="G121" i="5" s="1"/>
  <c r="T181" i="4"/>
  <c r="S182" i="4"/>
  <c r="J121" i="5" l="1"/>
  <c r="L122" i="6"/>
  <c r="O122" i="6" s="1"/>
  <c r="U181" i="4"/>
  <c r="B179" i="5"/>
  <c r="G122" i="5" s="1"/>
  <c r="T182" i="4"/>
  <c r="S183" i="4"/>
  <c r="J122" i="5" l="1"/>
  <c r="L123" i="6"/>
  <c r="O123" i="6" s="1"/>
  <c r="U182" i="4"/>
  <c r="B180" i="5"/>
  <c r="G123" i="5" s="1"/>
  <c r="S184" i="4"/>
  <c r="T183" i="4"/>
  <c r="J123" i="5" l="1"/>
  <c r="L124" i="6"/>
  <c r="O124" i="6" s="1"/>
  <c r="U183" i="4"/>
  <c r="B181" i="5"/>
  <c r="G124" i="5" s="1"/>
  <c r="T184" i="4"/>
  <c r="S185" i="4"/>
  <c r="J124" i="5" l="1"/>
  <c r="L125" i="6"/>
  <c r="O125" i="6" s="1"/>
  <c r="U184" i="4"/>
  <c r="B182" i="5"/>
  <c r="G125" i="5" s="1"/>
  <c r="S186" i="4"/>
  <c r="T185" i="4"/>
  <c r="J125" i="5" l="1"/>
  <c r="L126" i="6"/>
  <c r="O126" i="6" s="1"/>
  <c r="U185" i="4"/>
  <c r="B183" i="5"/>
  <c r="T186" i="4"/>
  <c r="S187" i="4"/>
  <c r="U186" i="4" l="1"/>
  <c r="B184" i="5"/>
  <c r="K29" i="3" s="1"/>
  <c r="D29" i="6" s="1"/>
  <c r="G29" i="6" s="1"/>
  <c r="T187" i="4"/>
  <c r="S188" i="4"/>
  <c r="U187" i="4" l="1"/>
  <c r="B185" i="5"/>
  <c r="G126" i="5" s="1"/>
  <c r="T188" i="4"/>
  <c r="S189" i="4"/>
  <c r="J126" i="5" l="1"/>
  <c r="L127" i="6"/>
  <c r="O127" i="6" s="1"/>
  <c r="U188" i="4"/>
  <c r="B186" i="5"/>
  <c r="G127" i="5" s="1"/>
  <c r="T189" i="4"/>
  <c r="S190" i="4"/>
  <c r="J127" i="5" l="1"/>
  <c r="L128" i="6"/>
  <c r="O128" i="6" s="1"/>
  <c r="U189" i="4"/>
  <c r="B187" i="5"/>
  <c r="G128" i="5" s="1"/>
  <c r="T190" i="4"/>
  <c r="S191" i="4"/>
  <c r="J128" i="5" l="1"/>
  <c r="L129" i="6"/>
  <c r="O129" i="6" s="1"/>
  <c r="U190" i="4"/>
  <c r="B188" i="5"/>
  <c r="G129" i="5" s="1"/>
  <c r="T191" i="4"/>
  <c r="S192" i="4"/>
  <c r="J129" i="5" l="1"/>
  <c r="L130" i="6"/>
  <c r="O130" i="6" s="1"/>
  <c r="U191" i="4"/>
  <c r="B189" i="5"/>
  <c r="G130" i="5" s="1"/>
  <c r="T192" i="4"/>
  <c r="S193" i="4"/>
  <c r="J130" i="5" l="1"/>
  <c r="L131" i="6"/>
  <c r="O131" i="6" s="1"/>
  <c r="U192" i="4"/>
  <c r="B190" i="5"/>
  <c r="S194" i="4"/>
  <c r="T193" i="4"/>
  <c r="U193" i="4" l="1"/>
  <c r="B191" i="5"/>
  <c r="K30" i="3" s="1"/>
  <c r="D30" i="6" s="1"/>
  <c r="G30" i="6" s="1"/>
  <c r="T194" i="4"/>
  <c r="S195" i="4"/>
  <c r="U194" i="4" l="1"/>
  <c r="B192" i="5"/>
  <c r="G131" i="5" s="1"/>
  <c r="T195" i="4"/>
  <c r="S196" i="4"/>
  <c r="J131" i="5" l="1"/>
  <c r="L132" i="6"/>
  <c r="O132" i="6" s="1"/>
  <c r="U195" i="4"/>
  <c r="B193" i="5"/>
  <c r="T196" i="4"/>
  <c r="S197" i="4"/>
  <c r="U196" i="4" l="1"/>
  <c r="B194" i="5"/>
  <c r="G132" i="5" s="1"/>
  <c r="T197" i="4"/>
  <c r="S198" i="4"/>
  <c r="J132" i="5" l="1"/>
  <c r="L133" i="6"/>
  <c r="O133" i="6" s="1"/>
  <c r="U197" i="4"/>
  <c r="B195" i="5"/>
  <c r="G133" i="5" s="1"/>
  <c r="T198" i="4"/>
  <c r="S199" i="4"/>
  <c r="J133" i="5" l="1"/>
  <c r="L134" i="6"/>
  <c r="O134" i="6" s="1"/>
  <c r="U198" i="4"/>
  <c r="B196" i="5"/>
  <c r="G134" i="5" s="1"/>
  <c r="S200" i="4"/>
  <c r="T199" i="4"/>
  <c r="J134" i="5" l="1"/>
  <c r="L135" i="6"/>
  <c r="O135" i="6" s="1"/>
  <c r="U199" i="4"/>
  <c r="B197" i="5"/>
  <c r="T200" i="4"/>
  <c r="S201" i="4"/>
  <c r="U200" i="4" l="1"/>
  <c r="B198" i="5"/>
  <c r="K31" i="3" s="1"/>
  <c r="D31" i="6" s="1"/>
  <c r="G31" i="6" s="1"/>
  <c r="T201" i="4"/>
  <c r="S202" i="4"/>
  <c r="U201" i="4" l="1"/>
  <c r="B199" i="5"/>
  <c r="G135" i="5" s="1"/>
  <c r="T202" i="4"/>
  <c r="S203" i="4"/>
  <c r="J135" i="5" l="1"/>
  <c r="L136" i="6"/>
  <c r="O136" i="6" s="1"/>
  <c r="U202" i="4"/>
  <c r="B200" i="5"/>
  <c r="G136" i="5" s="1"/>
  <c r="T203" i="4"/>
  <c r="S204" i="4"/>
  <c r="J136" i="5" l="1"/>
  <c r="L137" i="6"/>
  <c r="O137" i="6" s="1"/>
  <c r="U203" i="4"/>
  <c r="B201" i="5"/>
  <c r="G137" i="5" s="1"/>
  <c r="T204" i="4"/>
  <c r="S205" i="4"/>
  <c r="J137" i="5" l="1"/>
  <c r="L138" i="6"/>
  <c r="O138" i="6" s="1"/>
  <c r="U204" i="4"/>
  <c r="B202" i="5"/>
  <c r="G138" i="5" s="1"/>
  <c r="T205" i="4"/>
  <c r="S206" i="4"/>
  <c r="J138" i="5" l="1"/>
  <c r="L139" i="6"/>
  <c r="O139" i="6" s="1"/>
  <c r="U205" i="4"/>
  <c r="B203" i="5"/>
  <c r="G139" i="5" s="1"/>
  <c r="T206" i="4"/>
  <c r="S207" i="4"/>
  <c r="J139" i="5" l="1"/>
  <c r="L140" i="6"/>
  <c r="O140" i="6" s="1"/>
  <c r="U206" i="4"/>
  <c r="B204" i="5"/>
  <c r="T207" i="4"/>
  <c r="S208" i="4"/>
  <c r="U207" i="4" l="1"/>
  <c r="B205" i="5"/>
  <c r="K32" i="3" s="1"/>
  <c r="D32" i="6" s="1"/>
  <c r="G32" i="6" s="1"/>
  <c r="T208" i="4"/>
  <c r="S209" i="4"/>
  <c r="U208" i="4" l="1"/>
  <c r="B206" i="5"/>
  <c r="G140" i="5" s="1"/>
  <c r="T209" i="4"/>
  <c r="S210" i="4"/>
  <c r="J140" i="5" l="1"/>
  <c r="L141" i="6"/>
  <c r="O141" i="6" s="1"/>
  <c r="U209" i="4"/>
  <c r="B207" i="5"/>
  <c r="G141" i="5" s="1"/>
  <c r="T210" i="4"/>
  <c r="S211" i="4"/>
  <c r="J141" i="5" l="1"/>
  <c r="L142" i="6"/>
  <c r="O142" i="6" s="1"/>
  <c r="U210" i="4"/>
  <c r="B208" i="5"/>
  <c r="G142" i="5" s="1"/>
  <c r="T211" i="4"/>
  <c r="S212" i="4"/>
  <c r="J142" i="5" l="1"/>
  <c r="L143" i="6"/>
  <c r="O143" i="6" s="1"/>
  <c r="U211" i="4"/>
  <c r="B209" i="5"/>
  <c r="G143" i="5" s="1"/>
  <c r="T212" i="4"/>
  <c r="S213" i="4"/>
  <c r="J143" i="5" l="1"/>
  <c r="L144" i="6"/>
  <c r="O144" i="6" s="1"/>
  <c r="U212" i="4"/>
  <c r="B210" i="5"/>
  <c r="G144" i="5" s="1"/>
  <c r="T213" i="4"/>
  <c r="S214" i="4"/>
  <c r="J144" i="5" l="1"/>
  <c r="L145" i="6"/>
  <c r="O145" i="6" s="1"/>
  <c r="U213" i="4"/>
  <c r="B211" i="5"/>
  <c r="T214" i="4"/>
  <c r="S215" i="4"/>
  <c r="U214" i="4" l="1"/>
  <c r="B212" i="5"/>
  <c r="K33" i="3" s="1"/>
  <c r="D33" i="6" s="1"/>
  <c r="G33" i="6" s="1"/>
  <c r="T215" i="4"/>
  <c r="S216" i="4"/>
  <c r="U215" i="4" l="1"/>
  <c r="B213" i="5"/>
  <c r="G145" i="5" s="1"/>
  <c r="T216" i="4"/>
  <c r="S217" i="4"/>
  <c r="J145" i="5" l="1"/>
  <c r="L146" i="6"/>
  <c r="O146" i="6" s="1"/>
  <c r="U216" i="4"/>
  <c r="B214" i="5"/>
  <c r="G146" i="5" s="1"/>
  <c r="S218" i="4"/>
  <c r="T217" i="4"/>
  <c r="J146" i="5" l="1"/>
  <c r="L147" i="6"/>
  <c r="O147" i="6" s="1"/>
  <c r="U217" i="4"/>
  <c r="B215" i="5"/>
  <c r="G147" i="5" s="1"/>
  <c r="T218" i="4"/>
  <c r="S219" i="4"/>
  <c r="J147" i="5" l="1"/>
  <c r="L148" i="6"/>
  <c r="O148" i="6" s="1"/>
  <c r="U218" i="4"/>
  <c r="B216" i="5"/>
  <c r="T219" i="4"/>
  <c r="S220" i="4"/>
  <c r="U219" i="4" l="1"/>
  <c r="B217" i="5"/>
  <c r="G148" i="5" s="1"/>
  <c r="S221" i="4"/>
  <c r="T220" i="4"/>
  <c r="J148" i="5" l="1"/>
  <c r="L149" i="6"/>
  <c r="O149" i="6" s="1"/>
  <c r="U220" i="4"/>
  <c r="B218" i="5"/>
  <c r="S222" i="4"/>
  <c r="T221" i="4"/>
  <c r="U221" i="4" l="1"/>
  <c r="B219" i="5"/>
  <c r="K34" i="3" s="1"/>
  <c r="D34" i="6" s="1"/>
  <c r="G34" i="6" s="1"/>
  <c r="T222" i="4"/>
  <c r="S223" i="4"/>
  <c r="U222" i="4" l="1"/>
  <c r="B220" i="5"/>
  <c r="T223" i="4"/>
  <c r="S224" i="4"/>
  <c r="U223" i="4" l="1"/>
  <c r="B221" i="5"/>
  <c r="G149" i="5" s="1"/>
  <c r="T224" i="4"/>
  <c r="S225" i="4"/>
  <c r="J149" i="5" l="1"/>
  <c r="L150" i="6"/>
  <c r="O150" i="6" s="1"/>
  <c r="U224" i="4"/>
  <c r="B222" i="5"/>
  <c r="G150" i="5" s="1"/>
  <c r="T225" i="4"/>
  <c r="S226" i="4"/>
  <c r="J150" i="5" l="1"/>
  <c r="L151" i="6"/>
  <c r="O151" i="6" s="1"/>
  <c r="U225" i="4"/>
  <c r="B223" i="5"/>
  <c r="G151" i="5" s="1"/>
  <c r="T226" i="4"/>
  <c r="S227" i="4"/>
  <c r="J151" i="5" l="1"/>
  <c r="L152" i="6"/>
  <c r="O152" i="6" s="1"/>
  <c r="U226" i="4"/>
  <c r="B224" i="5"/>
  <c r="T227" i="4"/>
  <c r="S228" i="4"/>
  <c r="U227" i="4" l="1"/>
  <c r="B225" i="5"/>
  <c r="T228" i="4"/>
  <c r="S229" i="4"/>
  <c r="U228" i="4" l="1"/>
  <c r="B226" i="5"/>
  <c r="K35" i="3" s="1"/>
  <c r="D35" i="6" s="1"/>
  <c r="G35" i="6" s="1"/>
  <c r="T229" i="4"/>
  <c r="S230" i="4"/>
  <c r="U229" i="4" l="1"/>
  <c r="B227" i="5"/>
  <c r="G152" i="5" s="1"/>
  <c r="T230" i="4"/>
  <c r="S231" i="4"/>
  <c r="J152" i="5" l="1"/>
  <c r="L153" i="6"/>
  <c r="O153" i="6" s="1"/>
  <c r="U230" i="4"/>
  <c r="B228" i="5"/>
  <c r="T231" i="4"/>
  <c r="S232" i="4"/>
  <c r="U231" i="4" l="1"/>
  <c r="B229" i="5"/>
  <c r="G153" i="5" s="1"/>
  <c r="T232" i="4"/>
  <c r="S233" i="4"/>
  <c r="J153" i="5" l="1"/>
  <c r="L154" i="6"/>
  <c r="O154" i="6" s="1"/>
  <c r="U232" i="4"/>
  <c r="B230" i="5"/>
  <c r="G154" i="5" s="1"/>
  <c r="T233" i="4"/>
  <c r="S234" i="4"/>
  <c r="J154" i="5" l="1"/>
  <c r="L155" i="6"/>
  <c r="O155" i="6" s="1"/>
  <c r="U233" i="4"/>
  <c r="B231" i="5"/>
  <c r="G155" i="5" s="1"/>
  <c r="T234" i="4"/>
  <c r="S235" i="4"/>
  <c r="J155" i="5" l="1"/>
  <c r="L156" i="6"/>
  <c r="O156" i="6" s="1"/>
  <c r="U234" i="4"/>
  <c r="B232" i="5"/>
  <c r="S236" i="4"/>
  <c r="T235" i="4"/>
  <c r="U235" i="4" l="1"/>
  <c r="B233" i="5"/>
  <c r="K36" i="3" s="1"/>
  <c r="D36" i="6" s="1"/>
  <c r="G36" i="6" s="1"/>
  <c r="T236" i="4"/>
  <c r="S237" i="4"/>
  <c r="U236" i="4" l="1"/>
  <c r="B234" i="5"/>
  <c r="G156" i="5" s="1"/>
  <c r="T237" i="4"/>
  <c r="S238" i="4"/>
  <c r="J156" i="5" l="1"/>
  <c r="L157" i="6"/>
  <c r="O157" i="6" s="1"/>
  <c r="U237" i="4"/>
  <c r="B235" i="5"/>
  <c r="G157" i="5" s="1"/>
  <c r="T238" i="4"/>
  <c r="S239" i="4"/>
  <c r="J157" i="5" l="1"/>
  <c r="L158" i="6"/>
  <c r="O158" i="6" s="1"/>
  <c r="U238" i="4"/>
  <c r="B236" i="5"/>
  <c r="G158" i="5" s="1"/>
  <c r="T239" i="4"/>
  <c r="S240" i="4"/>
  <c r="J158" i="5" l="1"/>
  <c r="L159" i="6"/>
  <c r="O159" i="6" s="1"/>
  <c r="U239" i="4"/>
  <c r="B237" i="5"/>
  <c r="G159" i="5" s="1"/>
  <c r="T240" i="4"/>
  <c r="S241" i="4"/>
  <c r="J159" i="5" l="1"/>
  <c r="L160" i="6"/>
  <c r="O160" i="6" s="1"/>
  <c r="U240" i="4"/>
  <c r="B238" i="5"/>
  <c r="G160" i="5" s="1"/>
  <c r="T241" i="4"/>
  <c r="S242" i="4"/>
  <c r="J160" i="5" l="1"/>
  <c r="L161" i="6"/>
  <c r="O161" i="6" s="1"/>
  <c r="U241" i="4"/>
  <c r="B239" i="5"/>
  <c r="T242" i="4"/>
  <c r="S243" i="4"/>
  <c r="U242" i="4" l="1"/>
  <c r="B240" i="5"/>
  <c r="K37" i="3" s="1"/>
  <c r="D37" i="6" s="1"/>
  <c r="G37" i="6" s="1"/>
  <c r="T243" i="4"/>
  <c r="S244" i="4"/>
  <c r="U243" i="4" l="1"/>
  <c r="B241" i="5"/>
  <c r="G161" i="5" s="1"/>
  <c r="S245" i="4"/>
  <c r="T244" i="4"/>
  <c r="J161" i="5" l="1"/>
  <c r="L162" i="6"/>
  <c r="O162" i="6" s="1"/>
  <c r="U244" i="4"/>
  <c r="B242" i="5"/>
  <c r="G162" i="5" s="1"/>
  <c r="T245" i="4"/>
  <c r="S246" i="4"/>
  <c r="J162" i="5" l="1"/>
  <c r="L163" i="6"/>
  <c r="O163" i="6" s="1"/>
  <c r="U245" i="4"/>
  <c r="B243" i="5"/>
  <c r="G163" i="5" s="1"/>
  <c r="S247" i="4"/>
  <c r="T246" i="4"/>
  <c r="J163" i="5" l="1"/>
  <c r="L164" i="6"/>
  <c r="O164" i="6" s="1"/>
  <c r="U246" i="4"/>
  <c r="B244" i="5"/>
  <c r="G164" i="5" s="1"/>
  <c r="T247" i="4"/>
  <c r="S248" i="4"/>
  <c r="J164" i="5" l="1"/>
  <c r="L165" i="6"/>
  <c r="O165" i="6" s="1"/>
  <c r="U247" i="4"/>
  <c r="B245" i="5"/>
  <c r="T248" i="4"/>
  <c r="S249" i="4"/>
  <c r="U248" i="4" l="1"/>
  <c r="B246" i="5"/>
  <c r="T249" i="4"/>
  <c r="S250" i="4"/>
  <c r="U249" i="4" l="1"/>
  <c r="B247" i="5"/>
  <c r="K38" i="3" s="1"/>
  <c r="D38" i="6" s="1"/>
  <c r="G38" i="6" s="1"/>
  <c r="T250" i="4"/>
  <c r="S251" i="4"/>
  <c r="U250" i="4" l="1"/>
  <c r="B248" i="5"/>
  <c r="G165" i="5" s="1"/>
  <c r="S252" i="4"/>
  <c r="T251" i="4"/>
  <c r="J165" i="5" l="1"/>
  <c r="L166" i="6"/>
  <c r="O166" i="6" s="1"/>
  <c r="U251" i="4"/>
  <c r="B249" i="5"/>
  <c r="G166" i="5" s="1"/>
  <c r="T252" i="4"/>
  <c r="S253" i="4"/>
  <c r="J166" i="5" l="1"/>
  <c r="L167" i="6"/>
  <c r="O167" i="6" s="1"/>
  <c r="U252" i="4"/>
  <c r="B250" i="5"/>
  <c r="G167" i="5" s="1"/>
  <c r="T253" i="4"/>
  <c r="S254" i="4"/>
  <c r="J167" i="5" l="1"/>
  <c r="L168" i="6"/>
  <c r="O168" i="6" s="1"/>
  <c r="U253" i="4"/>
  <c r="B251" i="5"/>
  <c r="G168" i="5" s="1"/>
  <c r="T254" i="4"/>
  <c r="S255" i="4"/>
  <c r="J168" i="5" l="1"/>
  <c r="L169" i="6"/>
  <c r="O169" i="6" s="1"/>
  <c r="U254" i="4"/>
  <c r="B252" i="5"/>
  <c r="G169" i="5" s="1"/>
  <c r="T255" i="4"/>
  <c r="S256" i="4"/>
  <c r="J169" i="5" l="1"/>
  <c r="L170" i="6"/>
  <c r="O170" i="6" s="1"/>
  <c r="U255" i="4"/>
  <c r="B253" i="5"/>
  <c r="T256" i="4"/>
  <c r="S257" i="4"/>
  <c r="U256" i="4" l="1"/>
  <c r="B254" i="5"/>
  <c r="K39" i="3" s="1"/>
  <c r="D39" i="6" s="1"/>
  <c r="G39" i="6" s="1"/>
  <c r="T257" i="4"/>
  <c r="S258" i="4"/>
  <c r="U257" i="4" l="1"/>
  <c r="B255" i="5"/>
  <c r="G170" i="5" s="1"/>
  <c r="S259" i="4"/>
  <c r="T258" i="4"/>
  <c r="J170" i="5" l="1"/>
  <c r="L171" i="6"/>
  <c r="O171" i="6" s="1"/>
  <c r="U258" i="4"/>
  <c r="B256" i="5"/>
  <c r="G171" i="5" s="1"/>
  <c r="S260" i="4"/>
  <c r="T259" i="4"/>
  <c r="J171" i="5" l="1"/>
  <c r="L172" i="6"/>
  <c r="O172" i="6" s="1"/>
  <c r="U259" i="4"/>
  <c r="B257" i="5"/>
  <c r="G172" i="5" s="1"/>
  <c r="S261" i="4"/>
  <c r="T260" i="4"/>
  <c r="J172" i="5" l="1"/>
  <c r="L173" i="6"/>
  <c r="O173" i="6" s="1"/>
  <c r="U260" i="4"/>
  <c r="B258" i="5"/>
  <c r="G173" i="5" s="1"/>
  <c r="T261" i="4"/>
  <c r="S262" i="4"/>
  <c r="J173" i="5" l="1"/>
  <c r="L174" i="6"/>
  <c r="O174" i="6" s="1"/>
  <c r="U261" i="4"/>
  <c r="B259" i="5"/>
  <c r="G174" i="5" s="1"/>
  <c r="T262" i="4"/>
  <c r="S263" i="4"/>
  <c r="J174" i="5" l="1"/>
  <c r="L175" i="6"/>
  <c r="O175" i="6" s="1"/>
  <c r="U262" i="4"/>
  <c r="B260" i="5"/>
  <c r="T263" i="4"/>
  <c r="S264" i="4"/>
  <c r="U263" i="4" l="1"/>
  <c r="B261" i="5"/>
  <c r="K40" i="3" s="1"/>
  <c r="D40" i="6" s="1"/>
  <c r="G40" i="6" s="1"/>
  <c r="T264" i="4"/>
  <c r="S265" i="4"/>
  <c r="U264" i="4" l="1"/>
  <c r="B262" i="5"/>
  <c r="G175" i="5" s="1"/>
  <c r="T265" i="4"/>
  <c r="S266" i="4"/>
  <c r="J175" i="5" l="1"/>
  <c r="L176" i="6"/>
  <c r="O176" i="6" s="1"/>
  <c r="U265" i="4"/>
  <c r="B263" i="5"/>
  <c r="G176" i="5" s="1"/>
  <c r="T266" i="4"/>
  <c r="S267" i="4"/>
  <c r="J176" i="5" l="1"/>
  <c r="L177" i="6"/>
  <c r="O177" i="6" s="1"/>
  <c r="U266" i="4"/>
  <c r="B264" i="5"/>
  <c r="G177" i="5" s="1"/>
  <c r="T267" i="4"/>
  <c r="S268" i="4"/>
  <c r="J177" i="5" l="1"/>
  <c r="L178" i="6"/>
  <c r="O178" i="6" s="1"/>
  <c r="U267" i="4"/>
  <c r="B265" i="5"/>
  <c r="G178" i="5" s="1"/>
  <c r="T268" i="4"/>
  <c r="S269" i="4"/>
  <c r="J178" i="5" l="1"/>
  <c r="L179" i="6"/>
  <c r="O179" i="6" s="1"/>
  <c r="U268" i="4"/>
  <c r="B266" i="5"/>
  <c r="G179" i="5" s="1"/>
  <c r="S270" i="4"/>
  <c r="T269" i="4"/>
  <c r="J179" i="5" l="1"/>
  <c r="L180" i="6"/>
  <c r="O180" i="6" s="1"/>
  <c r="U269" i="4"/>
  <c r="B267" i="5"/>
  <c r="T270" i="4"/>
  <c r="S271" i="4"/>
  <c r="U270" i="4" l="1"/>
  <c r="B268" i="5"/>
  <c r="K41" i="3" s="1"/>
  <c r="D41" i="6" s="1"/>
  <c r="G41" i="6" s="1"/>
  <c r="T271" i="4"/>
  <c r="S272" i="4"/>
  <c r="U271" i="4" l="1"/>
  <c r="B269" i="5"/>
  <c r="T272" i="4"/>
  <c r="S273" i="4"/>
  <c r="U272" i="4" l="1"/>
  <c r="B270" i="5"/>
  <c r="G180" i="5" s="1"/>
  <c r="T273" i="4"/>
  <c r="S274" i="4"/>
  <c r="J180" i="5" l="1"/>
  <c r="L181" i="6"/>
  <c r="O181" i="6" s="1"/>
  <c r="U273" i="4"/>
  <c r="B271" i="5"/>
  <c r="G181" i="5" s="1"/>
  <c r="S275" i="4"/>
  <c r="T274" i="4"/>
  <c r="J181" i="5" l="1"/>
  <c r="L182" i="6"/>
  <c r="O182" i="6" s="1"/>
  <c r="U274" i="4"/>
  <c r="B272" i="5"/>
  <c r="G182" i="5" s="1"/>
  <c r="T275" i="4"/>
  <c r="S276" i="4"/>
  <c r="J182" i="5" l="1"/>
  <c r="L183" i="6"/>
  <c r="O183" i="6" s="1"/>
  <c r="U275" i="4"/>
  <c r="B273" i="5"/>
  <c r="G183" i="5" s="1"/>
  <c r="T276" i="4"/>
  <c r="S277" i="4"/>
  <c r="J183" i="5" l="1"/>
  <c r="L184" i="6"/>
  <c r="O184" i="6" s="1"/>
  <c r="U276" i="4"/>
  <c r="B274" i="5"/>
  <c r="T277" i="4"/>
  <c r="S278" i="4"/>
  <c r="U277" i="4" l="1"/>
  <c r="B275" i="5"/>
  <c r="K42" i="3" s="1"/>
  <c r="D42" i="6" s="1"/>
  <c r="G42" i="6" s="1"/>
  <c r="S279" i="4"/>
  <c r="T278" i="4"/>
  <c r="U278" i="4" l="1"/>
  <c r="B276" i="5"/>
  <c r="G184" i="5" s="1"/>
  <c r="T279" i="4"/>
  <c r="S280" i="4"/>
  <c r="J184" i="5" l="1"/>
  <c r="L185" i="6"/>
  <c r="O185" i="6" s="1"/>
  <c r="U279" i="4"/>
  <c r="B277" i="5"/>
  <c r="G185" i="5" s="1"/>
  <c r="T280" i="4"/>
  <c r="S281" i="4"/>
  <c r="J185" i="5" l="1"/>
  <c r="L186" i="6"/>
  <c r="O186" i="6" s="1"/>
  <c r="U280" i="4"/>
  <c r="B278" i="5"/>
  <c r="G186" i="5" s="1"/>
  <c r="S282" i="4"/>
  <c r="T281" i="4"/>
  <c r="J186" i="5" l="1"/>
  <c r="L187" i="6"/>
  <c r="O187" i="6" s="1"/>
  <c r="U281" i="4"/>
  <c r="B279" i="5"/>
  <c r="G187" i="5" s="1"/>
  <c r="T282" i="4"/>
  <c r="S283" i="4"/>
  <c r="J187" i="5" l="1"/>
  <c r="L188" i="6"/>
  <c r="O188" i="6" s="1"/>
  <c r="U282" i="4"/>
  <c r="B280" i="5"/>
  <c r="G188" i="5" s="1"/>
  <c r="T283" i="4"/>
  <c r="S284" i="4"/>
  <c r="J188" i="5" l="1"/>
  <c r="L189" i="6"/>
  <c r="O189" i="6" s="1"/>
  <c r="U283" i="4"/>
  <c r="B281" i="5"/>
  <c r="S285" i="4"/>
  <c r="T284" i="4"/>
  <c r="U284" i="4" l="1"/>
  <c r="B282" i="5"/>
  <c r="K43" i="3" s="1"/>
  <c r="D43" i="6" s="1"/>
  <c r="G43" i="6" s="1"/>
  <c r="T285" i="4"/>
  <c r="S286" i="4"/>
  <c r="U285" i="4" l="1"/>
  <c r="B283" i="5"/>
  <c r="G189" i="5" s="1"/>
  <c r="S287" i="4"/>
  <c r="T286" i="4"/>
  <c r="J189" i="5" l="1"/>
  <c r="L190" i="6"/>
  <c r="O190" i="6" s="1"/>
  <c r="U286" i="4"/>
  <c r="B284" i="5"/>
  <c r="G190" i="5" s="1"/>
  <c r="T287" i="4"/>
  <c r="S288" i="4"/>
  <c r="J190" i="5" l="1"/>
  <c r="L191" i="6"/>
  <c r="O191" i="6" s="1"/>
  <c r="U287" i="4"/>
  <c r="B285" i="5"/>
  <c r="G191" i="5" s="1"/>
  <c r="T288" i="4"/>
  <c r="S289" i="4"/>
  <c r="J191" i="5" l="1"/>
  <c r="L192" i="6"/>
  <c r="O192" i="6" s="1"/>
  <c r="U288" i="4"/>
  <c r="B286" i="5"/>
  <c r="G192" i="5" s="1"/>
  <c r="S290" i="4"/>
  <c r="T289" i="4"/>
  <c r="J192" i="5" l="1"/>
  <c r="L193" i="6"/>
  <c r="O193" i="6" s="1"/>
  <c r="U289" i="4"/>
  <c r="B287" i="5"/>
  <c r="G193" i="5" s="1"/>
  <c r="T290" i="4"/>
  <c r="S291" i="4"/>
  <c r="J193" i="5" l="1"/>
  <c r="L194" i="6"/>
  <c r="O194" i="6" s="1"/>
  <c r="U290" i="4"/>
  <c r="B288" i="5"/>
  <c r="S292" i="4"/>
  <c r="T291" i="4"/>
  <c r="U291" i="4" l="1"/>
  <c r="B289" i="5"/>
  <c r="K44" i="3" s="1"/>
  <c r="D44" i="6" s="1"/>
  <c r="G44" i="6" s="1"/>
  <c r="S293" i="4"/>
  <c r="T292" i="4"/>
  <c r="U292" i="4" l="1"/>
  <c r="B290" i="5"/>
  <c r="G194" i="5" s="1"/>
  <c r="S294" i="4"/>
  <c r="T293" i="4"/>
  <c r="J194" i="5" l="1"/>
  <c r="L195" i="6"/>
  <c r="O195" i="6" s="1"/>
  <c r="U293" i="4"/>
  <c r="B291" i="5"/>
  <c r="G195" i="5" s="1"/>
  <c r="S295" i="4"/>
  <c r="T294" i="4"/>
  <c r="J195" i="5" l="1"/>
  <c r="L196" i="6"/>
  <c r="O196" i="6" s="1"/>
  <c r="U294" i="4"/>
  <c r="B292" i="5"/>
  <c r="G196" i="5" s="1"/>
  <c r="T295" i="4"/>
  <c r="S296" i="4"/>
  <c r="J196" i="5" l="1"/>
  <c r="L197" i="6"/>
  <c r="O197" i="6" s="1"/>
  <c r="U295" i="4"/>
  <c r="B293" i="5"/>
  <c r="G197" i="5" s="1"/>
  <c r="S297" i="4"/>
  <c r="T296" i="4"/>
  <c r="J197" i="5" l="1"/>
  <c r="L198" i="6"/>
  <c r="O198" i="6" s="1"/>
  <c r="U296" i="4"/>
  <c r="B294" i="5"/>
  <c r="G198" i="5" s="1"/>
  <c r="T297" i="4"/>
  <c r="S298" i="4"/>
  <c r="J198" i="5" l="1"/>
  <c r="L199" i="6"/>
  <c r="O199" i="6" s="1"/>
  <c r="U297" i="4"/>
  <c r="B295" i="5"/>
  <c r="T298" i="4"/>
  <c r="S299" i="4"/>
  <c r="U298" i="4" l="1"/>
  <c r="B296" i="5"/>
  <c r="K45" i="3" s="1"/>
  <c r="D45" i="6" s="1"/>
  <c r="G45" i="6" s="1"/>
  <c r="S300" i="4"/>
  <c r="T299" i="4"/>
  <c r="U299" i="4" l="1"/>
  <c r="B297" i="5"/>
  <c r="G199" i="5" s="1"/>
  <c r="T300" i="4"/>
  <c r="S301" i="4"/>
  <c r="J199" i="5" l="1"/>
  <c r="L200" i="6"/>
  <c r="O200" i="6" s="1"/>
  <c r="U300" i="4"/>
  <c r="B298" i="5"/>
  <c r="G200" i="5" s="1"/>
  <c r="S302" i="4"/>
  <c r="T301" i="4"/>
  <c r="J200" i="5" l="1"/>
  <c r="L201" i="6"/>
  <c r="O201" i="6" s="1"/>
  <c r="U301" i="4"/>
  <c r="B299" i="5"/>
  <c r="G201" i="5" s="1"/>
  <c r="T302" i="4"/>
  <c r="S303" i="4"/>
  <c r="J201" i="5" l="1"/>
  <c r="L202" i="6"/>
  <c r="O202" i="6" s="1"/>
  <c r="U302" i="4"/>
  <c r="B300" i="5"/>
  <c r="G202" i="5" s="1"/>
  <c r="T303" i="4"/>
  <c r="S304" i="4"/>
  <c r="J202" i="5" l="1"/>
  <c r="L203" i="6"/>
  <c r="O203" i="6" s="1"/>
  <c r="U303" i="4"/>
  <c r="B301" i="5"/>
  <c r="G203" i="5" s="1"/>
  <c r="S305" i="4"/>
  <c r="T304" i="4"/>
  <c r="J203" i="5" l="1"/>
  <c r="L204" i="6"/>
  <c r="O204" i="6" s="1"/>
  <c r="U304" i="4"/>
  <c r="B302" i="5"/>
  <c r="T305" i="4"/>
  <c r="S306" i="4"/>
  <c r="U305" i="4" l="1"/>
  <c r="B303" i="5"/>
  <c r="K46" i="3" s="1"/>
  <c r="D46" i="6" s="1"/>
  <c r="G46" i="6" s="1"/>
  <c r="T306" i="4"/>
  <c r="S307" i="4"/>
  <c r="U306" i="4" l="1"/>
  <c r="B304" i="5"/>
  <c r="G204" i="5" s="1"/>
  <c r="S308" i="4"/>
  <c r="T307" i="4"/>
  <c r="J204" i="5" l="1"/>
  <c r="L205" i="6"/>
  <c r="O205" i="6" s="1"/>
  <c r="U307" i="4"/>
  <c r="B305" i="5"/>
  <c r="G205" i="5" s="1"/>
  <c r="S309" i="4"/>
  <c r="T308" i="4"/>
  <c r="J205" i="5" l="1"/>
  <c r="L206" i="6"/>
  <c r="O206" i="6" s="1"/>
  <c r="U308" i="4"/>
  <c r="B306" i="5"/>
  <c r="G206" i="5" s="1"/>
  <c r="T309" i="4"/>
  <c r="S310" i="4"/>
  <c r="J206" i="5" l="1"/>
  <c r="L207" i="6"/>
  <c r="O207" i="6" s="1"/>
  <c r="U309" i="4"/>
  <c r="B307" i="5"/>
  <c r="G207" i="5" s="1"/>
  <c r="T310" i="4"/>
  <c r="S311" i="4"/>
  <c r="J207" i="5" l="1"/>
  <c r="L208" i="6"/>
  <c r="O208" i="6" s="1"/>
  <c r="U310" i="4"/>
  <c r="B308" i="5"/>
  <c r="G208" i="5" s="1"/>
  <c r="T311" i="4"/>
  <c r="S312" i="4"/>
  <c r="J208" i="5" l="1"/>
  <c r="L209" i="6"/>
  <c r="O209" i="6" s="1"/>
  <c r="U311" i="4"/>
  <c r="B309" i="5"/>
  <c r="S313" i="4"/>
  <c r="T312" i="4"/>
  <c r="U312" i="4" l="1"/>
  <c r="B310" i="5"/>
  <c r="K47" i="3" s="1"/>
  <c r="D47" i="6" s="1"/>
  <c r="G47" i="6" s="1"/>
  <c r="T313" i="4"/>
  <c r="S314" i="4"/>
  <c r="U313" i="4" l="1"/>
  <c r="B311" i="5"/>
  <c r="G209" i="5" s="1"/>
  <c r="T314" i="4"/>
  <c r="S315" i="4"/>
  <c r="J209" i="5" l="1"/>
  <c r="L210" i="6"/>
  <c r="O210" i="6" s="1"/>
  <c r="U314" i="4"/>
  <c r="B312" i="5"/>
  <c r="G210" i="5" s="1"/>
  <c r="T315" i="4"/>
  <c r="S316" i="4"/>
  <c r="J210" i="5" l="1"/>
  <c r="L211" i="6"/>
  <c r="O211" i="6" s="1"/>
  <c r="U315" i="4"/>
  <c r="B313" i="5"/>
  <c r="G211" i="5" s="1"/>
  <c r="T316" i="4"/>
  <c r="S317" i="4"/>
  <c r="J211" i="5" l="1"/>
  <c r="L212" i="6"/>
  <c r="O212" i="6" s="1"/>
  <c r="U316" i="4"/>
  <c r="B314" i="5"/>
  <c r="G212" i="5" s="1"/>
  <c r="T317" i="4"/>
  <c r="S318" i="4"/>
  <c r="J212" i="5" l="1"/>
  <c r="L213" i="6"/>
  <c r="O213" i="6" s="1"/>
  <c r="U317" i="4"/>
  <c r="B315" i="5"/>
  <c r="G213" i="5" s="1"/>
  <c r="T318" i="4"/>
  <c r="S319" i="4"/>
  <c r="J213" i="5" l="1"/>
  <c r="L214" i="6"/>
  <c r="O214" i="6" s="1"/>
  <c r="U318" i="4"/>
  <c r="B316" i="5"/>
  <c r="S320" i="4"/>
  <c r="T319" i="4"/>
  <c r="U319" i="4" l="1"/>
  <c r="B317" i="5"/>
  <c r="K48" i="3" s="1"/>
  <c r="D48" i="6" s="1"/>
  <c r="G48" i="6" s="1"/>
  <c r="T320" i="4"/>
  <c r="S321" i="4"/>
  <c r="U320" i="4" l="1"/>
  <c r="B318" i="5"/>
  <c r="G214" i="5" s="1"/>
  <c r="T321" i="4"/>
  <c r="S322" i="4"/>
  <c r="J214" i="5" l="1"/>
  <c r="L215" i="6"/>
  <c r="O215" i="6" s="1"/>
  <c r="U321" i="4"/>
  <c r="B319" i="5"/>
  <c r="G215" i="5" s="1"/>
  <c r="T322" i="4"/>
  <c r="S323" i="4"/>
  <c r="J215" i="5" l="1"/>
  <c r="L216" i="6"/>
  <c r="O216" i="6" s="1"/>
  <c r="U322" i="4"/>
  <c r="B320" i="5"/>
  <c r="G216" i="5" s="1"/>
  <c r="S324" i="4"/>
  <c r="T323" i="4"/>
  <c r="J216" i="5" l="1"/>
  <c r="L217" i="6"/>
  <c r="O217" i="6" s="1"/>
  <c r="U323" i="4"/>
  <c r="B321" i="5"/>
  <c r="G217" i="5" s="1"/>
  <c r="S325" i="4"/>
  <c r="T324" i="4"/>
  <c r="J217" i="5" l="1"/>
  <c r="L218" i="6"/>
  <c r="O218" i="6" s="1"/>
  <c r="U324" i="4"/>
  <c r="B322" i="5"/>
  <c r="G218" i="5" s="1"/>
  <c r="T325" i="4"/>
  <c r="S326" i="4"/>
  <c r="J218" i="5" l="1"/>
  <c r="L219" i="6"/>
  <c r="O219" i="6" s="1"/>
  <c r="U325" i="4"/>
  <c r="B323" i="5"/>
  <c r="T326" i="4"/>
  <c r="S327" i="4"/>
  <c r="U326" i="4" l="1"/>
  <c r="B324" i="5"/>
  <c r="K49" i="3" s="1"/>
  <c r="D49" i="6" s="1"/>
  <c r="G49" i="6" s="1"/>
  <c r="T327" i="4"/>
  <c r="S328" i="4"/>
  <c r="U327" i="4" l="1"/>
  <c r="B325" i="5"/>
  <c r="G219" i="5" s="1"/>
  <c r="S329" i="4"/>
  <c r="T328" i="4"/>
  <c r="J219" i="5" l="1"/>
  <c r="L220" i="6"/>
  <c r="O220" i="6" s="1"/>
  <c r="U328" i="4"/>
  <c r="B326" i="5"/>
  <c r="G220" i="5" s="1"/>
  <c r="T329" i="4"/>
  <c r="S330" i="4"/>
  <c r="J220" i="5" l="1"/>
  <c r="L221" i="6"/>
  <c r="O221" i="6" s="1"/>
  <c r="U329" i="4"/>
  <c r="B327" i="5"/>
  <c r="G221" i="5" s="1"/>
  <c r="S331" i="4"/>
  <c r="T330" i="4"/>
  <c r="J221" i="5" l="1"/>
  <c r="L222" i="6"/>
  <c r="O222" i="6" s="1"/>
  <c r="U330" i="4"/>
  <c r="B328" i="5"/>
  <c r="G222" i="5" s="1"/>
  <c r="T331" i="4"/>
  <c r="S332" i="4"/>
  <c r="J222" i="5" l="1"/>
  <c r="L223" i="6"/>
  <c r="O223" i="6" s="1"/>
  <c r="U331" i="4"/>
  <c r="B329" i="5"/>
  <c r="G223" i="5" s="1"/>
  <c r="S333" i="4"/>
  <c r="T332" i="4"/>
  <c r="J223" i="5" l="1"/>
  <c r="L224" i="6"/>
  <c r="O224" i="6" s="1"/>
  <c r="U332" i="4"/>
  <c r="B330" i="5"/>
  <c r="S334" i="4"/>
  <c r="T333" i="4"/>
  <c r="U333" i="4" l="1"/>
  <c r="B331" i="5"/>
  <c r="K50" i="3" s="1"/>
  <c r="D50" i="6" s="1"/>
  <c r="G50" i="6" s="1"/>
  <c r="T334" i="4"/>
  <c r="S335" i="4"/>
  <c r="U334" i="4" l="1"/>
  <c r="B332" i="5"/>
  <c r="G224" i="5" s="1"/>
  <c r="T335" i="4"/>
  <c r="S336" i="4"/>
  <c r="J224" i="5" l="1"/>
  <c r="L225" i="6"/>
  <c r="O225" i="6" s="1"/>
  <c r="U335" i="4"/>
  <c r="B333" i="5"/>
  <c r="G225" i="5" s="1"/>
  <c r="S337" i="4"/>
  <c r="T336" i="4"/>
  <c r="J225" i="5" l="1"/>
  <c r="L226" i="6"/>
  <c r="O226" i="6" s="1"/>
  <c r="U336" i="4"/>
  <c r="B334" i="5"/>
  <c r="G226" i="5" s="1"/>
  <c r="T337" i="4"/>
  <c r="S338" i="4"/>
  <c r="J226" i="5" l="1"/>
  <c r="L227" i="6"/>
  <c r="O227" i="6" s="1"/>
  <c r="U337" i="4"/>
  <c r="B335" i="5"/>
  <c r="G227" i="5" s="1"/>
  <c r="T338" i="4"/>
  <c r="S339" i="4"/>
  <c r="J227" i="5" l="1"/>
  <c r="L228" i="6"/>
  <c r="O228" i="6" s="1"/>
  <c r="U338" i="4"/>
  <c r="B336" i="5"/>
  <c r="G228" i="5" s="1"/>
  <c r="S340" i="4"/>
  <c r="T339" i="4"/>
  <c r="J228" i="5" l="1"/>
  <c r="L229" i="6"/>
  <c r="O229" i="6" s="1"/>
  <c r="U339" i="4"/>
  <c r="B337" i="5"/>
  <c r="T340" i="4"/>
  <c r="S341" i="4"/>
  <c r="U340" i="4" l="1"/>
  <c r="B338" i="5"/>
  <c r="K51" i="3" s="1"/>
  <c r="D51" i="6" s="1"/>
  <c r="G51" i="6" s="1"/>
  <c r="S342" i="4"/>
  <c r="T341" i="4"/>
  <c r="U341" i="4" l="1"/>
  <c r="B339" i="5"/>
  <c r="G229" i="5" s="1"/>
  <c r="T342" i="4"/>
  <c r="S343" i="4"/>
  <c r="J229" i="5" l="1"/>
  <c r="L230" i="6"/>
  <c r="O230" i="6" s="1"/>
  <c r="U342" i="4"/>
  <c r="B340" i="5"/>
  <c r="G230" i="5" s="1"/>
  <c r="S344" i="4"/>
  <c r="T343" i="4"/>
  <c r="J230" i="5" l="1"/>
  <c r="L231" i="6"/>
  <c r="O231" i="6" s="1"/>
  <c r="U343" i="4"/>
  <c r="B341" i="5"/>
  <c r="G231" i="5" s="1"/>
  <c r="T344" i="4"/>
  <c r="S345" i="4"/>
  <c r="J231" i="5" l="1"/>
  <c r="L232" i="6"/>
  <c r="O232" i="6" s="1"/>
  <c r="U344" i="4"/>
  <c r="B342" i="5"/>
  <c r="G232" i="5" s="1"/>
  <c r="S346" i="4"/>
  <c r="T345" i="4"/>
  <c r="J232" i="5" l="1"/>
  <c r="L233" i="6"/>
  <c r="O233" i="6" s="1"/>
  <c r="U345" i="4"/>
  <c r="B343" i="5"/>
  <c r="G233" i="5" s="1"/>
  <c r="T346" i="4"/>
  <c r="S347" i="4"/>
  <c r="J233" i="5" l="1"/>
  <c r="L234" i="6"/>
  <c r="O234" i="6" s="1"/>
  <c r="U346" i="4"/>
  <c r="B344" i="5"/>
  <c r="S348" i="4"/>
  <c r="T347" i="4"/>
  <c r="U347" i="4" l="1"/>
  <c r="B345" i="5"/>
  <c r="K52" i="3" s="1"/>
  <c r="D52" i="6" s="1"/>
  <c r="G52" i="6" s="1"/>
  <c r="T348" i="4"/>
  <c r="S349" i="4"/>
  <c r="U348" i="4" l="1"/>
  <c r="B346" i="5"/>
  <c r="G234" i="5" s="1"/>
  <c r="T349" i="4"/>
  <c r="S350" i="4"/>
  <c r="J234" i="5" l="1"/>
  <c r="L235" i="6"/>
  <c r="O235" i="6" s="1"/>
  <c r="U349" i="4"/>
  <c r="B347" i="5"/>
  <c r="G235" i="5" s="1"/>
  <c r="T350" i="4"/>
  <c r="S351" i="4"/>
  <c r="J235" i="5" l="1"/>
  <c r="L236" i="6"/>
  <c r="O236" i="6" s="1"/>
  <c r="U350" i="4"/>
  <c r="B348" i="5"/>
  <c r="G236" i="5" s="1"/>
  <c r="S352" i="4"/>
  <c r="T351" i="4"/>
  <c r="J236" i="5" l="1"/>
  <c r="L237" i="6"/>
  <c r="O237" i="6" s="1"/>
  <c r="U351" i="4"/>
  <c r="B349" i="5"/>
  <c r="G237" i="5" s="1"/>
  <c r="T352" i="4"/>
  <c r="S353" i="4"/>
  <c r="J237" i="5" l="1"/>
  <c r="L238" i="6"/>
  <c r="O238" i="6" s="1"/>
  <c r="U352" i="4"/>
  <c r="B350" i="5"/>
  <c r="G238" i="5" s="1"/>
  <c r="T353" i="4"/>
  <c r="S354" i="4"/>
  <c r="J238" i="5" l="1"/>
  <c r="L239" i="6"/>
  <c r="O239" i="6" s="1"/>
  <c r="U353" i="4"/>
  <c r="B351" i="5"/>
  <c r="S355" i="4"/>
  <c r="T354" i="4"/>
  <c r="U354" i="4" l="1"/>
  <c r="B352" i="5"/>
  <c r="K53" i="3" s="1"/>
  <c r="D53" i="6" s="1"/>
  <c r="G53" i="6" s="1"/>
  <c r="T355" i="4"/>
  <c r="S356" i="4"/>
  <c r="U355" i="4" l="1"/>
  <c r="B353" i="5"/>
  <c r="G239" i="5" s="1"/>
  <c r="T356" i="4"/>
  <c r="S357" i="4"/>
  <c r="J239" i="5" l="1"/>
  <c r="L240" i="6"/>
  <c r="O240" i="6" s="1"/>
  <c r="U356" i="4"/>
  <c r="B354" i="5"/>
  <c r="G240" i="5" s="1"/>
  <c r="T357" i="4"/>
  <c r="S358" i="4"/>
  <c r="J240" i="5" l="1"/>
  <c r="L241" i="6"/>
  <c r="O241" i="6" s="1"/>
  <c r="U357" i="4"/>
  <c r="B355" i="5"/>
  <c r="G241" i="5" s="1"/>
  <c r="S359" i="4"/>
  <c r="T358" i="4"/>
  <c r="J241" i="5" l="1"/>
  <c r="L242" i="6"/>
  <c r="O242" i="6" s="1"/>
  <c r="U358" i="4"/>
  <c r="B356" i="5"/>
  <c r="G242" i="5" s="1"/>
  <c r="T359" i="4"/>
  <c r="S360" i="4"/>
  <c r="J242" i="5" l="1"/>
  <c r="L243" i="6"/>
  <c r="O243" i="6" s="1"/>
  <c r="U359" i="4"/>
  <c r="B357" i="5"/>
  <c r="G243" i="5" s="1"/>
  <c r="S361" i="4"/>
  <c r="T360" i="4"/>
  <c r="J243" i="5" l="1"/>
  <c r="L244" i="6"/>
  <c r="O244" i="6" s="1"/>
  <c r="U360" i="4"/>
  <c r="B358" i="5"/>
  <c r="T361" i="4"/>
  <c r="S362" i="4"/>
  <c r="U361" i="4" l="1"/>
  <c r="B359" i="5"/>
  <c r="K54" i="3" s="1"/>
  <c r="D54" i="6" s="1"/>
  <c r="G54" i="6" s="1"/>
  <c r="S363" i="4"/>
  <c r="T362" i="4"/>
  <c r="U362" i="4" l="1"/>
  <c r="B360" i="5"/>
  <c r="G244" i="5" s="1"/>
  <c r="T363" i="4"/>
  <c r="S364" i="4"/>
  <c r="J244" i="5" l="1"/>
  <c r="L245" i="6"/>
  <c r="O245" i="6" s="1"/>
  <c r="U363" i="4"/>
  <c r="B361" i="5"/>
  <c r="G245" i="5" s="1"/>
  <c r="S365" i="4"/>
  <c r="T364" i="4"/>
  <c r="J245" i="5" l="1"/>
  <c r="L246" i="6"/>
  <c r="O246" i="6" s="1"/>
  <c r="U364" i="4"/>
  <c r="B362" i="5"/>
  <c r="G246" i="5" s="1"/>
  <c r="T365" i="4"/>
  <c r="S366" i="4"/>
  <c r="J246" i="5" l="1"/>
  <c r="L247" i="6"/>
  <c r="O247" i="6" s="1"/>
  <c r="U365" i="4"/>
  <c r="B363" i="5"/>
  <c r="G247" i="5" s="1"/>
  <c r="S367" i="4"/>
  <c r="T366" i="4"/>
  <c r="J247" i="5" l="1"/>
  <c r="L248" i="6"/>
  <c r="O248" i="6" s="1"/>
  <c r="U366" i="4"/>
  <c r="B364" i="5"/>
  <c r="G248" i="5" s="1"/>
  <c r="T367" i="4"/>
  <c r="S368" i="4"/>
  <c r="J248" i="5" l="1"/>
  <c r="L249" i="6"/>
  <c r="O249" i="6" s="1"/>
  <c r="U367" i="4"/>
  <c r="B365" i="5"/>
  <c r="S369" i="4"/>
  <c r="T368" i="4"/>
  <c r="U368" i="4" l="1"/>
  <c r="B366" i="5"/>
  <c r="K55" i="3" s="1"/>
  <c r="D55" i="6" s="1"/>
  <c r="G55" i="6" s="1"/>
  <c r="T369" i="4"/>
  <c r="S370" i="4"/>
  <c r="U369" i="4" l="1"/>
  <c r="B367" i="5"/>
  <c r="G249" i="5" s="1"/>
  <c r="T370" i="4"/>
  <c r="S371" i="4"/>
  <c r="J249" i="5" l="1"/>
  <c r="L250" i="6"/>
  <c r="O250" i="6" s="1"/>
  <c r="U370" i="4"/>
  <c r="B368" i="5"/>
  <c r="G250" i="5" s="1"/>
  <c r="T371" i="4"/>
  <c r="S372" i="4"/>
  <c r="J250" i="5" l="1"/>
  <c r="L251" i="6"/>
  <c r="O251" i="6" s="1"/>
  <c r="U371" i="4"/>
  <c r="B369" i="5"/>
  <c r="G251" i="5" s="1"/>
  <c r="S373" i="4"/>
  <c r="T372" i="4"/>
  <c r="J251" i="5" l="1"/>
  <c r="L252" i="6"/>
  <c r="O252" i="6" s="1"/>
  <c r="U372" i="4"/>
  <c r="B370" i="5"/>
  <c r="G252" i="5" s="1"/>
  <c r="T373" i="4"/>
  <c r="S374" i="4"/>
  <c r="J252" i="5" l="1"/>
  <c r="L253" i="6"/>
  <c r="O253" i="6" s="1"/>
  <c r="U373" i="4"/>
  <c r="B371" i="5"/>
  <c r="G253" i="5" s="1"/>
  <c r="S375" i="4"/>
  <c r="T374" i="4"/>
  <c r="J253" i="5" l="1"/>
  <c r="L254" i="6"/>
  <c r="O254" i="6" s="1"/>
  <c r="U374" i="4"/>
  <c r="B372" i="5"/>
  <c r="T375" i="4"/>
  <c r="S376" i="4"/>
  <c r="U375" i="4" l="1"/>
  <c r="B373" i="5"/>
  <c r="K56" i="3" s="1"/>
  <c r="D56" i="6" s="1"/>
  <c r="G56" i="6" s="1"/>
  <c r="T376" i="4"/>
  <c r="S377" i="4"/>
  <c r="U376" i="4" l="1"/>
  <c r="B374" i="5"/>
  <c r="G254" i="5" s="1"/>
  <c r="T377" i="4"/>
  <c r="S378" i="4"/>
  <c r="J254" i="5" l="1"/>
  <c r="L255" i="6"/>
  <c r="O255" i="6" s="1"/>
  <c r="U377" i="4"/>
  <c r="B375" i="5"/>
  <c r="G255" i="5" s="1"/>
  <c r="S379" i="4"/>
  <c r="T378" i="4"/>
  <c r="J255" i="5" l="1"/>
  <c r="L256" i="6"/>
  <c r="O256" i="6" s="1"/>
  <c r="U378" i="4"/>
  <c r="B376" i="5"/>
  <c r="G256" i="5" s="1"/>
  <c r="T379" i="4"/>
  <c r="S380" i="4"/>
  <c r="J256" i="5" l="1"/>
  <c r="L257" i="6"/>
  <c r="O257" i="6" s="1"/>
  <c r="U379" i="4"/>
  <c r="B377" i="5"/>
  <c r="G257" i="5" s="1"/>
  <c r="S381" i="4"/>
  <c r="T380" i="4"/>
  <c r="J257" i="5" l="1"/>
  <c r="L258" i="6"/>
  <c r="O258" i="6" s="1"/>
  <c r="U380" i="4"/>
  <c r="B378" i="5"/>
  <c r="G258" i="5" s="1"/>
  <c r="T381" i="4"/>
  <c r="S382" i="4"/>
  <c r="J258" i="5" l="1"/>
  <c r="L259" i="6"/>
  <c r="O259" i="6" s="1"/>
  <c r="U381" i="4"/>
  <c r="B379" i="5"/>
  <c r="T382" i="4"/>
  <c r="S383" i="4"/>
  <c r="U382" i="4" l="1"/>
  <c r="B380" i="5"/>
  <c r="K57" i="3" s="1"/>
  <c r="D57" i="6" s="1"/>
  <c r="G57" i="6" s="1"/>
  <c r="S384" i="4"/>
  <c r="T383" i="4"/>
  <c r="U383" i="4" l="1"/>
  <c r="B381" i="5"/>
  <c r="G259" i="5" s="1"/>
  <c r="S385" i="4"/>
  <c r="T384" i="4"/>
  <c r="J259" i="5" l="1"/>
  <c r="L260" i="6"/>
  <c r="O260" i="6" s="1"/>
  <c r="U384" i="4"/>
  <c r="B382" i="5"/>
  <c r="G260" i="5" s="1"/>
  <c r="S386" i="4"/>
  <c r="T385" i="4"/>
  <c r="J260" i="5" l="1"/>
  <c r="L261" i="6"/>
  <c r="O261" i="6" s="1"/>
  <c r="U385" i="4"/>
  <c r="B383" i="5"/>
  <c r="G261" i="5" s="1"/>
  <c r="T386" i="4"/>
  <c r="S387" i="4"/>
  <c r="J261" i="5" l="1"/>
  <c r="L262" i="6"/>
  <c r="O262" i="6" s="1"/>
  <c r="U386" i="4"/>
  <c r="B384" i="5"/>
  <c r="G262" i="5" s="1"/>
  <c r="T387" i="4"/>
  <c r="S388" i="4"/>
  <c r="J262" i="5" l="1"/>
  <c r="L263" i="6"/>
  <c r="O263" i="6" s="1"/>
  <c r="U387" i="4"/>
  <c r="B385" i="5"/>
  <c r="G263" i="5" s="1"/>
  <c r="T388" i="4"/>
  <c r="S389" i="4"/>
  <c r="J263" i="5" l="1"/>
  <c r="L264" i="6"/>
  <c r="O264" i="6" s="1"/>
  <c r="U388" i="4"/>
  <c r="B386" i="5"/>
  <c r="S390" i="4"/>
  <c r="T389" i="4"/>
  <c r="U389" i="4" l="1"/>
  <c r="B387" i="5"/>
  <c r="K58" i="3" s="1"/>
  <c r="D58" i="6" s="1"/>
  <c r="G58" i="6" s="1"/>
  <c r="T390" i="4"/>
  <c r="S391" i="4"/>
  <c r="U390" i="4" l="1"/>
  <c r="B388" i="5"/>
  <c r="G264" i="5" s="1"/>
  <c r="S392" i="4"/>
  <c r="T391" i="4"/>
  <c r="J264" i="5" l="1"/>
  <c r="L265" i="6"/>
  <c r="O265" i="6" s="1"/>
  <c r="U391" i="4"/>
  <c r="B389" i="5"/>
  <c r="G265" i="5" s="1"/>
  <c r="S393" i="4"/>
  <c r="T392" i="4"/>
  <c r="J265" i="5" l="1"/>
  <c r="L266" i="6"/>
  <c r="O266" i="6" s="1"/>
  <c r="U392" i="4"/>
  <c r="B390" i="5"/>
  <c r="G266" i="5" s="1"/>
  <c r="T393" i="4"/>
  <c r="S394" i="4"/>
  <c r="J266" i="5" l="1"/>
  <c r="L267" i="6"/>
  <c r="O267" i="6" s="1"/>
  <c r="U393" i="4"/>
  <c r="B391" i="5"/>
  <c r="G267" i="5" s="1"/>
  <c r="T394" i="4"/>
  <c r="S395" i="4"/>
  <c r="J267" i="5" l="1"/>
  <c r="L268" i="6"/>
  <c r="O268" i="6" s="1"/>
  <c r="U394" i="4"/>
  <c r="B392" i="5"/>
  <c r="G268" i="5" s="1"/>
  <c r="T395" i="4"/>
  <c r="S396" i="4"/>
  <c r="J268" i="5" l="1"/>
  <c r="L269" i="6"/>
  <c r="O269" i="6" s="1"/>
  <c r="U395" i="4"/>
  <c r="B393" i="5"/>
  <c r="T396" i="4"/>
  <c r="S397" i="4"/>
  <c r="U396" i="4" l="1"/>
  <c r="B394" i="5"/>
  <c r="K59" i="3" s="1"/>
  <c r="D59" i="6" s="1"/>
  <c r="G59" i="6" s="1"/>
  <c r="S398" i="4"/>
  <c r="T397" i="4"/>
  <c r="U397" i="4" l="1"/>
  <c r="B395" i="5"/>
  <c r="G269" i="5" s="1"/>
  <c r="S399" i="4"/>
  <c r="T398" i="4"/>
  <c r="J269" i="5" l="1"/>
  <c r="L270" i="6"/>
  <c r="O270" i="6" s="1"/>
  <c r="U398" i="4"/>
  <c r="B396" i="5"/>
  <c r="G270" i="5" s="1"/>
  <c r="T399" i="4"/>
  <c r="S400" i="4"/>
  <c r="J270" i="5" l="1"/>
  <c r="L271" i="6"/>
  <c r="O271" i="6" s="1"/>
  <c r="U399" i="4"/>
  <c r="B397" i="5"/>
  <c r="G271" i="5" s="1"/>
  <c r="S401" i="4"/>
  <c r="T400" i="4"/>
  <c r="J271" i="5" l="1"/>
  <c r="L272" i="6"/>
  <c r="O272" i="6" s="1"/>
  <c r="U400" i="4"/>
  <c r="B398" i="5"/>
  <c r="G272" i="5" s="1"/>
  <c r="S402" i="4"/>
  <c r="T401" i="4"/>
  <c r="J272" i="5" l="1"/>
  <c r="L273" i="6"/>
  <c r="O273" i="6" s="1"/>
  <c r="U401" i="4"/>
  <c r="B399" i="5"/>
  <c r="T402" i="4"/>
  <c r="S403" i="4"/>
  <c r="U402" i="4" l="1"/>
  <c r="B400" i="5"/>
  <c r="T403" i="4"/>
  <c r="S404" i="4"/>
  <c r="U403" i="4" l="1"/>
  <c r="B401" i="5"/>
  <c r="K60" i="3" s="1"/>
  <c r="D60" i="6" s="1"/>
  <c r="G60" i="6" s="1"/>
  <c r="T404" i="4"/>
  <c r="S405" i="4"/>
  <c r="U404" i="4" l="1"/>
  <c r="B402" i="5"/>
  <c r="G273" i="5" s="1"/>
  <c r="T405" i="4"/>
  <c r="S406" i="4"/>
  <c r="J273" i="5" l="1"/>
  <c r="L274" i="6"/>
  <c r="O274" i="6" s="1"/>
  <c r="U405" i="4"/>
  <c r="B403" i="5"/>
  <c r="G274" i="5" s="1"/>
  <c r="T406" i="4"/>
  <c r="S407" i="4"/>
  <c r="J274" i="5" l="1"/>
  <c r="L275" i="6"/>
  <c r="O275" i="6" s="1"/>
  <c r="U406" i="4"/>
  <c r="B404" i="5"/>
  <c r="G275" i="5" s="1"/>
  <c r="S408" i="4"/>
  <c r="T407" i="4"/>
  <c r="J275" i="5" l="1"/>
  <c r="L276" i="6"/>
  <c r="O276" i="6" s="1"/>
  <c r="U407" i="4"/>
  <c r="B405" i="5"/>
  <c r="G276" i="5" s="1"/>
  <c r="S409" i="4"/>
  <c r="T408" i="4"/>
  <c r="J276" i="5" l="1"/>
  <c r="L277" i="6"/>
  <c r="O277" i="6" s="1"/>
  <c r="U408" i="4"/>
  <c r="B406" i="5"/>
  <c r="G277" i="5" s="1"/>
  <c r="T409" i="4"/>
  <c r="S410" i="4"/>
  <c r="J277" i="5" l="1"/>
  <c r="L278" i="6"/>
  <c r="O278" i="6" s="1"/>
  <c r="U409" i="4"/>
  <c r="B407" i="5"/>
  <c r="S411" i="4"/>
  <c r="T410" i="4"/>
  <c r="U410" i="4" l="1"/>
  <c r="B408" i="5"/>
  <c r="K61" i="3" s="1"/>
  <c r="D61" i="6" s="1"/>
  <c r="G61" i="6" s="1"/>
  <c r="S412" i="4"/>
  <c r="T411" i="4"/>
  <c r="U411" i="4" l="1"/>
  <c r="B409" i="5"/>
  <c r="G278" i="5" s="1"/>
  <c r="S413" i="4"/>
  <c r="T412" i="4"/>
  <c r="J278" i="5" l="1"/>
  <c r="L279" i="6"/>
  <c r="O279" i="6" s="1"/>
  <c r="U412" i="4"/>
  <c r="B410" i="5"/>
  <c r="G279" i="5" s="1"/>
  <c r="S414" i="4"/>
  <c r="T413" i="4"/>
  <c r="J279" i="5" l="1"/>
  <c r="L280" i="6"/>
  <c r="O280" i="6" s="1"/>
  <c r="U413" i="4"/>
  <c r="B411" i="5"/>
  <c r="G280" i="5" s="1"/>
  <c r="S415" i="4"/>
  <c r="T414" i="4"/>
  <c r="J280" i="5" l="1"/>
  <c r="L281" i="6"/>
  <c r="O281" i="6" s="1"/>
  <c r="U414" i="4"/>
  <c r="B412" i="5"/>
  <c r="G281" i="5" s="1"/>
  <c r="S416" i="4"/>
  <c r="T415" i="4"/>
  <c r="J281" i="5" l="1"/>
  <c r="L282" i="6"/>
  <c r="O282" i="6" s="1"/>
  <c r="U415" i="4"/>
  <c r="B413" i="5"/>
  <c r="G282" i="5" s="1"/>
  <c r="S417" i="4"/>
  <c r="T416" i="4"/>
  <c r="J282" i="5" l="1"/>
  <c r="L283" i="6"/>
  <c r="O283" i="6" s="1"/>
  <c r="U416" i="4"/>
  <c r="B414" i="5"/>
  <c r="T417" i="4"/>
  <c r="S418" i="4"/>
  <c r="U417" i="4" l="1"/>
  <c r="B415" i="5"/>
  <c r="K62" i="3" s="1"/>
  <c r="D62" i="6" s="1"/>
  <c r="G62" i="6" s="1"/>
  <c r="S419" i="4"/>
  <c r="T418" i="4"/>
  <c r="U418" i="4" l="1"/>
  <c r="B416" i="5"/>
  <c r="G283" i="5" s="1"/>
  <c r="T419" i="4"/>
  <c r="S420" i="4"/>
  <c r="J283" i="5" l="1"/>
  <c r="L284" i="6"/>
  <c r="O284" i="6" s="1"/>
  <c r="U419" i="4"/>
  <c r="B417" i="5"/>
  <c r="G284" i="5" s="1"/>
  <c r="T420" i="4"/>
  <c r="S421" i="4"/>
  <c r="J284" i="5" l="1"/>
  <c r="L285" i="6"/>
  <c r="O285" i="6" s="1"/>
  <c r="U420" i="4"/>
  <c r="B418" i="5"/>
  <c r="G285" i="5" s="1"/>
  <c r="S422" i="4"/>
  <c r="T421" i="4"/>
  <c r="J285" i="5" l="1"/>
  <c r="L286" i="6"/>
  <c r="O286" i="6" s="1"/>
  <c r="U421" i="4"/>
  <c r="B419" i="5"/>
  <c r="G286" i="5" s="1"/>
  <c r="S423" i="4"/>
  <c r="T422" i="4"/>
  <c r="J286" i="5" l="1"/>
  <c r="L287" i="6"/>
  <c r="O287" i="6" s="1"/>
  <c r="U422" i="4"/>
  <c r="B420" i="5"/>
  <c r="G287" i="5" s="1"/>
  <c r="T423" i="4"/>
  <c r="S424" i="4"/>
  <c r="J287" i="5" l="1"/>
  <c r="L288" i="6"/>
  <c r="O288" i="6" s="1"/>
  <c r="U423" i="4"/>
  <c r="B421" i="5"/>
  <c r="T424" i="4"/>
  <c r="S425" i="4"/>
  <c r="U424" i="4" l="1"/>
  <c r="B422" i="5"/>
  <c r="K63" i="3" s="1"/>
  <c r="D63" i="6" s="1"/>
  <c r="G63" i="6" s="1"/>
  <c r="T425" i="4"/>
  <c r="S426" i="4"/>
  <c r="U425" i="4" l="1"/>
  <c r="B423" i="5"/>
  <c r="G288" i="5" s="1"/>
  <c r="T426" i="4"/>
  <c r="S427" i="4"/>
  <c r="J288" i="5" l="1"/>
  <c r="L289" i="6"/>
  <c r="O289" i="6" s="1"/>
  <c r="U426" i="4"/>
  <c r="B424" i="5"/>
  <c r="G289" i="5" s="1"/>
  <c r="T427" i="4"/>
  <c r="S428" i="4"/>
  <c r="J289" i="5" l="1"/>
  <c r="L290" i="6"/>
  <c r="O290" i="6" s="1"/>
  <c r="U427" i="4"/>
  <c r="B425" i="5"/>
  <c r="G290" i="5" s="1"/>
  <c r="T428" i="4"/>
  <c r="S429" i="4"/>
  <c r="J290" i="5" l="1"/>
  <c r="L291" i="6"/>
  <c r="O291" i="6" s="1"/>
  <c r="U428" i="4"/>
  <c r="B426" i="5"/>
  <c r="G291" i="5" s="1"/>
  <c r="T429" i="4"/>
  <c r="S430" i="4"/>
  <c r="J291" i="5" l="1"/>
  <c r="L292" i="6"/>
  <c r="O292" i="6" s="1"/>
  <c r="U429" i="4"/>
  <c r="B427" i="5"/>
  <c r="G292" i="5" s="1"/>
  <c r="S431" i="4"/>
  <c r="T430" i="4"/>
  <c r="J292" i="5" l="1"/>
  <c r="L293" i="6"/>
  <c r="O293" i="6" s="1"/>
  <c r="U430" i="4"/>
  <c r="B428" i="5"/>
  <c r="T431" i="4"/>
  <c r="S432" i="4"/>
  <c r="U431" i="4" l="1"/>
  <c r="B429" i="5"/>
  <c r="K64" i="3" s="1"/>
  <c r="D64" i="6" s="1"/>
  <c r="G64" i="6" s="1"/>
  <c r="T432" i="4"/>
  <c r="S433" i="4"/>
  <c r="U432" i="4" l="1"/>
  <c r="B430" i="5"/>
  <c r="G293" i="5" s="1"/>
  <c r="S434" i="4"/>
  <c r="T433" i="4"/>
  <c r="J293" i="5" l="1"/>
  <c r="L294" i="6"/>
  <c r="O294" i="6" s="1"/>
  <c r="U433" i="4"/>
  <c r="B431" i="5"/>
  <c r="G294" i="5" s="1"/>
  <c r="S435" i="4"/>
  <c r="T434" i="4"/>
  <c r="J294" i="5" l="1"/>
  <c r="L295" i="6"/>
  <c r="O295" i="6" s="1"/>
  <c r="U434" i="4"/>
  <c r="B432" i="5"/>
  <c r="G295" i="5" s="1"/>
  <c r="T435" i="4"/>
  <c r="S436" i="4"/>
  <c r="J295" i="5" l="1"/>
  <c r="L296" i="6"/>
  <c r="O296" i="6" s="1"/>
  <c r="U435" i="4"/>
  <c r="B433" i="5"/>
  <c r="G296" i="5" s="1"/>
  <c r="T436" i="4"/>
  <c r="S437" i="4"/>
  <c r="J296" i="5" l="1"/>
  <c r="L297" i="6"/>
  <c r="O297" i="6" s="1"/>
  <c r="U436" i="4"/>
  <c r="B434" i="5"/>
  <c r="G297" i="5" s="1"/>
  <c r="S438" i="4"/>
  <c r="T437" i="4"/>
  <c r="J297" i="5" l="1"/>
  <c r="L298" i="6"/>
  <c r="O298" i="6" s="1"/>
  <c r="U437" i="4"/>
  <c r="B435" i="5"/>
  <c r="S439" i="4"/>
  <c r="T438" i="4"/>
  <c r="U438" i="4" l="1"/>
  <c r="B436" i="5"/>
  <c r="K65" i="3" s="1"/>
  <c r="D65" i="6" s="1"/>
  <c r="G65" i="6" s="1"/>
  <c r="T439" i="4"/>
  <c r="S440" i="4"/>
  <c r="U439" i="4" l="1"/>
  <c r="B437" i="5"/>
  <c r="G298" i="5" s="1"/>
  <c r="T440" i="4"/>
  <c r="S441" i="4"/>
  <c r="J298" i="5" l="1"/>
  <c r="L299" i="6"/>
  <c r="O299" i="6" s="1"/>
  <c r="U440" i="4"/>
  <c r="B438" i="5"/>
  <c r="G299" i="5" s="1"/>
  <c r="S442" i="4"/>
  <c r="T441" i="4"/>
  <c r="J299" i="5" l="1"/>
  <c r="L300" i="6"/>
  <c r="O300" i="6" s="1"/>
  <c r="U441" i="4"/>
  <c r="B439" i="5"/>
  <c r="G300" i="5" s="1"/>
  <c r="T442" i="4"/>
  <c r="S443" i="4"/>
  <c r="J300" i="5" l="1"/>
  <c r="L301" i="6"/>
  <c r="O301" i="6" s="1"/>
  <c r="U442" i="4"/>
  <c r="B440" i="5"/>
  <c r="G301" i="5" s="1"/>
  <c r="T443" i="4"/>
  <c r="S444" i="4"/>
  <c r="J301" i="5" l="1"/>
  <c r="L302" i="6"/>
  <c r="O302" i="6" s="1"/>
  <c r="U443" i="4"/>
  <c r="B441" i="5"/>
  <c r="G302" i="5" s="1"/>
  <c r="S445" i="4"/>
  <c r="T444" i="4"/>
  <c r="J302" i="5" l="1"/>
  <c r="L303" i="6"/>
  <c r="O303" i="6" s="1"/>
  <c r="U444" i="4"/>
  <c r="B442" i="5"/>
  <c r="G303" i="5" s="1"/>
  <c r="T445" i="4"/>
  <c r="S446" i="4"/>
  <c r="J303" i="5" l="1"/>
  <c r="L304" i="6"/>
  <c r="O304" i="6" s="1"/>
  <c r="U445" i="4"/>
  <c r="B443" i="5"/>
  <c r="K66" i="3" s="1"/>
  <c r="D66" i="6" s="1"/>
  <c r="G66" i="6" s="1"/>
  <c r="S447" i="4"/>
  <c r="T446" i="4"/>
  <c r="U446" i="4" l="1"/>
  <c r="B444" i="5"/>
  <c r="T447" i="4"/>
  <c r="S448" i="4"/>
  <c r="U447" i="4" l="1"/>
  <c r="B445" i="5"/>
  <c r="G304" i="5" s="1"/>
  <c r="S449" i="4"/>
  <c r="T448" i="4"/>
  <c r="J304" i="5" l="1"/>
  <c r="L305" i="6"/>
  <c r="O305" i="6" s="1"/>
  <c r="U448" i="4"/>
  <c r="B446" i="5"/>
  <c r="G305" i="5" s="1"/>
  <c r="T449" i="4"/>
  <c r="S450" i="4"/>
  <c r="J305" i="5" l="1"/>
  <c r="L306" i="6"/>
  <c r="O306" i="6" s="1"/>
  <c r="U449" i="4"/>
  <c r="B447" i="5"/>
  <c r="G306" i="5" s="1"/>
  <c r="S451" i="4"/>
  <c r="T450" i="4"/>
  <c r="J306" i="5" l="1"/>
  <c r="L307" i="6"/>
  <c r="O307" i="6" s="1"/>
  <c r="U450" i="4"/>
  <c r="B448" i="5"/>
  <c r="G307" i="5" s="1"/>
  <c r="T451" i="4"/>
  <c r="S452" i="4"/>
  <c r="J307" i="5" l="1"/>
  <c r="L308" i="6"/>
  <c r="O308" i="6" s="1"/>
  <c r="U451" i="4"/>
  <c r="B449" i="5"/>
  <c r="S453" i="4"/>
  <c r="T452" i="4"/>
  <c r="U452" i="4" l="1"/>
  <c r="B450" i="5"/>
  <c r="K67" i="3" s="1"/>
  <c r="D67" i="6" s="1"/>
  <c r="G67" i="6" s="1"/>
  <c r="S454" i="4"/>
  <c r="T453" i="4"/>
  <c r="U453" i="4" l="1"/>
  <c r="B451" i="5"/>
  <c r="G308" i="5" s="1"/>
  <c r="T454" i="4"/>
  <c r="S455" i="4"/>
  <c r="J308" i="5" l="1"/>
  <c r="L309" i="6"/>
  <c r="O309" i="6" s="1"/>
  <c r="U454" i="4"/>
  <c r="B452" i="5"/>
  <c r="G309" i="5" s="1"/>
  <c r="T455" i="4"/>
  <c r="S456" i="4"/>
  <c r="J309" i="5" l="1"/>
  <c r="L310" i="6"/>
  <c r="O310" i="6" s="1"/>
  <c r="U455" i="4"/>
  <c r="B453" i="5"/>
  <c r="G310" i="5" s="1"/>
  <c r="T456" i="4"/>
  <c r="S457" i="4"/>
  <c r="J310" i="5" l="1"/>
  <c r="L311" i="6"/>
  <c r="O311" i="6" s="1"/>
  <c r="U456" i="4"/>
  <c r="B454" i="5"/>
  <c r="G311" i="5" s="1"/>
  <c r="S458" i="4"/>
  <c r="T457" i="4"/>
  <c r="J311" i="5" l="1"/>
  <c r="L312" i="6"/>
  <c r="O312" i="6" s="1"/>
  <c r="U457" i="4"/>
  <c r="B455" i="5"/>
  <c r="G312" i="5" s="1"/>
  <c r="T458" i="4"/>
  <c r="S459" i="4"/>
  <c r="J312" i="5" l="1"/>
  <c r="L313" i="6"/>
  <c r="O313" i="6" s="1"/>
  <c r="U458" i="4"/>
  <c r="B456" i="5"/>
  <c r="T459" i="4"/>
  <c r="S460" i="4"/>
  <c r="U459" i="4" l="1"/>
  <c r="B457" i="5"/>
  <c r="K68" i="3" s="1"/>
  <c r="D68" i="6" s="1"/>
  <c r="G68" i="6" s="1"/>
  <c r="T460" i="4"/>
  <c r="S461" i="4"/>
  <c r="U460" i="4" l="1"/>
  <c r="B458" i="5"/>
  <c r="T461" i="4"/>
  <c r="S462" i="4"/>
  <c r="U461" i="4" l="1"/>
  <c r="B459" i="5"/>
  <c r="G313" i="5" s="1"/>
  <c r="T462" i="4"/>
  <c r="S463" i="4"/>
  <c r="J313" i="5" l="1"/>
  <c r="L314" i="6"/>
  <c r="O314" i="6" s="1"/>
  <c r="U462" i="4"/>
  <c r="B460" i="5"/>
  <c r="G314" i="5" s="1"/>
  <c r="T463" i="4"/>
  <c r="S464" i="4"/>
  <c r="J314" i="5" l="1"/>
  <c r="L315" i="6"/>
  <c r="O315" i="6" s="1"/>
  <c r="U463" i="4"/>
  <c r="B461" i="5"/>
  <c r="G315" i="5" s="1"/>
  <c r="T464" i="4"/>
  <c r="S465" i="4"/>
  <c r="J315" i="5" l="1"/>
  <c r="L316" i="6"/>
  <c r="O316" i="6" s="1"/>
  <c r="U464" i="4"/>
  <c r="B462" i="5"/>
  <c r="G316" i="5" s="1"/>
  <c r="S466" i="4"/>
  <c r="T465" i="4"/>
  <c r="J316" i="5" l="1"/>
  <c r="L317" i="6"/>
  <c r="O317" i="6" s="1"/>
  <c r="U465" i="4"/>
  <c r="B463" i="5"/>
  <c r="T466" i="4"/>
  <c r="S467" i="4"/>
  <c r="U466" i="4" l="1"/>
  <c r="B464" i="5"/>
  <c r="K69" i="3" s="1"/>
  <c r="D69" i="6" s="1"/>
  <c r="G69" i="6" s="1"/>
  <c r="S468" i="4"/>
  <c r="T467" i="4"/>
  <c r="U467" i="4" l="1"/>
  <c r="B465" i="5"/>
  <c r="G317" i="5" s="1"/>
  <c r="T468" i="4"/>
  <c r="S469" i="4"/>
  <c r="J317" i="5" l="1"/>
  <c r="L318" i="6"/>
  <c r="O318" i="6" s="1"/>
  <c r="U468" i="4"/>
  <c r="B466" i="5"/>
  <c r="G318" i="5" s="1"/>
  <c r="T469" i="4"/>
  <c r="S470" i="4"/>
  <c r="J318" i="5" l="1"/>
  <c r="L319" i="6"/>
  <c r="O319" i="6" s="1"/>
  <c r="U469" i="4"/>
  <c r="B467" i="5"/>
  <c r="G319" i="5" s="1"/>
  <c r="S471" i="4"/>
  <c r="T470" i="4"/>
  <c r="J319" i="5" l="1"/>
  <c r="L320" i="6"/>
  <c r="O320" i="6" s="1"/>
  <c r="U470" i="4"/>
  <c r="B468" i="5"/>
  <c r="G320" i="5" s="1"/>
  <c r="T471" i="4"/>
  <c r="S472" i="4"/>
  <c r="J320" i="5" l="1"/>
  <c r="L321" i="6"/>
  <c r="O321" i="6" s="1"/>
  <c r="U471" i="4"/>
  <c r="B469" i="5"/>
  <c r="G321" i="5" s="1"/>
  <c r="T472" i="4"/>
  <c r="S473" i="4"/>
  <c r="J321" i="5" l="1"/>
  <c r="L322" i="6"/>
  <c r="O322" i="6" s="1"/>
  <c r="U472" i="4"/>
  <c r="B470" i="5"/>
  <c r="S474" i="4"/>
  <c r="T473" i="4"/>
  <c r="U473" i="4" l="1"/>
  <c r="B471" i="5"/>
  <c r="K70" i="3" s="1"/>
  <c r="D70" i="6" s="1"/>
  <c r="G70" i="6" s="1"/>
  <c r="T474" i="4"/>
  <c r="S475" i="4"/>
  <c r="U474" i="4" l="1"/>
  <c r="B472" i="5"/>
  <c r="G322" i="5" s="1"/>
  <c r="T475" i="4"/>
  <c r="S476" i="4"/>
  <c r="J322" i="5" l="1"/>
  <c r="L323" i="6"/>
  <c r="O323" i="6" s="1"/>
  <c r="U475" i="4"/>
  <c r="B473" i="5"/>
  <c r="G323" i="5" s="1"/>
  <c r="T476" i="4"/>
  <c r="S477" i="4"/>
  <c r="J323" i="5" l="1"/>
  <c r="L324" i="6"/>
  <c r="O324" i="6" s="1"/>
  <c r="U476" i="4"/>
  <c r="B474" i="5"/>
  <c r="G324" i="5" s="1"/>
  <c r="S478" i="4"/>
  <c r="T477" i="4"/>
  <c r="J324" i="5" l="1"/>
  <c r="L325" i="6"/>
  <c r="O325" i="6" s="1"/>
  <c r="U477" i="4"/>
  <c r="B475" i="5"/>
  <c r="G325" i="5" s="1"/>
  <c r="T478" i="4"/>
  <c r="S479" i="4"/>
  <c r="J325" i="5" l="1"/>
  <c r="L326" i="6"/>
  <c r="O326" i="6" s="1"/>
  <c r="U478" i="4"/>
  <c r="B476" i="5"/>
  <c r="G326" i="5" s="1"/>
  <c r="T479" i="4"/>
  <c r="S480" i="4"/>
  <c r="J326" i="5" l="1"/>
  <c r="L327" i="6"/>
  <c r="O327" i="6" s="1"/>
  <c r="U479" i="4"/>
  <c r="B477" i="5"/>
  <c r="T480" i="4"/>
  <c r="S481" i="4"/>
  <c r="U480" i="4" l="1"/>
  <c r="B478" i="5"/>
  <c r="K71" i="3" s="1"/>
  <c r="D71" i="6" s="1"/>
  <c r="G71" i="6" s="1"/>
  <c r="S482" i="4"/>
  <c r="T481" i="4"/>
  <c r="U481" i="4" l="1"/>
  <c r="B479" i="5"/>
  <c r="G327" i="5" s="1"/>
  <c r="T482" i="4"/>
  <c r="S483" i="4"/>
  <c r="J327" i="5" l="1"/>
  <c r="L328" i="6"/>
  <c r="O328" i="6" s="1"/>
  <c r="U482" i="4"/>
  <c r="B480" i="5"/>
  <c r="G328" i="5" s="1"/>
  <c r="S484" i="4"/>
  <c r="T483" i="4"/>
  <c r="J328" i="5" l="1"/>
  <c r="L329" i="6"/>
  <c r="O329" i="6" s="1"/>
  <c r="U483" i="4"/>
  <c r="B481" i="5"/>
  <c r="G329" i="5" s="1"/>
  <c r="S485" i="4"/>
  <c r="T484" i="4"/>
  <c r="J329" i="5" l="1"/>
  <c r="L330" i="6"/>
  <c r="O330" i="6" s="1"/>
  <c r="U484" i="4"/>
  <c r="B482" i="5"/>
  <c r="G330" i="5" s="1"/>
  <c r="S486" i="4"/>
  <c r="T485" i="4"/>
  <c r="J330" i="5" l="1"/>
  <c r="L331" i="6"/>
  <c r="O331" i="6" s="1"/>
  <c r="U485" i="4"/>
  <c r="B483" i="5"/>
  <c r="T486" i="4"/>
  <c r="S487" i="4"/>
  <c r="U486" i="4" l="1"/>
  <c r="B484" i="5"/>
  <c r="T487" i="4"/>
  <c r="S488" i="4"/>
  <c r="U487" i="4" l="1"/>
  <c r="B485" i="5"/>
  <c r="K72" i="3" s="1"/>
  <c r="D72" i="6" s="1"/>
  <c r="G72" i="6" s="1"/>
  <c r="T488" i="4"/>
  <c r="S489" i="4"/>
  <c r="U488" i="4" l="1"/>
  <c r="B486" i="5"/>
  <c r="G331" i="5" s="1"/>
  <c r="T489" i="4"/>
  <c r="S490" i="4"/>
  <c r="J331" i="5" l="1"/>
  <c r="L332" i="6"/>
  <c r="O332" i="6" s="1"/>
  <c r="U489" i="4"/>
  <c r="B487" i="5"/>
  <c r="G332" i="5" s="1"/>
  <c r="S491" i="4"/>
  <c r="T490" i="4"/>
  <c r="J332" i="5" l="1"/>
  <c r="L333" i="6"/>
  <c r="O333" i="6" s="1"/>
  <c r="U490" i="4"/>
  <c r="B488" i="5"/>
  <c r="G333" i="5" s="1"/>
  <c r="T491" i="4"/>
  <c r="S492" i="4"/>
  <c r="J333" i="5" l="1"/>
  <c r="L334" i="6"/>
  <c r="O334" i="6" s="1"/>
  <c r="U491" i="4"/>
  <c r="B489" i="5"/>
  <c r="G334" i="5" s="1"/>
  <c r="T492" i="4"/>
  <c r="S493" i="4"/>
  <c r="J334" i="5" l="1"/>
  <c r="L335" i="6"/>
  <c r="O335" i="6" s="1"/>
  <c r="U492" i="4"/>
  <c r="B490" i="5"/>
  <c r="G335" i="5" s="1"/>
  <c r="S494" i="4"/>
  <c r="T493" i="4"/>
  <c r="J335" i="5" l="1"/>
  <c r="L336" i="6"/>
  <c r="O336" i="6" s="1"/>
  <c r="U493" i="4"/>
  <c r="B491" i="5"/>
  <c r="T494" i="4"/>
  <c r="S495" i="4"/>
  <c r="U494" i="4" l="1"/>
  <c r="B492" i="5"/>
  <c r="K73" i="3" s="1"/>
  <c r="D73" i="6" s="1"/>
  <c r="G73" i="6" s="1"/>
  <c r="T495" i="4"/>
  <c r="S496" i="4"/>
  <c r="U495" i="4" l="1"/>
  <c r="B493" i="5"/>
  <c r="G336" i="5" s="1"/>
  <c r="S497" i="4"/>
  <c r="T496" i="4"/>
  <c r="J336" i="5" l="1"/>
  <c r="L337" i="6"/>
  <c r="O337" i="6" s="1"/>
  <c r="U496" i="4"/>
  <c r="B494" i="5"/>
  <c r="G337" i="5" s="1"/>
  <c r="T497" i="4"/>
  <c r="S498" i="4"/>
  <c r="J337" i="5" l="1"/>
  <c r="L338" i="6"/>
  <c r="O338" i="6" s="1"/>
  <c r="U497" i="4"/>
  <c r="B495" i="5"/>
  <c r="G338" i="5" s="1"/>
  <c r="S499" i="4"/>
  <c r="T498" i="4"/>
  <c r="J338" i="5" l="1"/>
  <c r="L339" i="6"/>
  <c r="O339" i="6" s="1"/>
  <c r="U498" i="4"/>
  <c r="B496" i="5"/>
  <c r="G339" i="5" s="1"/>
  <c r="T499" i="4"/>
  <c r="S500" i="4"/>
  <c r="J339" i="5" l="1"/>
  <c r="L340" i="6"/>
  <c r="O340" i="6" s="1"/>
  <c r="U499" i="4"/>
  <c r="B497" i="5"/>
  <c r="G340" i="5" s="1"/>
  <c r="T500" i="4"/>
  <c r="S501" i="4"/>
  <c r="J340" i="5" l="1"/>
  <c r="L341" i="6"/>
  <c r="O341" i="6" s="1"/>
  <c r="U500" i="4"/>
  <c r="B498" i="5"/>
  <c r="T501" i="4"/>
  <c r="S502" i="4"/>
  <c r="U501" i="4" l="1"/>
  <c r="B499" i="5"/>
  <c r="K74" i="3" s="1"/>
  <c r="D74" i="6" s="1"/>
  <c r="G74" i="6" s="1"/>
  <c r="T502" i="4"/>
  <c r="S503" i="4"/>
  <c r="U502" i="4" l="1"/>
  <c r="B500" i="5"/>
  <c r="G341" i="5" s="1"/>
  <c r="T503" i="4"/>
  <c r="S504" i="4"/>
  <c r="J341" i="5" l="1"/>
  <c r="L342" i="6"/>
  <c r="O342" i="6" s="1"/>
  <c r="U503" i="4"/>
  <c r="B501" i="5"/>
  <c r="G342" i="5" s="1"/>
  <c r="S505" i="4"/>
  <c r="T504" i="4"/>
  <c r="J342" i="5" l="1"/>
  <c r="L343" i="6"/>
  <c r="O343" i="6" s="1"/>
  <c r="U504" i="4"/>
  <c r="B502" i="5"/>
  <c r="G343" i="5" s="1"/>
  <c r="T505" i="4"/>
  <c r="S506" i="4"/>
  <c r="J343" i="5" l="1"/>
  <c r="L344" i="6"/>
  <c r="O344" i="6" s="1"/>
  <c r="U505" i="4"/>
  <c r="B503" i="5"/>
  <c r="G344" i="5" s="1"/>
  <c r="S507" i="4"/>
  <c r="T506" i="4"/>
  <c r="J344" i="5" l="1"/>
  <c r="L345" i="6"/>
  <c r="O345" i="6" s="1"/>
  <c r="U506" i="4"/>
  <c r="B504" i="5"/>
  <c r="G345" i="5" s="1"/>
  <c r="T507" i="4"/>
  <c r="S508" i="4"/>
  <c r="J345" i="5" l="1"/>
  <c r="L346" i="6"/>
  <c r="O346" i="6" s="1"/>
  <c r="U507" i="4"/>
  <c r="B505" i="5"/>
  <c r="S509" i="4"/>
  <c r="T508" i="4"/>
  <c r="U508" i="4" l="1"/>
  <c r="B506" i="5"/>
  <c r="K75" i="3" s="1"/>
  <c r="D75" i="6" s="1"/>
  <c r="G75" i="6" s="1"/>
  <c r="T509" i="4"/>
  <c r="S510" i="4"/>
  <c r="U509" i="4" l="1"/>
  <c r="B507" i="5"/>
  <c r="G346" i="5" s="1"/>
  <c r="S511" i="4"/>
  <c r="T510" i="4"/>
  <c r="J346" i="5" l="1"/>
  <c r="L347" i="6"/>
  <c r="O347" i="6" s="1"/>
  <c r="U510" i="4"/>
  <c r="B508" i="5"/>
  <c r="G347" i="5" s="1"/>
  <c r="T511" i="4"/>
  <c r="S512" i="4"/>
  <c r="J347" i="5" l="1"/>
  <c r="L348" i="6"/>
  <c r="O348" i="6" s="1"/>
  <c r="U511" i="4"/>
  <c r="B509" i="5"/>
  <c r="G348" i="5" s="1"/>
  <c r="T512" i="4"/>
  <c r="S513" i="4"/>
  <c r="J348" i="5" l="1"/>
  <c r="L349" i="6"/>
  <c r="O349" i="6" s="1"/>
  <c r="U512" i="4"/>
  <c r="B510" i="5"/>
  <c r="G349" i="5" s="1"/>
  <c r="T513" i="4"/>
  <c r="S514" i="4"/>
  <c r="J349" i="5" l="1"/>
  <c r="L350" i="6"/>
  <c r="O350" i="6" s="1"/>
  <c r="U513" i="4"/>
  <c r="B511" i="5"/>
  <c r="G350" i="5" s="1"/>
  <c r="T514" i="4"/>
  <c r="S515" i="4"/>
  <c r="J350" i="5" l="1"/>
  <c r="L351" i="6"/>
  <c r="O351" i="6" s="1"/>
  <c r="U514" i="4"/>
  <c r="B512" i="5"/>
  <c r="T515" i="4"/>
  <c r="S516" i="4"/>
  <c r="U515" i="4" l="1"/>
  <c r="B513" i="5"/>
  <c r="K76" i="3" s="1"/>
  <c r="D76" i="6" s="1"/>
  <c r="G76" i="6" s="1"/>
  <c r="T516" i="4"/>
  <c r="S517" i="4"/>
  <c r="U516" i="4" l="1"/>
  <c r="B514" i="5"/>
  <c r="G351" i="5" s="1"/>
  <c r="S518" i="4"/>
  <c r="T517" i="4"/>
  <c r="J351" i="5" l="1"/>
  <c r="L352" i="6"/>
  <c r="O352" i="6" s="1"/>
  <c r="U517" i="4"/>
  <c r="B515" i="5"/>
  <c r="T518" i="4"/>
  <c r="S519" i="4"/>
  <c r="U518" i="4" l="1"/>
  <c r="B516" i="5"/>
  <c r="G352" i="5" s="1"/>
  <c r="T519" i="4"/>
  <c r="S520" i="4"/>
  <c r="J352" i="5" l="1"/>
  <c r="L353" i="6"/>
  <c r="O353" i="6" s="1"/>
  <c r="U519" i="4"/>
  <c r="B517" i="5"/>
  <c r="G353" i="5" s="1"/>
  <c r="T520" i="4"/>
  <c r="S521" i="4"/>
  <c r="J353" i="5" l="1"/>
  <c r="L354" i="6"/>
  <c r="O354" i="6" s="1"/>
  <c r="U520" i="4"/>
  <c r="B518" i="5"/>
  <c r="G354" i="5" s="1"/>
  <c r="S522" i="4"/>
  <c r="T521" i="4"/>
  <c r="J354" i="5" l="1"/>
  <c r="L355" i="6"/>
  <c r="O355" i="6" s="1"/>
  <c r="U521" i="4"/>
  <c r="B519" i="5"/>
  <c r="S523" i="4"/>
  <c r="T522" i="4"/>
  <c r="U522" i="4" l="1"/>
  <c r="B520" i="5"/>
  <c r="K77" i="3" s="1"/>
  <c r="D77" i="6" s="1"/>
  <c r="G77" i="6" s="1"/>
  <c r="S524" i="4"/>
  <c r="T523" i="4"/>
  <c r="U523" i="4" l="1"/>
  <c r="B521" i="5"/>
  <c r="G355" i="5" s="1"/>
  <c r="S525" i="4"/>
  <c r="T524" i="4"/>
  <c r="J355" i="5" l="1"/>
  <c r="L356" i="6"/>
  <c r="O356" i="6" s="1"/>
  <c r="U524" i="4"/>
  <c r="B522" i="5"/>
  <c r="G356" i="5" s="1"/>
  <c r="S526" i="4"/>
  <c r="T525" i="4"/>
  <c r="J356" i="5" l="1"/>
  <c r="L357" i="6"/>
  <c r="O357" i="6" s="1"/>
  <c r="U525" i="4"/>
  <c r="B523" i="5"/>
  <c r="G357" i="5" s="1"/>
  <c r="S527" i="4"/>
  <c r="T526" i="4"/>
  <c r="J357" i="5" l="1"/>
  <c r="L358" i="6"/>
  <c r="O358" i="6" s="1"/>
  <c r="U526" i="4"/>
  <c r="B524" i="5"/>
  <c r="G358" i="5" s="1"/>
  <c r="T527" i="4"/>
  <c r="S528" i="4"/>
  <c r="J358" i="5" l="1"/>
  <c r="L359" i="6"/>
  <c r="O359" i="6" s="1"/>
  <c r="U527" i="4"/>
  <c r="B525" i="5"/>
  <c r="G359" i="5" s="1"/>
  <c r="S529" i="4"/>
  <c r="T528" i="4"/>
  <c r="J359" i="5" l="1"/>
  <c r="L360" i="6"/>
  <c r="O360" i="6" s="1"/>
  <c r="U528" i="4"/>
  <c r="B526" i="5"/>
  <c r="S530" i="4"/>
  <c r="T529" i="4"/>
  <c r="U529" i="4" l="1"/>
  <c r="B527" i="5"/>
  <c r="K78" i="3" s="1"/>
  <c r="D78" i="6" s="1"/>
  <c r="G78" i="6" s="1"/>
  <c r="T530" i="4"/>
  <c r="S531" i="4"/>
  <c r="U530" i="4" l="1"/>
  <c r="B528" i="5"/>
  <c r="G360" i="5" s="1"/>
  <c r="T531" i="4"/>
  <c r="S532" i="4"/>
  <c r="J360" i="5" l="1"/>
  <c r="L361" i="6"/>
  <c r="O361" i="6" s="1"/>
  <c r="U531" i="4"/>
  <c r="B529" i="5"/>
  <c r="G361" i="5" s="1"/>
  <c r="S533" i="4"/>
  <c r="T532" i="4"/>
  <c r="J361" i="5" l="1"/>
  <c r="L362" i="6"/>
  <c r="O362" i="6" s="1"/>
  <c r="U532" i="4"/>
  <c r="B530" i="5"/>
  <c r="G362" i="5" s="1"/>
  <c r="S534" i="4"/>
  <c r="T533" i="4"/>
  <c r="J362" i="5" l="1"/>
  <c r="L363" i="6"/>
  <c r="O363" i="6" s="1"/>
  <c r="U533" i="4"/>
  <c r="B531" i="5"/>
  <c r="G363" i="5" s="1"/>
  <c r="S535" i="4"/>
  <c r="T534" i="4"/>
  <c r="J363" i="5" l="1"/>
  <c r="L364" i="6"/>
  <c r="O364" i="6" s="1"/>
  <c r="U534" i="4"/>
  <c r="B532" i="5"/>
  <c r="G364" i="5" s="1"/>
  <c r="T535" i="4"/>
  <c r="S536" i="4"/>
  <c r="J364" i="5" l="1"/>
  <c r="L365" i="6"/>
  <c r="O365" i="6" s="1"/>
  <c r="U535" i="4"/>
  <c r="B533" i="5"/>
  <c r="T536" i="4"/>
  <c r="S537" i="4"/>
  <c r="U536" i="4" l="1"/>
  <c r="B534" i="5"/>
  <c r="K79" i="3" s="1"/>
  <c r="D79" i="6" s="1"/>
  <c r="G79" i="6" s="1"/>
  <c r="T537" i="4"/>
  <c r="S538" i="4"/>
  <c r="U537" i="4" l="1"/>
  <c r="B535" i="5"/>
  <c r="G365" i="5" s="1"/>
  <c r="S539" i="4"/>
  <c r="T538" i="4"/>
  <c r="J365" i="5" l="1"/>
  <c r="L366" i="6"/>
  <c r="O366" i="6" s="1"/>
  <c r="U538" i="4"/>
  <c r="B536" i="5"/>
  <c r="G366" i="5" s="1"/>
  <c r="T539" i="4"/>
  <c r="S540" i="4"/>
  <c r="J366" i="5" l="1"/>
  <c r="L367" i="6"/>
  <c r="O367" i="6" s="1"/>
  <c r="U539" i="4"/>
  <c r="B537" i="5"/>
  <c r="G367" i="5" s="1"/>
  <c r="T540" i="4"/>
  <c r="S541" i="4"/>
  <c r="J367" i="5" l="1"/>
  <c r="L368" i="6"/>
  <c r="O368" i="6" s="1"/>
  <c r="U540" i="4"/>
  <c r="B538" i="5"/>
  <c r="G368" i="5" s="1"/>
  <c r="T541" i="4"/>
  <c r="S542" i="4"/>
  <c r="J368" i="5" l="1"/>
  <c r="L369" i="6"/>
  <c r="O369" i="6" s="1"/>
  <c r="U541" i="4"/>
  <c r="B539" i="5"/>
  <c r="G369" i="5" s="1"/>
  <c r="T542" i="4"/>
  <c r="S543" i="4"/>
  <c r="J369" i="5" l="1"/>
  <c r="L370" i="6"/>
  <c r="O370" i="6" s="1"/>
  <c r="U542" i="4"/>
  <c r="B540" i="5"/>
  <c r="T543" i="4"/>
  <c r="S544" i="4"/>
  <c r="U543" i="4" l="1"/>
  <c r="B541" i="5"/>
  <c r="K80" i="3" s="1"/>
  <c r="D80" i="6" s="1"/>
  <c r="G80" i="6" s="1"/>
  <c r="T544" i="4"/>
  <c r="S545" i="4"/>
  <c r="U544" i="4" l="1"/>
  <c r="B542" i="5"/>
  <c r="G370" i="5" s="1"/>
  <c r="T545" i="4"/>
  <c r="S546" i="4"/>
  <c r="J370" i="5" l="1"/>
  <c r="L371" i="6"/>
  <c r="O371" i="6" s="1"/>
  <c r="U545" i="4"/>
  <c r="B543" i="5"/>
  <c r="G371" i="5" s="1"/>
  <c r="T546" i="4"/>
  <c r="S547" i="4"/>
  <c r="J371" i="5" l="1"/>
  <c r="L372" i="6"/>
  <c r="O372" i="6" s="1"/>
  <c r="U546" i="4"/>
  <c r="B544" i="5"/>
  <c r="G372" i="5" s="1"/>
  <c r="S548" i="4"/>
  <c r="T547" i="4"/>
  <c r="J372" i="5" l="1"/>
  <c r="L373" i="6"/>
  <c r="O373" i="6" s="1"/>
  <c r="U547" i="4"/>
  <c r="B545" i="5"/>
  <c r="G373" i="5" s="1"/>
  <c r="T548" i="4"/>
  <c r="S549" i="4"/>
  <c r="J373" i="5" l="1"/>
  <c r="L374" i="6"/>
  <c r="O374" i="6" s="1"/>
  <c r="U548" i="4"/>
  <c r="B546" i="5"/>
  <c r="G374" i="5" s="1"/>
  <c r="T549" i="4"/>
  <c r="S550" i="4"/>
  <c r="J374" i="5" l="1"/>
  <c r="L375" i="6"/>
  <c r="O375" i="6" s="1"/>
  <c r="U549" i="4"/>
  <c r="B547" i="5"/>
  <c r="T550" i="4"/>
  <c r="S551" i="4"/>
  <c r="U550" i="4" l="1"/>
  <c r="B548" i="5"/>
  <c r="K81" i="3" s="1"/>
  <c r="D81" i="6" s="1"/>
  <c r="G81" i="6" s="1"/>
  <c r="T551" i="4"/>
  <c r="S552" i="4"/>
  <c r="U551" i="4" l="1"/>
  <c r="B549" i="5"/>
  <c r="G375" i="5" s="1"/>
  <c r="T552" i="4"/>
  <c r="S553" i="4"/>
  <c r="J375" i="5" l="1"/>
  <c r="L376" i="6"/>
  <c r="O376" i="6" s="1"/>
  <c r="U552" i="4"/>
  <c r="B550" i="5"/>
  <c r="G376" i="5" s="1"/>
  <c r="T553" i="4"/>
  <c r="S554" i="4"/>
  <c r="J376" i="5" l="1"/>
  <c r="L377" i="6"/>
  <c r="O377" i="6" s="1"/>
  <c r="U553" i="4"/>
  <c r="B551" i="5"/>
  <c r="G377" i="5" s="1"/>
  <c r="S555" i="4"/>
  <c r="T554" i="4"/>
  <c r="J377" i="5" l="1"/>
  <c r="L378" i="6"/>
  <c r="O378" i="6" s="1"/>
  <c r="U554" i="4"/>
  <c r="B552" i="5"/>
  <c r="G378" i="5" s="1"/>
  <c r="S556" i="4"/>
  <c r="T555" i="4"/>
  <c r="J378" i="5" l="1"/>
  <c r="L379" i="6"/>
  <c r="O379" i="6" s="1"/>
  <c r="U555" i="4"/>
  <c r="B553" i="5"/>
  <c r="G379" i="5" s="1"/>
  <c r="T556" i="4"/>
  <c r="S557" i="4"/>
  <c r="J379" i="5" l="1"/>
  <c r="L380" i="6"/>
  <c r="O380" i="6" s="1"/>
  <c r="U556" i="4"/>
  <c r="B554" i="5"/>
  <c r="T557" i="4"/>
  <c r="S558" i="4"/>
  <c r="U557" i="4" l="1"/>
  <c r="B555" i="5"/>
  <c r="K82" i="3" s="1"/>
  <c r="D82" i="6" s="1"/>
  <c r="G82" i="6" s="1"/>
  <c r="S559" i="4"/>
  <c r="T558" i="4"/>
  <c r="U558" i="4" l="1"/>
  <c r="B556" i="5"/>
  <c r="G380" i="5" s="1"/>
  <c r="S560" i="4"/>
  <c r="T559" i="4"/>
  <c r="J380" i="5" l="1"/>
  <c r="L381" i="6"/>
  <c r="O381" i="6" s="1"/>
  <c r="U559" i="4"/>
  <c r="B557" i="5"/>
  <c r="G381" i="5" s="1"/>
  <c r="T560" i="4"/>
  <c r="S561" i="4"/>
  <c r="J381" i="5" l="1"/>
  <c r="L382" i="6"/>
  <c r="O382" i="6" s="1"/>
  <c r="U560" i="4"/>
  <c r="B558" i="5"/>
  <c r="G382" i="5" s="1"/>
  <c r="T561" i="4"/>
  <c r="S562" i="4"/>
  <c r="J382" i="5" l="1"/>
  <c r="L383" i="6"/>
  <c r="O383" i="6" s="1"/>
  <c r="U561" i="4"/>
  <c r="B559" i="5"/>
  <c r="T562" i="4"/>
  <c r="S563" i="4"/>
  <c r="U562" i="4" l="1"/>
  <c r="B560" i="5"/>
  <c r="G383" i="5" s="1"/>
  <c r="T563" i="4"/>
  <c r="S564" i="4"/>
  <c r="J383" i="5" l="1"/>
  <c r="L384" i="6"/>
  <c r="O384" i="6" s="1"/>
  <c r="U563" i="4"/>
  <c r="B561" i="5"/>
  <c r="T564" i="4"/>
  <c r="S565" i="4"/>
  <c r="U564" i="4" l="1"/>
  <c r="B562" i="5"/>
  <c r="K83" i="3" s="1"/>
  <c r="D83" i="6" s="1"/>
  <c r="G83" i="6" s="1"/>
  <c r="T565" i="4"/>
  <c r="S566" i="4"/>
  <c r="U565" i="4" l="1"/>
  <c r="B563" i="5"/>
  <c r="G384" i="5" s="1"/>
  <c r="T566" i="4"/>
  <c r="S567" i="4"/>
  <c r="J384" i="5" l="1"/>
  <c r="L385" i="6"/>
  <c r="O385" i="6" s="1"/>
  <c r="U566" i="4"/>
  <c r="B564" i="5"/>
  <c r="G385" i="5" s="1"/>
  <c r="T567" i="4"/>
  <c r="S568" i="4"/>
  <c r="J385" i="5" l="1"/>
  <c r="L386" i="6"/>
  <c r="O386" i="6" s="1"/>
  <c r="U567" i="4"/>
  <c r="B565" i="5"/>
  <c r="G386" i="5" s="1"/>
  <c r="T568" i="4"/>
  <c r="S569" i="4"/>
  <c r="J386" i="5" l="1"/>
  <c r="L387" i="6"/>
  <c r="O387" i="6" s="1"/>
  <c r="U568" i="4"/>
  <c r="B566" i="5"/>
  <c r="G387" i="5" s="1"/>
  <c r="S570" i="4"/>
  <c r="T569" i="4"/>
  <c r="J387" i="5" l="1"/>
  <c r="L388" i="6"/>
  <c r="O388" i="6" s="1"/>
  <c r="U569" i="4"/>
  <c r="B567" i="5"/>
  <c r="G388" i="5" s="1"/>
  <c r="T570" i="4"/>
  <c r="S571" i="4"/>
  <c r="J388" i="5" l="1"/>
  <c r="L389" i="6"/>
  <c r="O389" i="6" s="1"/>
  <c r="U570" i="4"/>
  <c r="B568" i="5"/>
  <c r="S572" i="4"/>
  <c r="T571" i="4"/>
  <c r="U571" i="4" l="1"/>
  <c r="B569" i="5"/>
  <c r="K84" i="3" s="1"/>
  <c r="D84" i="6" s="1"/>
  <c r="G84" i="6" s="1"/>
  <c r="T572" i="4"/>
  <c r="S573" i="4"/>
  <c r="U572" i="4" l="1"/>
  <c r="B570" i="5"/>
  <c r="G389" i="5" s="1"/>
  <c r="S574" i="4"/>
  <c r="T573" i="4"/>
  <c r="J389" i="5" l="1"/>
  <c r="L390" i="6"/>
  <c r="O390" i="6" s="1"/>
  <c r="U573" i="4"/>
  <c r="B571" i="5"/>
  <c r="G390" i="5" s="1"/>
  <c r="S575" i="4"/>
  <c r="T574" i="4"/>
  <c r="J390" i="5" l="1"/>
  <c r="L391" i="6"/>
  <c r="O391" i="6" s="1"/>
  <c r="U574" i="4"/>
  <c r="B572" i="5"/>
  <c r="G391" i="5" s="1"/>
  <c r="S576" i="4"/>
  <c r="T575" i="4"/>
  <c r="J391" i="5" l="1"/>
  <c r="L392" i="6"/>
  <c r="O392" i="6" s="1"/>
  <c r="U575" i="4"/>
  <c r="B573" i="5"/>
  <c r="G392" i="5" s="1"/>
  <c r="T576" i="4"/>
  <c r="S577" i="4"/>
  <c r="J392" i="5" l="1"/>
  <c r="L393" i="6"/>
  <c r="O393" i="6" s="1"/>
  <c r="U576" i="4"/>
  <c r="B574" i="5"/>
  <c r="G393" i="5" s="1"/>
  <c r="T577" i="4"/>
  <c r="S578" i="4"/>
  <c r="J393" i="5" l="1"/>
  <c r="L394" i="6"/>
  <c r="O394" i="6" s="1"/>
  <c r="U577" i="4"/>
  <c r="B575" i="5"/>
  <c r="T578" i="4"/>
  <c r="S579" i="4"/>
  <c r="U578" i="4" l="1"/>
  <c r="B576" i="5"/>
  <c r="K85" i="3" s="1"/>
  <c r="D85" i="6" s="1"/>
  <c r="G85" i="6" s="1"/>
  <c r="S580" i="4"/>
  <c r="T579" i="4"/>
  <c r="U579" i="4" l="1"/>
  <c r="B577" i="5"/>
  <c r="T580" i="4"/>
  <c r="S581" i="4"/>
  <c r="U580" i="4" l="1"/>
  <c r="B578" i="5"/>
  <c r="G394" i="5" s="1"/>
  <c r="T581" i="4"/>
  <c r="S582" i="4"/>
  <c r="J394" i="5" l="1"/>
  <c r="L395" i="6"/>
  <c r="O395" i="6" s="1"/>
  <c r="U581" i="4"/>
  <c r="B579" i="5"/>
  <c r="G395" i="5" s="1"/>
  <c r="S583" i="4"/>
  <c r="T582" i="4"/>
  <c r="J395" i="5" l="1"/>
  <c r="L396" i="6"/>
  <c r="O396" i="6" s="1"/>
  <c r="U582" i="4"/>
  <c r="B580" i="5"/>
  <c r="G396" i="5" s="1"/>
  <c r="T583" i="4"/>
  <c r="S584" i="4"/>
  <c r="J396" i="5" l="1"/>
  <c r="L397" i="6"/>
  <c r="O397" i="6" s="1"/>
  <c r="U583" i="4"/>
  <c r="B581" i="5"/>
  <c r="T584" i="4"/>
  <c r="S585" i="4"/>
  <c r="U584" i="4" l="1"/>
  <c r="B582" i="5"/>
  <c r="T585" i="4"/>
  <c r="S586" i="4"/>
  <c r="U585" i="4" l="1"/>
  <c r="B583" i="5"/>
  <c r="K86" i="3" s="1"/>
  <c r="D86" i="6" s="1"/>
  <c r="G86" i="6" s="1"/>
  <c r="T586" i="4"/>
  <c r="S587" i="4"/>
  <c r="U586" i="4" l="1"/>
  <c r="B584" i="5"/>
  <c r="G397" i="5" s="1"/>
  <c r="T587" i="4"/>
  <c r="S588" i="4"/>
  <c r="J397" i="5" l="1"/>
  <c r="L398" i="6"/>
  <c r="O398" i="6" s="1"/>
  <c r="U587" i="4"/>
  <c r="B585" i="5"/>
  <c r="G398" i="5" s="1"/>
  <c r="T588" i="4"/>
  <c r="S589" i="4"/>
  <c r="J398" i="5" l="1"/>
  <c r="L399" i="6"/>
  <c r="O399" i="6" s="1"/>
  <c r="U588" i="4"/>
  <c r="B586" i="5"/>
  <c r="G399" i="5" s="1"/>
  <c r="T589" i="4"/>
  <c r="S590" i="4"/>
  <c r="J399" i="5" l="1"/>
  <c r="L400" i="6"/>
  <c r="O400" i="6" s="1"/>
  <c r="U589" i="4"/>
  <c r="B587" i="5"/>
  <c r="G400" i="5" s="1"/>
  <c r="S591" i="4"/>
  <c r="T590" i="4"/>
  <c r="J400" i="5" l="1"/>
  <c r="L401" i="6"/>
  <c r="O401" i="6" s="1"/>
  <c r="U590" i="4"/>
  <c r="B588" i="5"/>
  <c r="G401" i="5" s="1"/>
  <c r="S592" i="4"/>
  <c r="T591" i="4"/>
  <c r="J401" i="5" l="1"/>
  <c r="L402" i="6"/>
  <c r="O402" i="6" s="1"/>
  <c r="U591" i="4"/>
  <c r="B589" i="5"/>
  <c r="T592" i="4"/>
  <c r="S593" i="4"/>
  <c r="U592" i="4" l="1"/>
  <c r="B590" i="5"/>
  <c r="K87" i="3" s="1"/>
  <c r="D87" i="6" s="1"/>
  <c r="G87" i="6" s="1"/>
  <c r="S594" i="4"/>
  <c r="T593" i="4"/>
  <c r="U593" i="4" l="1"/>
  <c r="B591" i="5"/>
  <c r="G402" i="5" s="1"/>
  <c r="T594" i="4"/>
  <c r="S595" i="4"/>
  <c r="J402" i="5" l="1"/>
  <c r="L403" i="6"/>
  <c r="O403" i="6" s="1"/>
  <c r="U594" i="4"/>
  <c r="B592" i="5"/>
  <c r="G403" i="5" s="1"/>
  <c r="T595" i="4"/>
  <c r="S596" i="4"/>
  <c r="J403" i="5" l="1"/>
  <c r="L404" i="6"/>
  <c r="O404" i="6" s="1"/>
  <c r="U595" i="4"/>
  <c r="B593" i="5"/>
  <c r="S597" i="4"/>
  <c r="T596" i="4"/>
  <c r="U596" i="4" l="1"/>
  <c r="B594" i="5"/>
  <c r="G404" i="5" s="1"/>
  <c r="S598" i="4"/>
  <c r="T597" i="4"/>
  <c r="J404" i="5" l="1"/>
  <c r="L405" i="6"/>
  <c r="O405" i="6" s="1"/>
  <c r="U597" i="4"/>
  <c r="B595" i="5"/>
  <c r="G405" i="5" s="1"/>
  <c r="S599" i="4"/>
  <c r="T598" i="4"/>
  <c r="J405" i="5" l="1"/>
  <c r="L406" i="6"/>
  <c r="O406" i="6" s="1"/>
  <c r="U598" i="4"/>
  <c r="B596" i="5"/>
  <c r="S600" i="4"/>
  <c r="T599" i="4"/>
  <c r="U599" i="4" l="1"/>
  <c r="B597" i="5"/>
  <c r="K88" i="3" s="1"/>
  <c r="D88" i="6" s="1"/>
  <c r="G88" i="6" s="1"/>
  <c r="T600" i="4"/>
  <c r="S601" i="4"/>
  <c r="U600" i="4" l="1"/>
  <c r="B598" i="5"/>
  <c r="G406" i="5" s="1"/>
  <c r="S602" i="4"/>
  <c r="T601" i="4"/>
  <c r="J406" i="5" l="1"/>
  <c r="L407" i="6"/>
  <c r="O407" i="6" s="1"/>
  <c r="U601" i="4"/>
  <c r="B599" i="5"/>
  <c r="G407" i="5" s="1"/>
  <c r="S603" i="4"/>
  <c r="T602" i="4"/>
  <c r="J407" i="5" l="1"/>
  <c r="L408" i="6"/>
  <c r="O408" i="6" s="1"/>
  <c r="U602" i="4"/>
  <c r="B600" i="5"/>
  <c r="S604" i="4"/>
  <c r="T603" i="4"/>
  <c r="U603" i="4" l="1"/>
  <c r="B601" i="5"/>
  <c r="G408" i="5" s="1"/>
  <c r="S605" i="4"/>
  <c r="T604" i="4"/>
  <c r="J408" i="5" l="1"/>
  <c r="L409" i="6"/>
  <c r="O409" i="6" s="1"/>
  <c r="U604" i="4"/>
  <c r="B602" i="5"/>
  <c r="G409" i="5" s="1"/>
  <c r="T605" i="4"/>
  <c r="S606" i="4"/>
  <c r="J409" i="5" l="1"/>
  <c r="L410" i="6"/>
  <c r="O410" i="6" s="1"/>
  <c r="U605" i="4"/>
  <c r="B603" i="5"/>
  <c r="S607" i="4"/>
  <c r="T606" i="4"/>
  <c r="U606" i="4" l="1"/>
  <c r="B604" i="5"/>
  <c r="K89" i="3" s="1"/>
  <c r="D89" i="6" s="1"/>
  <c r="G89" i="6" s="1"/>
  <c r="T607" i="4"/>
  <c r="S608" i="4"/>
  <c r="U607" i="4" l="1"/>
  <c r="B605" i="5"/>
  <c r="G410" i="5" s="1"/>
  <c r="T608" i="4"/>
  <c r="S609" i="4"/>
  <c r="J410" i="5" l="1"/>
  <c r="L411" i="6"/>
  <c r="O411" i="6" s="1"/>
  <c r="U608" i="4"/>
  <c r="B606" i="5"/>
  <c r="G411" i="5" s="1"/>
  <c r="T609" i="4"/>
  <c r="S610" i="4"/>
  <c r="J411" i="5" l="1"/>
  <c r="L412" i="6"/>
  <c r="O412" i="6" s="1"/>
  <c r="U609" i="4"/>
  <c r="B607" i="5"/>
  <c r="G412" i="5" s="1"/>
  <c r="S611" i="4"/>
  <c r="T610" i="4"/>
  <c r="J412" i="5" l="1"/>
  <c r="L413" i="6"/>
  <c r="O413" i="6" s="1"/>
  <c r="U610" i="4"/>
  <c r="B608" i="5"/>
  <c r="G413" i="5" s="1"/>
  <c r="T611" i="4"/>
  <c r="S612" i="4"/>
  <c r="J413" i="5" l="1"/>
  <c r="L414" i="6"/>
  <c r="O414" i="6" s="1"/>
  <c r="U611" i="4"/>
  <c r="B609" i="5"/>
  <c r="G414" i="5" s="1"/>
  <c r="T612" i="4"/>
  <c r="S613" i="4"/>
  <c r="J414" i="5" l="1"/>
  <c r="L415" i="6"/>
  <c r="O415" i="6" s="1"/>
  <c r="U612" i="4"/>
  <c r="B610" i="5"/>
  <c r="S614" i="4"/>
  <c r="T613" i="4"/>
  <c r="U613" i="4" l="1"/>
  <c r="B611" i="5"/>
  <c r="K90" i="3" s="1"/>
  <c r="D90" i="6" s="1"/>
  <c r="G90" i="6" s="1"/>
  <c r="T614" i="4"/>
  <c r="S615" i="4"/>
  <c r="U614" i="4" l="1"/>
  <c r="B612" i="5"/>
  <c r="G415" i="5" s="1"/>
  <c r="S616" i="4"/>
  <c r="T615" i="4"/>
  <c r="J415" i="5" l="1"/>
  <c r="L416" i="6"/>
  <c r="O416" i="6" s="1"/>
  <c r="U615" i="4"/>
  <c r="B613" i="5"/>
  <c r="G416" i="5" s="1"/>
  <c r="T616" i="4"/>
  <c r="S617" i="4"/>
  <c r="J416" i="5" l="1"/>
  <c r="L417" i="6"/>
  <c r="O417" i="6" s="1"/>
  <c r="U616" i="4"/>
  <c r="B614" i="5"/>
  <c r="G417" i="5" s="1"/>
  <c r="T617" i="4"/>
  <c r="S618" i="4"/>
  <c r="J417" i="5" l="1"/>
  <c r="L418" i="6"/>
  <c r="O418" i="6" s="1"/>
  <c r="U617" i="4"/>
  <c r="B615" i="5"/>
  <c r="G418" i="5" s="1"/>
  <c r="T618" i="4"/>
  <c r="S619" i="4"/>
  <c r="J418" i="5" l="1"/>
  <c r="L419" i="6"/>
  <c r="O419" i="6" s="1"/>
  <c r="U618" i="4"/>
  <c r="B616" i="5"/>
  <c r="G419" i="5" s="1"/>
  <c r="T619" i="4"/>
  <c r="S620" i="4"/>
  <c r="J419" i="5" l="1"/>
  <c r="L420" i="6"/>
  <c r="O420" i="6" s="1"/>
  <c r="U619" i="4"/>
  <c r="B617" i="5"/>
  <c r="T620" i="4"/>
  <c r="S621" i="4"/>
  <c r="U620" i="4" l="1"/>
  <c r="B618" i="5"/>
  <c r="K91" i="3" s="1"/>
  <c r="D91" i="6" s="1"/>
  <c r="G91" i="6" s="1"/>
  <c r="T621" i="4"/>
  <c r="S622" i="4"/>
  <c r="U621" i="4" l="1"/>
  <c r="B619" i="5"/>
  <c r="G420" i="5" s="1"/>
  <c r="T622" i="4"/>
  <c r="S623" i="4"/>
  <c r="J420" i="5" l="1"/>
  <c r="L421" i="6"/>
  <c r="O421" i="6" s="1"/>
  <c r="U622" i="4"/>
  <c r="B620" i="5"/>
  <c r="G421" i="5" s="1"/>
  <c r="T623" i="4"/>
  <c r="S624" i="4"/>
  <c r="J421" i="5" l="1"/>
  <c r="L422" i="6"/>
  <c r="O422" i="6" s="1"/>
  <c r="U623" i="4"/>
  <c r="B621" i="5"/>
  <c r="G422" i="5" s="1"/>
  <c r="S625" i="4"/>
  <c r="T624" i="4"/>
  <c r="J422" i="5" l="1"/>
  <c r="L423" i="6"/>
  <c r="O423" i="6" s="1"/>
  <c r="U624" i="4"/>
  <c r="B622" i="5"/>
  <c r="T625" i="4"/>
  <c r="S626" i="4"/>
  <c r="U625" i="4" l="1"/>
  <c r="B623" i="5"/>
  <c r="G423" i="5" s="1"/>
  <c r="S627" i="4"/>
  <c r="T626" i="4"/>
  <c r="J423" i="5" l="1"/>
  <c r="L424" i="6"/>
  <c r="O424" i="6" s="1"/>
  <c r="U626" i="4"/>
  <c r="B624" i="5"/>
  <c r="S628" i="4"/>
  <c r="T627" i="4"/>
  <c r="U627" i="4" l="1"/>
  <c r="B625" i="5"/>
  <c r="K92" i="3" s="1"/>
  <c r="D92" i="6" s="1"/>
  <c r="G92" i="6" s="1"/>
  <c r="T628" i="4"/>
  <c r="S629" i="4"/>
  <c r="U628" i="4" l="1"/>
  <c r="B626" i="5"/>
  <c r="G424" i="5" s="1"/>
  <c r="S630" i="4"/>
  <c r="T629" i="4"/>
  <c r="J424" i="5" l="1"/>
  <c r="L425" i="6"/>
  <c r="O425" i="6" s="1"/>
  <c r="U629" i="4"/>
  <c r="B627" i="5"/>
  <c r="G425" i="5" s="1"/>
  <c r="S631" i="4"/>
  <c r="T630" i="4"/>
  <c r="J425" i="5" l="1"/>
  <c r="L426" i="6"/>
  <c r="O426" i="6" s="1"/>
  <c r="U630" i="4"/>
  <c r="B628" i="5"/>
  <c r="G426" i="5" s="1"/>
  <c r="T631" i="4"/>
  <c r="S632" i="4"/>
  <c r="J426" i="5" l="1"/>
  <c r="L427" i="6"/>
  <c r="O427" i="6" s="1"/>
  <c r="U631" i="4"/>
  <c r="B629" i="5"/>
  <c r="G427" i="5" s="1"/>
  <c r="T632" i="4"/>
  <c r="S633" i="4"/>
  <c r="J427" i="5" l="1"/>
  <c r="L428" i="6"/>
  <c r="O428" i="6" s="1"/>
  <c r="U632" i="4"/>
  <c r="B630" i="5"/>
  <c r="G428" i="5" s="1"/>
  <c r="T633" i="4"/>
  <c r="S634" i="4"/>
  <c r="J428" i="5" l="1"/>
  <c r="L429" i="6"/>
  <c r="O429" i="6" s="1"/>
  <c r="U633" i="4"/>
  <c r="B631" i="5"/>
  <c r="S635" i="4"/>
  <c r="T634" i="4"/>
  <c r="U634" i="4" l="1"/>
  <c r="B632" i="5"/>
  <c r="K93" i="3" s="1"/>
  <c r="D93" i="6" s="1"/>
  <c r="G93" i="6" s="1"/>
  <c r="S636" i="4"/>
  <c r="T635" i="4"/>
  <c r="U635" i="4" l="1"/>
  <c r="B633" i="5"/>
  <c r="G429" i="5" s="1"/>
  <c r="T636" i="4"/>
  <c r="S637" i="4"/>
  <c r="J429" i="5" l="1"/>
  <c r="L430" i="6"/>
  <c r="O430" i="6" s="1"/>
  <c r="U636" i="4"/>
  <c r="B634" i="5"/>
  <c r="G430" i="5" s="1"/>
  <c r="T637" i="4"/>
  <c r="S638" i="4"/>
  <c r="J430" i="5" l="1"/>
  <c r="L431" i="6"/>
  <c r="O431" i="6" s="1"/>
  <c r="U637" i="4"/>
  <c r="B635" i="5"/>
  <c r="G431" i="5" s="1"/>
  <c r="S639" i="4"/>
  <c r="T638" i="4"/>
  <c r="J431" i="5" l="1"/>
  <c r="L432" i="6"/>
  <c r="O432" i="6" s="1"/>
  <c r="U638" i="4"/>
  <c r="B636" i="5"/>
  <c r="G432" i="5" s="1"/>
  <c r="T639" i="4"/>
  <c r="S640" i="4"/>
  <c r="J432" i="5" l="1"/>
  <c r="L433" i="6"/>
  <c r="O433" i="6" s="1"/>
  <c r="U639" i="4"/>
  <c r="B637" i="5"/>
  <c r="G433" i="5" s="1"/>
  <c r="T640" i="4"/>
  <c r="S641" i="4"/>
  <c r="J433" i="5" l="1"/>
  <c r="L434" i="6"/>
  <c r="O434" i="6" s="1"/>
  <c r="U640" i="4"/>
  <c r="B638" i="5"/>
  <c r="T641" i="4"/>
  <c r="S642" i="4"/>
  <c r="U641" i="4" l="1"/>
  <c r="B639" i="5"/>
  <c r="K94" i="3" s="1"/>
  <c r="D94" i="6" s="1"/>
  <c r="G94" i="6" s="1"/>
  <c r="T642" i="4"/>
  <c r="S643" i="4"/>
  <c r="U642" i="4" l="1"/>
  <c r="B640" i="5"/>
  <c r="G434" i="5" s="1"/>
  <c r="T643" i="4"/>
  <c r="S644" i="4"/>
  <c r="J434" i="5" l="1"/>
  <c r="L435" i="6"/>
  <c r="O435" i="6" s="1"/>
  <c r="U643" i="4"/>
  <c r="B641" i="5"/>
  <c r="G435" i="5" s="1"/>
  <c r="S645" i="4"/>
  <c r="T644" i="4"/>
  <c r="J435" i="5" l="1"/>
  <c r="L436" i="6"/>
  <c r="O436" i="6" s="1"/>
  <c r="U644" i="4"/>
  <c r="B642" i="5"/>
  <c r="G436" i="5" s="1"/>
  <c r="T645" i="4"/>
  <c r="S646" i="4"/>
  <c r="J436" i="5" l="1"/>
  <c r="L437" i="6"/>
  <c r="O437" i="6" s="1"/>
  <c r="U645" i="4"/>
  <c r="B643" i="5"/>
  <c r="G437" i="5" s="1"/>
  <c r="T646" i="4"/>
  <c r="S647" i="4"/>
  <c r="J437" i="5" l="1"/>
  <c r="L438" i="6"/>
  <c r="O438" i="6" s="1"/>
  <c r="U646" i="4"/>
  <c r="B644" i="5"/>
  <c r="G438" i="5" s="1"/>
  <c r="S648" i="4"/>
  <c r="T647" i="4"/>
  <c r="J438" i="5" l="1"/>
  <c r="L439" i="6"/>
  <c r="O439" i="6" s="1"/>
  <c r="U647" i="4"/>
  <c r="B645" i="5"/>
  <c r="T648" i="4"/>
  <c r="S649" i="4"/>
  <c r="U648" i="4" l="1"/>
  <c r="B646" i="5"/>
  <c r="K95" i="3" s="1"/>
  <c r="D95" i="6" s="1"/>
  <c r="G95" i="6" s="1"/>
  <c r="S650" i="4"/>
  <c r="T649" i="4"/>
  <c r="U649" i="4" l="1"/>
  <c r="B647" i="5"/>
  <c r="G439" i="5" s="1"/>
  <c r="T650" i="4"/>
  <c r="S651" i="4"/>
  <c r="J439" i="5" l="1"/>
  <c r="L440" i="6"/>
  <c r="O440" i="6" s="1"/>
  <c r="U650" i="4"/>
  <c r="B648" i="5"/>
  <c r="G440" i="5" s="1"/>
  <c r="T651" i="4"/>
  <c r="S652" i="4"/>
  <c r="J440" i="5" l="1"/>
  <c r="L441" i="6"/>
  <c r="O441" i="6" s="1"/>
  <c r="U651" i="4"/>
  <c r="B649" i="5"/>
  <c r="G441" i="5" s="1"/>
  <c r="T652" i="4"/>
  <c r="S653" i="4"/>
  <c r="J441" i="5" l="1"/>
  <c r="L442" i="6"/>
  <c r="O442" i="6" s="1"/>
  <c r="U652" i="4"/>
  <c r="B650" i="5"/>
  <c r="G442" i="5" s="1"/>
  <c r="S654" i="4"/>
  <c r="T653" i="4"/>
  <c r="J442" i="5" l="1"/>
  <c r="L443" i="6"/>
  <c r="O443" i="6" s="1"/>
  <c r="U653" i="4"/>
  <c r="B651" i="5"/>
  <c r="G443" i="5" s="1"/>
  <c r="S655" i="4"/>
  <c r="T654" i="4"/>
  <c r="J443" i="5" l="1"/>
  <c r="L444" i="6"/>
  <c r="O444" i="6" s="1"/>
  <c r="U654" i="4"/>
  <c r="B652" i="5"/>
  <c r="S656" i="4"/>
  <c r="T655" i="4"/>
  <c r="U655" i="4" l="1"/>
  <c r="B653" i="5"/>
  <c r="K96" i="3" s="1"/>
  <c r="D96" i="6" s="1"/>
  <c r="G96" i="6" s="1"/>
  <c r="S657" i="4"/>
  <c r="T656" i="4"/>
  <c r="U656" i="4" l="1"/>
  <c r="B654" i="5"/>
  <c r="G444" i="5" s="1"/>
  <c r="T657" i="4"/>
  <c r="S658" i="4"/>
  <c r="J444" i="5" l="1"/>
  <c r="L445" i="6"/>
  <c r="O445" i="6" s="1"/>
  <c r="U657" i="4"/>
  <c r="B655" i="5"/>
  <c r="G445" i="5" s="1"/>
  <c r="S659" i="4"/>
  <c r="T658" i="4"/>
  <c r="J445" i="5" l="1"/>
  <c r="L446" i="6"/>
  <c r="O446" i="6" s="1"/>
  <c r="U658" i="4"/>
  <c r="B656" i="5"/>
  <c r="G446" i="5" s="1"/>
  <c r="T659" i="4"/>
  <c r="S660" i="4"/>
  <c r="J446" i="5" l="1"/>
  <c r="L447" i="6"/>
  <c r="O447" i="6" s="1"/>
  <c r="U659" i="4"/>
  <c r="B657" i="5"/>
  <c r="G447" i="5" s="1"/>
  <c r="S661" i="4"/>
  <c r="T660" i="4"/>
  <c r="J447" i="5" l="1"/>
  <c r="L448" i="6"/>
  <c r="O448" i="6" s="1"/>
  <c r="U660" i="4"/>
  <c r="B658" i="5"/>
  <c r="G448" i="5" s="1"/>
  <c r="S662" i="4"/>
  <c r="T661" i="4"/>
  <c r="J448" i="5" l="1"/>
  <c r="L449" i="6"/>
  <c r="O449" i="6" s="1"/>
  <c r="U661" i="4"/>
  <c r="B659" i="5"/>
  <c r="S663" i="4"/>
  <c r="T662" i="4"/>
  <c r="U662" i="4" l="1"/>
  <c r="B660" i="5"/>
  <c r="K97" i="3" s="1"/>
  <c r="D97" i="6" s="1"/>
  <c r="G97" i="6" s="1"/>
  <c r="S664" i="4"/>
  <c r="T663" i="4"/>
  <c r="U663" i="4" l="1"/>
  <c r="B661" i="5"/>
  <c r="G449" i="5" s="1"/>
  <c r="S665" i="4"/>
  <c r="T664" i="4"/>
  <c r="J449" i="5" l="1"/>
  <c r="L450" i="6"/>
  <c r="O450" i="6" s="1"/>
  <c r="U664" i="4"/>
  <c r="B662" i="5"/>
  <c r="G450" i="5" s="1"/>
  <c r="T665" i="4"/>
  <c r="S666" i="4"/>
  <c r="J450" i="5" l="1"/>
  <c r="L451" i="6"/>
  <c r="O451" i="6" s="1"/>
  <c r="U665" i="4"/>
  <c r="B663" i="5"/>
  <c r="G451" i="5" s="1"/>
  <c r="S667" i="4"/>
  <c r="T666" i="4"/>
  <c r="J451" i="5" l="1"/>
  <c r="L452" i="6"/>
  <c r="O452" i="6" s="1"/>
  <c r="U666" i="4"/>
  <c r="B664" i="5"/>
  <c r="G452" i="5" s="1"/>
  <c r="T667" i="4"/>
  <c r="S668" i="4"/>
  <c r="J452" i="5" l="1"/>
  <c r="L453" i="6"/>
  <c r="O453" i="6" s="1"/>
  <c r="U667" i="4"/>
  <c r="B665" i="5"/>
  <c r="G453" i="5" s="1"/>
  <c r="T668" i="4"/>
  <c r="S669" i="4"/>
  <c r="J453" i="5" l="1"/>
  <c r="L454" i="6"/>
  <c r="O454" i="6" s="1"/>
  <c r="U668" i="4"/>
  <c r="B666" i="5"/>
  <c r="T669" i="4"/>
  <c r="S670" i="4"/>
  <c r="U669" i="4" l="1"/>
  <c r="B667" i="5"/>
  <c r="K98" i="3" s="1"/>
  <c r="D98" i="6" s="1"/>
  <c r="G98" i="6" s="1"/>
  <c r="T670" i="4"/>
  <c r="S671" i="4"/>
  <c r="U670" i="4" l="1"/>
  <c r="B668" i="5"/>
  <c r="G454" i="5" s="1"/>
  <c r="S672" i="4"/>
  <c r="T671" i="4"/>
  <c r="J454" i="5" l="1"/>
  <c r="L455" i="6"/>
  <c r="O455" i="6" s="1"/>
  <c r="U671" i="4"/>
  <c r="B669" i="5"/>
  <c r="G455" i="5" s="1"/>
  <c r="T672" i="4"/>
  <c r="S673" i="4"/>
  <c r="J455" i="5" l="1"/>
  <c r="L456" i="6"/>
  <c r="O456" i="6" s="1"/>
  <c r="U672" i="4"/>
  <c r="B670" i="5"/>
  <c r="G456" i="5" s="1"/>
  <c r="T673" i="4"/>
  <c r="S674" i="4"/>
  <c r="J456" i="5" l="1"/>
  <c r="L457" i="6"/>
  <c r="O457" i="6" s="1"/>
  <c r="U673" i="4"/>
  <c r="B671" i="5"/>
  <c r="G457" i="5" s="1"/>
  <c r="S675" i="4"/>
  <c r="T674" i="4"/>
  <c r="J457" i="5" l="1"/>
  <c r="L458" i="6"/>
  <c r="O458" i="6" s="1"/>
  <c r="U674" i="4"/>
  <c r="B672" i="5"/>
  <c r="G458" i="5" s="1"/>
  <c r="T675" i="4"/>
  <c r="S676" i="4"/>
  <c r="J458" i="5" l="1"/>
  <c r="L459" i="6"/>
  <c r="O459" i="6" s="1"/>
  <c r="U675" i="4"/>
  <c r="B673" i="5"/>
  <c r="S677" i="4"/>
  <c r="T676" i="4"/>
  <c r="U676" i="4" l="1"/>
  <c r="B674" i="5"/>
  <c r="K99" i="3" s="1"/>
  <c r="D99" i="6" s="1"/>
  <c r="G99" i="6" s="1"/>
  <c r="S678" i="4"/>
  <c r="T677" i="4"/>
  <c r="U677" i="4" l="1"/>
  <c r="B675" i="5"/>
  <c r="G459" i="5" s="1"/>
  <c r="S679" i="4"/>
  <c r="T678" i="4"/>
  <c r="J459" i="5" l="1"/>
  <c r="L460" i="6"/>
  <c r="O460" i="6" s="1"/>
  <c r="U678" i="4"/>
  <c r="B676" i="5"/>
  <c r="G460" i="5" s="1"/>
  <c r="T679" i="4"/>
  <c r="S680" i="4"/>
  <c r="J460" i="5" l="1"/>
  <c r="L461" i="6"/>
  <c r="O461" i="6" s="1"/>
  <c r="U679" i="4"/>
  <c r="B677" i="5"/>
  <c r="G461" i="5" s="1"/>
  <c r="S681" i="4"/>
  <c r="T680" i="4"/>
  <c r="J461" i="5" l="1"/>
  <c r="L462" i="6"/>
  <c r="O462" i="6" s="1"/>
  <c r="U680" i="4"/>
  <c r="B678" i="5"/>
  <c r="G462" i="5" s="1"/>
  <c r="S682" i="4"/>
  <c r="T681" i="4"/>
  <c r="J462" i="5" l="1"/>
  <c r="L463" i="6"/>
  <c r="O463" i="6" s="1"/>
  <c r="U681" i="4"/>
  <c r="B679" i="5"/>
  <c r="G463" i="5" s="1"/>
  <c r="S683" i="4"/>
  <c r="T682" i="4"/>
  <c r="J463" i="5" l="1"/>
  <c r="L464" i="6"/>
  <c r="O464" i="6" s="1"/>
  <c r="U682" i="4"/>
  <c r="B680" i="5"/>
  <c r="T683" i="4"/>
  <c r="S684" i="4"/>
  <c r="U683" i="4" l="1"/>
  <c r="B681" i="5"/>
  <c r="K100" i="3" s="1"/>
  <c r="D100" i="6" s="1"/>
  <c r="G100" i="6" s="1"/>
  <c r="T684" i="4"/>
  <c r="S685" i="4"/>
  <c r="U684" i="4" l="1"/>
  <c r="B682" i="5"/>
  <c r="G464" i="5" s="1"/>
  <c r="T685" i="4"/>
  <c r="S686" i="4"/>
  <c r="J464" i="5" l="1"/>
  <c r="L465" i="6"/>
  <c r="O465" i="6" s="1"/>
  <c r="U685" i="4"/>
  <c r="B683" i="5"/>
  <c r="G465" i="5" s="1"/>
  <c r="T686" i="4"/>
  <c r="S687" i="4"/>
  <c r="J465" i="5" l="1"/>
  <c r="L466" i="6"/>
  <c r="O466" i="6" s="1"/>
  <c r="U686" i="4"/>
  <c r="B684" i="5"/>
  <c r="G466" i="5" s="1"/>
  <c r="T687" i="4"/>
  <c r="S688" i="4"/>
  <c r="J466" i="5" l="1"/>
  <c r="L467" i="6"/>
  <c r="O467" i="6" s="1"/>
  <c r="U687" i="4"/>
  <c r="B685" i="5"/>
  <c r="G467" i="5" s="1"/>
  <c r="T688" i="4"/>
  <c r="S689" i="4"/>
  <c r="J467" i="5" l="1"/>
  <c r="L468" i="6"/>
  <c r="O468" i="6" s="1"/>
  <c r="U688" i="4"/>
  <c r="B686" i="5"/>
  <c r="G468" i="5" s="1"/>
  <c r="T689" i="4"/>
  <c r="S690" i="4"/>
  <c r="J468" i="5" l="1"/>
  <c r="L469" i="6"/>
  <c r="O469" i="6" s="1"/>
  <c r="U689" i="4"/>
  <c r="B687" i="5"/>
  <c r="T690" i="4"/>
  <c r="S691" i="4"/>
  <c r="U690" i="4" l="1"/>
  <c r="B688" i="5"/>
  <c r="K101" i="3" s="1"/>
  <c r="D101" i="6" s="1"/>
  <c r="G101" i="6" s="1"/>
  <c r="S692" i="4"/>
  <c r="T691" i="4"/>
  <c r="U691" i="4" l="1"/>
  <c r="B689" i="5"/>
  <c r="G469" i="5" s="1"/>
  <c r="S693" i="4"/>
  <c r="T692" i="4"/>
  <c r="J469" i="5" l="1"/>
  <c r="L470" i="6"/>
  <c r="O470" i="6" s="1"/>
  <c r="U692" i="4"/>
  <c r="B690" i="5"/>
  <c r="G470" i="5" s="1"/>
  <c r="T693" i="4"/>
  <c r="S694" i="4"/>
  <c r="J470" i="5" l="1"/>
  <c r="L471" i="6"/>
  <c r="O471" i="6" s="1"/>
  <c r="U693" i="4"/>
  <c r="B691" i="5"/>
  <c r="S695" i="4"/>
  <c r="T694" i="4"/>
  <c r="U694" i="4" l="1"/>
  <c r="B692" i="5"/>
  <c r="G471" i="5" s="1"/>
  <c r="S696" i="4"/>
  <c r="T695" i="4"/>
  <c r="J471" i="5" l="1"/>
  <c r="L472" i="6"/>
  <c r="O472" i="6" s="1"/>
  <c r="U695" i="4"/>
  <c r="B693" i="5"/>
  <c r="G472" i="5" s="1"/>
  <c r="S697" i="4"/>
  <c r="T696" i="4"/>
  <c r="J472" i="5" l="1"/>
  <c r="L473" i="6"/>
  <c r="O473" i="6" s="1"/>
  <c r="U696" i="4"/>
  <c r="B694" i="5"/>
  <c r="T697" i="4"/>
  <c r="S698" i="4"/>
  <c r="U697" i="4" l="1"/>
  <c r="B695" i="5"/>
  <c r="K102" i="3" s="1"/>
  <c r="D102" i="6" s="1"/>
  <c r="G102" i="6" s="1"/>
  <c r="S699" i="4"/>
  <c r="T698" i="4"/>
  <c r="U698" i="4" l="1"/>
  <c r="B696" i="5"/>
  <c r="G473" i="5" s="1"/>
  <c r="S700" i="4"/>
  <c r="T699" i="4"/>
  <c r="J473" i="5" l="1"/>
  <c r="L474" i="6"/>
  <c r="O474" i="6" s="1"/>
  <c r="U699" i="4"/>
  <c r="B697" i="5"/>
  <c r="G474" i="5" s="1"/>
  <c r="T700" i="4"/>
  <c r="S701" i="4"/>
  <c r="J474" i="5" l="1"/>
  <c r="L475" i="6"/>
  <c r="O475" i="6" s="1"/>
  <c r="U700" i="4"/>
  <c r="B698" i="5"/>
  <c r="G475" i="5" s="1"/>
  <c r="T701" i="4"/>
  <c r="S702" i="4"/>
  <c r="J475" i="5" l="1"/>
  <c r="L476" i="6"/>
  <c r="O476" i="6" s="1"/>
  <c r="U701" i="4"/>
  <c r="B699" i="5"/>
  <c r="G476" i="5" s="1"/>
  <c r="S703" i="4"/>
  <c r="T702" i="4"/>
  <c r="J476" i="5" l="1"/>
  <c r="L477" i="6"/>
  <c r="O477" i="6" s="1"/>
  <c r="U702" i="4"/>
  <c r="B700" i="5"/>
  <c r="G477" i="5" s="1"/>
  <c r="T703" i="4"/>
  <c r="S704" i="4"/>
  <c r="J477" i="5" l="1"/>
  <c r="L478" i="6"/>
  <c r="O478" i="6" s="1"/>
  <c r="U703" i="4"/>
  <c r="B701" i="5"/>
  <c r="T704" i="4"/>
  <c r="S705" i="4"/>
  <c r="U704" i="4" l="1"/>
  <c r="B702" i="5"/>
  <c r="K103" i="3" s="1"/>
  <c r="D103" i="6" s="1"/>
  <c r="G103" i="6" s="1"/>
  <c r="S706" i="4"/>
  <c r="T705" i="4"/>
  <c r="U705" i="4" l="1"/>
  <c r="B703" i="5"/>
  <c r="G478" i="5" s="1"/>
  <c r="T706" i="4"/>
  <c r="S707" i="4"/>
  <c r="J478" i="5" l="1"/>
  <c r="L479" i="6"/>
  <c r="O479" i="6" s="1"/>
  <c r="U706" i="4"/>
  <c r="B704" i="5"/>
  <c r="G479" i="5" s="1"/>
  <c r="T707" i="4"/>
  <c r="S708" i="4"/>
  <c r="J479" i="5" l="1"/>
  <c r="L480" i="6"/>
  <c r="O480" i="6" s="1"/>
  <c r="U707" i="4"/>
  <c r="B705" i="5"/>
  <c r="G480" i="5" s="1"/>
  <c r="T708" i="4"/>
  <c r="S709" i="4"/>
  <c r="J480" i="5" l="1"/>
  <c r="L481" i="6"/>
  <c r="O481" i="6" s="1"/>
  <c r="U708" i="4"/>
  <c r="B706" i="5"/>
  <c r="G481" i="5" s="1"/>
  <c r="T709" i="4"/>
  <c r="S710" i="4"/>
  <c r="J481" i="5" l="1"/>
  <c r="L482" i="6"/>
  <c r="O482" i="6" s="1"/>
  <c r="U709" i="4"/>
  <c r="B707" i="5"/>
  <c r="G482" i="5" s="1"/>
  <c r="T710" i="4"/>
  <c r="S711" i="4"/>
  <c r="J482" i="5" l="1"/>
  <c r="L483" i="6"/>
  <c r="O483" i="6" s="1"/>
  <c r="U710" i="4"/>
  <c r="B708" i="5"/>
  <c r="T711" i="4"/>
  <c r="S712" i="4"/>
  <c r="U711" i="4" l="1"/>
  <c r="B709" i="5"/>
  <c r="K104" i="3" s="1"/>
  <c r="D104" i="6" s="1"/>
  <c r="G104" i="6" s="1"/>
  <c r="S713" i="4"/>
  <c r="T712" i="4"/>
  <c r="U712" i="4" l="1"/>
  <c r="B710" i="5"/>
  <c r="G483" i="5" s="1"/>
  <c r="S714" i="4"/>
  <c r="T713" i="4"/>
  <c r="J483" i="5" l="1"/>
  <c r="L484" i="6"/>
  <c r="O484" i="6" s="1"/>
  <c r="U713" i="4"/>
  <c r="B711" i="5"/>
  <c r="G484" i="5" s="1"/>
  <c r="T714" i="4"/>
  <c r="S715" i="4"/>
  <c r="J484" i="5" l="1"/>
  <c r="L485" i="6"/>
  <c r="O485" i="6" s="1"/>
  <c r="U714" i="4"/>
  <c r="B712" i="5"/>
  <c r="G485" i="5" s="1"/>
  <c r="S716" i="4"/>
  <c r="T715" i="4"/>
  <c r="J485" i="5" l="1"/>
  <c r="L486" i="6"/>
  <c r="O486" i="6" s="1"/>
  <c r="U715" i="4"/>
  <c r="B713" i="5"/>
  <c r="G486" i="5" s="1"/>
  <c r="T716" i="4"/>
  <c r="S717" i="4"/>
  <c r="J486" i="5" l="1"/>
  <c r="L487" i="6"/>
  <c r="O487" i="6" s="1"/>
  <c r="U716" i="4"/>
  <c r="B714" i="5"/>
  <c r="G487" i="5" s="1"/>
  <c r="S718" i="4"/>
  <c r="T717" i="4"/>
  <c r="J487" i="5" l="1"/>
  <c r="L488" i="6"/>
  <c r="O488" i="6" s="1"/>
  <c r="U717" i="4"/>
  <c r="B715" i="5"/>
  <c r="S719" i="4"/>
  <c r="T718" i="4"/>
  <c r="U718" i="4" l="1"/>
  <c r="B716" i="5"/>
  <c r="K105" i="3" s="1"/>
  <c r="D105" i="6" s="1"/>
  <c r="G105" i="6" s="1"/>
  <c r="T719" i="4"/>
  <c r="S720" i="4"/>
  <c r="U719" i="4" l="1"/>
  <c r="B717" i="5"/>
  <c r="G488" i="5" s="1"/>
  <c r="T720" i="4"/>
  <c r="S721" i="4"/>
  <c r="J488" i="5" l="1"/>
  <c r="L489" i="6"/>
  <c r="O489" i="6" s="1"/>
  <c r="U720" i="4"/>
  <c r="B718" i="5"/>
  <c r="G489" i="5" s="1"/>
  <c r="S722" i="4"/>
  <c r="T721" i="4"/>
  <c r="J489" i="5" l="1"/>
  <c r="L490" i="6"/>
  <c r="O490" i="6" s="1"/>
  <c r="U721" i="4"/>
  <c r="B719" i="5"/>
  <c r="G490" i="5" s="1"/>
  <c r="T722" i="4"/>
  <c r="S723" i="4"/>
  <c r="J490" i="5" l="1"/>
  <c r="L491" i="6"/>
  <c r="O491" i="6" s="1"/>
  <c r="U722" i="4"/>
  <c r="B720" i="5"/>
  <c r="S724" i="4"/>
  <c r="T723" i="4"/>
  <c r="U723" i="4" l="1"/>
  <c r="B721" i="5"/>
  <c r="G491" i="5" s="1"/>
  <c r="T724" i="4"/>
  <c r="S725" i="4"/>
  <c r="J491" i="5" l="1"/>
  <c r="L492" i="6"/>
  <c r="O492" i="6" s="1"/>
  <c r="U724" i="4"/>
  <c r="B722" i="5"/>
  <c r="T725" i="4"/>
  <c r="S726" i="4"/>
  <c r="U725" i="4" l="1"/>
  <c r="B723" i="5"/>
  <c r="K106" i="3" s="1"/>
  <c r="D106" i="6" s="1"/>
  <c r="G106" i="6" s="1"/>
  <c r="S727" i="4"/>
  <c r="T726" i="4"/>
  <c r="U726" i="4" l="1"/>
  <c r="B724" i="5"/>
  <c r="G492" i="5" s="1"/>
  <c r="T727" i="4"/>
  <c r="S728" i="4"/>
  <c r="J492" i="5" l="1"/>
  <c r="L493" i="6"/>
  <c r="O493" i="6" s="1"/>
  <c r="U727" i="4"/>
  <c r="B725" i="5"/>
  <c r="G493" i="5" s="1"/>
  <c r="T728" i="4"/>
  <c r="S729" i="4"/>
  <c r="J493" i="5" l="1"/>
  <c r="L494" i="6"/>
  <c r="O494" i="6" s="1"/>
  <c r="U728" i="4"/>
  <c r="B726" i="5"/>
  <c r="G494" i="5" s="1"/>
  <c r="S730" i="4"/>
  <c r="T729" i="4"/>
  <c r="J494" i="5" l="1"/>
  <c r="L495" i="6"/>
  <c r="O495" i="6" s="1"/>
  <c r="U729" i="4"/>
  <c r="B727" i="5"/>
  <c r="G495" i="5" s="1"/>
  <c r="T730" i="4"/>
  <c r="S731" i="4"/>
  <c r="J495" i="5" l="1"/>
  <c r="L496" i="6"/>
  <c r="O496" i="6" s="1"/>
  <c r="U730" i="4"/>
  <c r="B728" i="5"/>
  <c r="G496" i="5" s="1"/>
  <c r="T731" i="4"/>
  <c r="S732" i="4"/>
  <c r="J496" i="5" l="1"/>
  <c r="L497" i="6"/>
  <c r="O497" i="6" s="1"/>
  <c r="U731" i="4"/>
  <c r="B729" i="5"/>
  <c r="T732" i="4"/>
  <c r="S733" i="4"/>
  <c r="U732" i="4" l="1"/>
  <c r="B730" i="5"/>
  <c r="K107" i="3" s="1"/>
  <c r="D107" i="6" s="1"/>
  <c r="G107" i="6" s="1"/>
  <c r="T733" i="4"/>
  <c r="S734" i="4"/>
  <c r="R5" i="6" l="1"/>
  <c r="R6" i="6"/>
  <c r="U733" i="4"/>
  <c r="B731" i="5"/>
  <c r="G497" i="5" s="1"/>
  <c r="T734" i="4"/>
  <c r="S735" i="4"/>
  <c r="T735" i="4" s="1"/>
  <c r="B733" i="5" s="1"/>
  <c r="G499" i="5" s="1"/>
  <c r="L500" i="6" s="1"/>
  <c r="J497" i="5" l="1"/>
  <c r="L498" i="6"/>
  <c r="O498" i="6" s="1"/>
  <c r="U734" i="4"/>
  <c r="B732" i="5"/>
  <c r="G498" i="5" s="1"/>
  <c r="U735" i="4"/>
  <c r="J498" i="5" l="1"/>
  <c r="L499" i="6"/>
  <c r="X28" i="4"/>
  <c r="X27" i="4"/>
  <c r="J499" i="5"/>
  <c r="N7" i="5" s="1"/>
  <c r="O499" i="6" l="1"/>
  <c r="O500" i="6"/>
  <c r="M7" i="5"/>
  <c r="X30" i="4"/>
  <c r="X38" i="4" s="1"/>
  <c r="O13" i="5"/>
  <c r="O14" i="5"/>
  <c r="N15" i="5"/>
  <c r="O15" i="5"/>
  <c r="M15" i="5"/>
  <c r="R20" i="6" l="1"/>
  <c r="S20" i="6" s="1"/>
  <c r="U20" i="6" s="1"/>
  <c r="R11" i="6"/>
  <c r="S11" i="6" s="1"/>
  <c r="U11" i="6" s="1"/>
  <c r="M49" i="5" a="1"/>
  <c r="M49" i="5" s="1"/>
  <c r="Q34" i="5" s="1"/>
  <c r="O7" i="5"/>
  <c r="M48" i="5"/>
  <c r="M36" i="5"/>
  <c r="P32" i="5" s="1"/>
  <c r="M24" i="5"/>
  <c r="P33" i="5" s="1"/>
  <c r="M37" i="5" a="1"/>
  <c r="M37" i="5" s="1"/>
  <c r="Q32" i="5" s="1"/>
  <c r="M25" i="5" a="1"/>
  <c r="M25" i="5" s="1"/>
  <c r="Q33" i="5" s="1"/>
  <c r="U12" i="6" l="1"/>
  <c r="U21" i="6"/>
  <c r="V20" i="6" s="1"/>
  <c r="P34" i="5"/>
  <c r="M52" i="5"/>
  <c r="R34" i="5" s="1"/>
  <c r="M40" i="5"/>
  <c r="R32" i="5" s="1"/>
  <c r="M28" i="5"/>
  <c r="R33" i="5" s="1"/>
  <c r="V10" i="6" l="1"/>
  <c r="V9" i="6"/>
  <c r="V18" i="6"/>
  <c r="V19" i="6"/>
  <c r="V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<sst xmlns="http://schemas.openxmlformats.org/spreadsheetml/2006/main" count="4793" uniqueCount="830">
  <si>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</si>
  <si>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</si>
  <si>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</si>
  <si>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</si>
  <si>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</si>
  <si>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</si>
  <si>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</si>
  <si>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</si>
  <si>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</si>
  <si>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</si>
  <si>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</si>
  <si>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</si>
  <si>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</si>
  <si>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</si>
  <si>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</si>
  <si>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</si>
  <si>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</si>
  <si>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</si>
  <si>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</si>
  <si>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</si>
  <si>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</si>
  <si>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</si>
  <si>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</si>
  <si>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</si>
  <si>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</si>
  <si>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</si>
  <si>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</si>
  <si>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</si>
  <si>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</si>
  <si>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</si>
  <si>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</si>
  <si>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</si>
  <si>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</si>
  <si>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</si>
  <si>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</si>
  <si>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</si>
  <si>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</si>
  <si>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</si>
  <si>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</si>
  <si>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</si>
  <si>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</si>
  <si>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</si>
  <si>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</si>
  <si>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</si>
  <si>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</si>
  <si>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</si>
  <si>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</si>
  <si>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</si>
  <si>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</si>
  <si>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</si>
  <si>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</si>
  <si>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</si>
  <si>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</si>
  <si>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</si>
  <si>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</si>
  <si>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</si>
  <si>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</si>
  <si>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</si>
  <si>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</si>
  <si>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</si>
  <si>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</si>
  <si>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</si>
  <si>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</si>
  <si>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</si>
  <si>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</si>
  <si>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</si>
  <si>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</si>
  <si>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</si>
  <si>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</si>
  <si>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</si>
  <si>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</si>
  <si>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</si>
  <si>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</si>
  <si>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</si>
  <si>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</si>
  <si>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</si>
  <si>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</si>
  <si>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</si>
  <si>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</si>
  <si>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</si>
  <si>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</si>
  <si>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</si>
  <si>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</si>
  <si>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</si>
  <si>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</si>
  <si>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</si>
  <si>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</si>
  <si>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</si>
  <si>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</si>
  <si>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</si>
  <si>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</si>
  <si>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</si>
  <si>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</si>
  <si>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</si>
  <si>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</si>
  <si>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</si>
  <si>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</si>
  <si>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</si>
  <si>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</si>
  <si>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</si>
  <si>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</si>
  <si>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</si>
  <si>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</si>
  <si>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</si>
  <si>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</si>
  <si>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</si>
  <si>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</si>
  <si>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</si>
  <si>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</si>
  <si>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</si>
  <si>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</si>
  <si>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</si>
  <si>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</si>
  <si>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</si>
  <si>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</si>
  <si>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</si>
  <si>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</si>
  <si>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</si>
  <si>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</si>
  <si>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</si>
  <si>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</si>
  <si>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</si>
  <si>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</si>
  <si>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</si>
  <si>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</si>
  <si>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</si>
  <si>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</si>
  <si>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</si>
  <si>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</si>
  <si>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</si>
  <si>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</si>
  <si>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</si>
  <si>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</si>
  <si>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</si>
  <si>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</si>
  <si>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</si>
  <si>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</si>
  <si>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</si>
  <si>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</si>
  <si>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</si>
  <si>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</si>
  <si>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</si>
  <si>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</si>
  <si>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</si>
  <si>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</si>
  <si>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</si>
  <si>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</si>
  <si>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</si>
  <si>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</si>
  <si>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</si>
  <si>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</si>
  <si>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</si>
  <si>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</si>
  <si>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</si>
  <si>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</si>
  <si>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</si>
  <si>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</si>
  <si>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</si>
  <si>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</si>
  <si>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</si>
  <si>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</si>
  <si>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</si>
  <si>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</si>
  <si>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</si>
  <si>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</si>
  <si>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</si>
  <si>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</si>
  <si>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</si>
  <si>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</si>
  <si>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</si>
  <si>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</si>
  <si>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</si>
  <si>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</si>
  <si>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</si>
  <si>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</si>
  <si>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</si>
  <si>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</si>
  <si>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</si>
  <si>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</si>
  <si>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</si>
  <si>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</si>
  <si>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</si>
  <si>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</si>
  <si>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</si>
  <si>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</si>
  <si>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</si>
  <si>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</si>
  <si>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</si>
  <si>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</si>
  <si>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</si>
  <si>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</si>
  <si>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</si>
  <si>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</si>
  <si>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</si>
  <si>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</si>
  <si>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</si>
  <si>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</si>
  <si>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</si>
  <si>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</si>
  <si>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</si>
  <si>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</si>
  <si>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</si>
  <si>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</si>
  <si>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</si>
  <si>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</si>
  <si>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</si>
  <si>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</si>
  <si>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</si>
  <si>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</si>
  <si>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</si>
  <si>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</si>
  <si>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</si>
  <si>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</si>
  <si>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</si>
  <si>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</si>
  <si>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</si>
  <si>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</si>
  <si>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</si>
  <si>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</si>
  <si>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</si>
  <si>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</si>
  <si>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</si>
  <si>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</si>
  <si>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</si>
  <si>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</si>
  <si>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</si>
  <si>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</si>
  <si>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</si>
  <si>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</si>
  <si>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</si>
  <si>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</si>
  <si>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</si>
  <si>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</si>
  <si>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</si>
  <si>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</si>
  <si>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</si>
  <si>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</si>
  <si>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</si>
  <si>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</si>
  <si>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</si>
  <si>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</si>
  <si>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</si>
  <si>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</si>
  <si>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</si>
  <si>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</si>
  <si>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</si>
  <si>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</si>
  <si>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</si>
  <si>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</si>
  <si>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</si>
  <si>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</si>
  <si>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</si>
  <si>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</si>
  <si>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</si>
  <si>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</si>
  <si>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</si>
  <si>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</si>
  <si>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</si>
  <si>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</si>
  <si>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</si>
  <si>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</si>
  <si>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</si>
  <si>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</si>
  <si>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</si>
  <si>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</si>
  <si>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</si>
  <si>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</si>
  <si>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</si>
  <si>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</si>
  <si>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</si>
  <si>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</si>
  <si>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</si>
  <si>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</si>
  <si>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</si>
  <si>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</si>
  <si>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</si>
  <si>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</si>
  <si>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</si>
  <si>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</si>
  <si>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</si>
  <si>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</si>
  <si>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</si>
  <si>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</si>
  <si>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</si>
  <si>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</si>
  <si>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</si>
  <si>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</si>
  <si>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</si>
  <si>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</si>
  <si>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</si>
  <si>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</si>
  <si>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</si>
  <si>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</si>
  <si>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</si>
  <si>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</si>
  <si>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</si>
  <si>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</si>
  <si>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</si>
  <si>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</si>
  <si>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</si>
  <si>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</si>
  <si>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</si>
  <si>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</si>
  <si>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</si>
  <si>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</si>
  <si>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</si>
  <si>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</si>
  <si>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</si>
  <si>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</si>
  <si>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</si>
  <si>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</si>
  <si>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</si>
  <si>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</si>
  <si>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</si>
  <si>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</si>
  <si>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</si>
  <si>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</si>
  <si>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</si>
  <si>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</si>
  <si>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</si>
  <si>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</si>
  <si>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</si>
  <si>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</si>
  <si>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</si>
  <si>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</si>
  <si>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</si>
  <si>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</si>
  <si>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</si>
  <si>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</si>
  <si>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</si>
  <si>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</si>
  <si>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</si>
  <si>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</si>
  <si>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</si>
  <si>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</si>
  <si>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</si>
  <si>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</si>
  <si>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</si>
  <si>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</si>
  <si>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</si>
  <si>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</si>
  <si>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</si>
  <si>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</si>
  <si>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</si>
  <si>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</si>
  <si>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</si>
  <si>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</si>
  <si>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</si>
  <si>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</si>
  <si>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</si>
  <si>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</si>
  <si>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</si>
  <si>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</si>
  <si>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</si>
  <si>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</si>
  <si>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</si>
  <si>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</si>
  <si>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</si>
  <si>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</si>
  <si>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</si>
  <si>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</si>
  <si>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</si>
  <si>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</si>
  <si>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</si>
  <si>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</si>
  <si>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</si>
  <si>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</si>
  <si>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</si>
  <si>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</si>
  <si>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</si>
  <si>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</si>
  <si>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</si>
  <si>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</si>
  <si>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</si>
  <si>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</si>
  <si>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</si>
  <si>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</si>
  <si>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</si>
  <si>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</si>
  <si>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</si>
  <si>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</si>
  <si>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</si>
  <si>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</si>
  <si>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</si>
  <si>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</si>
  <si>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</si>
  <si>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</si>
  <si>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</si>
  <si>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</si>
  <si>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</si>
  <si>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</si>
  <si>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</si>
  <si>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</si>
  <si>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</si>
  <si>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</si>
  <si>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</si>
  <si>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</si>
  <si>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</si>
  <si>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</si>
  <si>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</si>
  <si>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</si>
  <si>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</si>
  <si>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</si>
  <si>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</si>
  <si>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</si>
  <si>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</si>
  <si>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</si>
  <si>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</si>
  <si>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</si>
  <si>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</si>
  <si>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</si>
  <si>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</si>
  <si>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</si>
  <si>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</si>
  <si>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</si>
  <si>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</si>
  <si>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</si>
  <si>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</si>
  <si>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</si>
  <si>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</si>
  <si>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</si>
  <si>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</si>
  <si>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</si>
  <si>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</si>
  <si>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</si>
  <si>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</si>
  <si>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</si>
  <si>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</si>
  <si>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</si>
  <si>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</si>
  <si>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</si>
  <si>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</si>
  <si>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</si>
  <si>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</si>
  <si>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</si>
  <si>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</si>
  <si>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</si>
  <si>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</si>
  <si>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</si>
  <si>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</si>
  <si>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</si>
  <si>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</si>
  <si>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</si>
  <si>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</si>
  <si>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</si>
  <si>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</si>
  <si>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</si>
  <si>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</si>
  <si>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</si>
  <si>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</si>
  <si>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</si>
  <si>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</si>
  <si>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</si>
  <si>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</si>
  <si>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</si>
  <si>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</si>
  <si>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</si>
  <si>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</si>
  <si>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</si>
  <si>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</si>
  <si>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</si>
  <si>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</si>
  <si>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</si>
  <si>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</si>
  <si>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</si>
  <si>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</si>
  <si>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</si>
  <si>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</si>
  <si>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</si>
  <si>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</si>
  <si>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</si>
  <si>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</si>
  <si>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</si>
  <si>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</si>
  <si>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</si>
  <si>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</si>
  <si>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</si>
  <si>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</si>
  <si>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</si>
  <si>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</si>
  <si>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</si>
  <si>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</si>
  <si>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</si>
  <si>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</si>
  <si>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</si>
  <si>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</si>
  <si>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</si>
  <si>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</si>
  <si>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</si>
  <si>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</si>
  <si>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</si>
  <si>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</si>
  <si>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</si>
  <si>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</si>
  <si>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</si>
  <si>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</si>
  <si>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</si>
  <si>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</si>
  <si>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</si>
  <si>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</si>
  <si>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</si>
  <si>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</si>
  <si>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</si>
  <si>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</si>
  <si>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</si>
  <si>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</si>
  <si>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</si>
  <si>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</si>
  <si>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</si>
  <si>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</si>
  <si>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</si>
  <si>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</si>
  <si>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</si>
  <si>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</si>
  <si>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</si>
  <si>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</si>
  <si>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</si>
  <si>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</si>
  <si>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</si>
  <si>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</si>
  <si>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</si>
  <si>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</si>
  <si>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</si>
  <si>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</si>
  <si>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</si>
  <si>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</si>
  <si>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</si>
  <si>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</si>
  <si>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</si>
  <si>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</si>
  <si>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</si>
  <si>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</si>
  <si>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</si>
  <si>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</si>
  <si>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</si>
  <si>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</si>
  <si>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</si>
  <si>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</si>
  <si>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</si>
  <si>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</si>
  <si>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</si>
  <si>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</si>
  <si>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</si>
  <si>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</si>
  <si>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</si>
  <si>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</si>
  <si>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</si>
  <si>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</si>
  <si>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</si>
  <si>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</si>
  <si>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</si>
  <si>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</si>
  <si>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</si>
  <si>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</si>
  <si>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</si>
  <si>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</si>
  <si>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</si>
  <si>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</si>
  <si>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</si>
  <si>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</si>
  <si>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</si>
  <si>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</si>
  <si>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</si>
  <si>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</si>
  <si>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</si>
  <si>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</si>
  <si>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</si>
  <si>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</si>
  <si>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</si>
  <si>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</si>
  <si>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</si>
  <si>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</si>
  <si>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</si>
  <si>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</si>
  <si>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</si>
  <si>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</si>
  <si>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</si>
  <si>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</si>
  <si>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</si>
  <si>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</si>
  <si>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</si>
  <si>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</si>
  <si>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</si>
  <si>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</si>
  <si>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</si>
  <si>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</si>
  <si>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</si>
  <si>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</si>
  <si>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</si>
  <si>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</si>
  <si>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</si>
  <si>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</si>
  <si>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</si>
  <si>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</si>
  <si>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</si>
  <si>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</si>
  <si>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</si>
  <si>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</si>
  <si>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</si>
  <si>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</si>
  <si>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</si>
  <si>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</si>
  <si>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</si>
  <si>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</si>
  <si>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</si>
  <si>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</si>
  <si>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</si>
  <si>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</si>
  <si>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</si>
  <si>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</si>
  <si>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</si>
  <si>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</si>
  <si>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</si>
  <si>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</si>
  <si>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</si>
  <si>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</si>
  <si>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</si>
  <si>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</si>
  <si>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</si>
  <si>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</si>
  <si>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</si>
  <si>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</si>
  <si>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</si>
  <si>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</si>
  <si>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</si>
  <si>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</si>
  <si>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</si>
  <si>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</si>
  <si>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</si>
  <si>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</si>
  <si>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</si>
  <si>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</si>
  <si>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</si>
  <si>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</si>
  <si>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</si>
  <si>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</si>
  <si>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</si>
  <si>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</si>
  <si>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</si>
  <si>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</si>
  <si>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</si>
  <si>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</si>
  <si>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</si>
  <si>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</si>
  <si>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</si>
  <si>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</si>
  <si>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</si>
  <si>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</si>
  <si>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</si>
  <si>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</si>
  <si>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</si>
  <si>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</si>
  <si>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</si>
  <si>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</si>
  <si>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</si>
  <si>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</si>
  <si>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</si>
  <si>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</si>
  <si>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</si>
  <si>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</si>
  <si>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</si>
  <si>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</si>
  <si>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</si>
  <si>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</si>
  <si>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</si>
  <si>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</si>
  <si>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</si>
  <si>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</si>
  <si>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</si>
  <si>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</si>
  <si>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</si>
  <si>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</si>
  <si>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</si>
  <si>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</si>
  <si>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</si>
  <si>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</si>
  <si>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</si>
  <si>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</si>
  <si>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</si>
  <si>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</si>
  <si>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</si>
  <si>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</si>
  <si>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</si>
  <si>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</si>
  <si>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</si>
  <si>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</si>
  <si>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</si>
  <si>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</si>
  <si>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</si>
  <si>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</si>
  <si>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</si>
  <si>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</si>
  <si>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</si>
  <si>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</si>
  <si>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</si>
  <si>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</si>
  <si>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</si>
  <si>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</si>
  <si>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</si>
  <si>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</si>
  <si>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</si>
  <si>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</si>
  <si>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</si>
  <si>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</si>
  <si>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</si>
  <si>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</si>
  <si>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</si>
  <si>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</si>
  <si>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</si>
  <si>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</si>
  <si>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</si>
  <si>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</si>
  <si>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</si>
  <si>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</si>
  <si>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</si>
  <si>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</si>
  <si>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</si>
  <si>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</si>
  <si>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</si>
  <si>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</si>
  <si>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</si>
  <si>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</si>
  <si>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</si>
  <si>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</si>
  <si>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</si>
  <si>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</si>
  <si>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</si>
  <si>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</si>
  <si>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</si>
  <si>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</si>
  <si>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</si>
  <si>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</si>
  <si>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 xml:space="preserve">XRP </t>
  </si>
  <si>
    <t>Binance Coin</t>
  </si>
  <si>
    <t>Cardano</t>
  </si>
  <si>
    <t>Ethereum</t>
  </si>
  <si>
    <t>Bitcoin</t>
  </si>
  <si>
    <t>Date</t>
  </si>
  <si>
    <t>Change %</t>
  </si>
  <si>
    <t xml:space="preserve">Prices </t>
  </si>
  <si>
    <t xml:space="preserve">Data </t>
  </si>
  <si>
    <t>Apple</t>
  </si>
  <si>
    <t>S&amp;P500</t>
  </si>
  <si>
    <t>Reliance</t>
  </si>
  <si>
    <t>NIFTY50</t>
  </si>
  <si>
    <t>Altcoin Index</t>
  </si>
  <si>
    <t>Change (%)</t>
  </si>
  <si>
    <t>Equal Weighted Portfolio</t>
  </si>
  <si>
    <t xml:space="preserve">Ripple </t>
  </si>
  <si>
    <t>BTC</t>
  </si>
  <si>
    <t>ETH</t>
  </si>
  <si>
    <t>ADA</t>
  </si>
  <si>
    <t>BNB</t>
  </si>
  <si>
    <t>XRP</t>
  </si>
  <si>
    <t>Crypto Portfolio Risk</t>
  </si>
  <si>
    <t>Crypto Portfolio Return</t>
  </si>
  <si>
    <t>Risk free rate</t>
  </si>
  <si>
    <t>Sharpe</t>
  </si>
  <si>
    <t>Litecoin</t>
  </si>
  <si>
    <t xml:space="preserve">Litecoin </t>
  </si>
  <si>
    <t>LTC</t>
  </si>
  <si>
    <t>India 10Y Bond  Yield</t>
  </si>
  <si>
    <t>Optimized Portfolio</t>
  </si>
  <si>
    <t>Return</t>
  </si>
  <si>
    <t>Risk</t>
  </si>
  <si>
    <t>Risk Free Rate</t>
  </si>
  <si>
    <t xml:space="preserve">Problem with Solver: </t>
  </si>
  <si>
    <t>If a single asset has a significantly higher sharpe, the entire allocation will go towards it</t>
  </si>
  <si>
    <t xml:space="preserve">If an asset has a significantly low sharpe, the allocation will  be 0 </t>
  </si>
  <si>
    <t>Constraints:</t>
  </si>
  <si>
    <t>Each Crypto should have a maximum and minimum allocation of 25% and 5% respectively.</t>
  </si>
  <si>
    <t>Cryptocurrency</t>
  </si>
  <si>
    <t>Individual Coin Metrics</t>
  </si>
  <si>
    <t>Weights</t>
  </si>
  <si>
    <t>Weekly Data</t>
  </si>
  <si>
    <t>Altcoin</t>
  </si>
  <si>
    <t>Price Data</t>
  </si>
  <si>
    <t>Price Change</t>
  </si>
  <si>
    <t>Returns</t>
  </si>
  <si>
    <t>Covariance Variance Matrix</t>
  </si>
  <si>
    <t>Portfolio Return</t>
  </si>
  <si>
    <t>Portfolio Risk</t>
  </si>
  <si>
    <t>Sharpe Ratio</t>
  </si>
  <si>
    <t>Per Crypto</t>
  </si>
  <si>
    <t>Optimizations</t>
  </si>
  <si>
    <t>Objective</t>
  </si>
  <si>
    <t>Annualized</t>
  </si>
  <si>
    <t>=AVERAGE(U4:U734)*365</t>
  </si>
  <si>
    <t>=(X12-X14)/X13</t>
  </si>
  <si>
    <t>Max Sharpe</t>
  </si>
  <si>
    <t>Min Risk</t>
  </si>
  <si>
    <t>Equal Weights</t>
  </si>
  <si>
    <t>Optimised Sharpe Portfolio</t>
  </si>
  <si>
    <t xml:space="preserve">Minimized Risk Portfolio </t>
  </si>
  <si>
    <t>Weekly Price Data</t>
  </si>
  <si>
    <t xml:space="preserve">Weekly Price Change </t>
  </si>
  <si>
    <t>Annualized Volatility</t>
  </si>
  <si>
    <t>Portfolio Weights</t>
  </si>
  <si>
    <t>Weighted Average Volatility</t>
  </si>
  <si>
    <t>Daily Volatility</t>
  </si>
  <si>
    <t>Annualized Portfolio Volatility</t>
  </si>
  <si>
    <t>Dependence</t>
  </si>
  <si>
    <t>Index</t>
  </si>
  <si>
    <t>How much should an Equity investor put into Crypto?</t>
  </si>
  <si>
    <t>Answer: Allocate according to equal dependence</t>
  </si>
  <si>
    <t>Given this dependence, each asset will have an equal impact on the portfolio</t>
  </si>
  <si>
    <t>Investment in Each Coin</t>
  </si>
  <si>
    <t>For Observation:</t>
  </si>
  <si>
    <t>Daily Data</t>
  </si>
  <si>
    <t>=STDEV.S(U4:U734)*SQRT(365)</t>
  </si>
  <si>
    <t>Correlation Between:</t>
  </si>
  <si>
    <t>Weekly Correlation Analysis:</t>
  </si>
  <si>
    <t>S&amp;P and Crypto</t>
  </si>
  <si>
    <t>S&amp;P500 and NIFTY50</t>
  </si>
  <si>
    <t>NIFTY50 and Crypto</t>
  </si>
  <si>
    <t>Nifty50</t>
  </si>
  <si>
    <t>1 month</t>
  </si>
  <si>
    <t>3 months</t>
  </si>
  <si>
    <t>6 months</t>
  </si>
  <si>
    <t>1 Year</t>
  </si>
  <si>
    <t>2 Years</t>
  </si>
  <si>
    <t>Negative Change %</t>
  </si>
  <si>
    <t>Average Daily Returns</t>
  </si>
  <si>
    <t>Annualised Daily Returns</t>
  </si>
  <si>
    <t>Average SD Risk</t>
  </si>
  <si>
    <t>Annualised SD Risk</t>
  </si>
  <si>
    <t>Risk-Free Rate</t>
  </si>
  <si>
    <t>Average Downside Returns</t>
  </si>
  <si>
    <t>Downside Annualised SD</t>
  </si>
  <si>
    <t>Sortino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</si>
</sst>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%"/>
    <numFmt numFmtId="165" formatCode="#,##0.0000"/>
    <numFmt numFmtId="166" formatCode="_-[$$-409]* #,##0.00_ ;_-[$$-409]* \-#,##0.00\ ;_-[$$-409]* &quot;-&quot;??_ ;_-@_ "/>
    <numFmt numFmtId="167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10" fontId="0" fillId="0" borderId="1" xfId="2" applyNumberFormat="1" applyFont="1" applyFill="1" applyBorder="1"/>
    <xf numFmtId="10" fontId="0" fillId="0" borderId="0" xfId="2" applyNumberFormat="1" applyFont="1" applyFill="1" applyBorder="1"/>
    <xf numFmtId="10" fontId="0" fillId="0" borderId="2" xfId="2" applyNumberFormat="1" applyFont="1" applyFill="1" applyBorder="1"/>
    <xf numFmtId="4" fontId="0" fillId="0" borderId="0" xfId="0" applyNumberFormat="1"/>
    <xf numFmtId="4" fontId="0" fillId="0" borderId="2" xfId="0" applyNumberForma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5" fontId="0" fillId="0" borderId="0" xfId="0" applyNumberFormat="1"/>
    <xf numFmtId="164" fontId="0" fillId="0" borderId="0" xfId="0" applyNumberFormat="1"/>
    <xf numFmtId="43" fontId="0" fillId="0" borderId="0" xfId="1" applyFont="1" applyFill="1" applyBorder="1"/>
    <xf numFmtId="43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3" fillId="0" borderId="0" xfId="0" applyFont="1"/>
    <xf numFmtId="0" fontId="0" fillId="0" borderId="0" xfId="0" applyBorder="1"/>
    <xf numFmtId="10" fontId="0" fillId="0" borderId="1" xfId="2" applyNumberFormat="1" applyFont="1" applyBorder="1"/>
    <xf numFmtId="164" fontId="0" fillId="0" borderId="0" xfId="2" applyNumberFormat="1" applyFont="1" applyBorder="1"/>
    <xf numFmtId="10" fontId="0" fillId="0" borderId="0" xfId="0" applyNumberFormat="1" applyBorder="1"/>
    <xf numFmtId="0" fontId="0" fillId="0" borderId="9" xfId="0" applyBorder="1"/>
    <xf numFmtId="43" fontId="0" fillId="0" borderId="10" xfId="1" applyFont="1" applyBorder="1"/>
    <xf numFmtId="0" fontId="0" fillId="0" borderId="11" xfId="0" applyBorder="1"/>
    <xf numFmtId="164" fontId="0" fillId="0" borderId="10" xfId="2" applyNumberFormat="1" applyFont="1" applyBorder="1"/>
    <xf numFmtId="0" fontId="0" fillId="0" borderId="10" xfId="0" applyBorder="1"/>
    <xf numFmtId="43" fontId="0" fillId="0" borderId="11" xfId="1" applyFont="1" applyBorder="1"/>
    <xf numFmtId="10" fontId="0" fillId="0" borderId="0" xfId="0" applyNumberFormat="1"/>
    <xf numFmtId="166" fontId="0" fillId="0" borderId="0" xfId="1" applyNumberFormat="1" applyFont="1"/>
    <xf numFmtId="0" fontId="0" fillId="0" borderId="8" xfId="0" applyBorder="1"/>
    <xf numFmtId="2" fontId="0" fillId="0" borderId="1" xfId="0" applyNumberFormat="1" applyBorder="1"/>
    <xf numFmtId="4" fontId="0" fillId="0" borderId="9" xfId="0" applyNumberFormat="1" applyBorder="1"/>
    <xf numFmtId="2" fontId="0" fillId="0" borderId="11" xfId="0" applyNumberFormat="1" applyBorder="1"/>
    <xf numFmtId="10" fontId="0" fillId="0" borderId="2" xfId="2" applyNumberFormat="1" applyFont="1" applyBorder="1"/>
    <xf numFmtId="10" fontId="0" fillId="0" borderId="0" xfId="2" applyNumberFormat="1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10" fontId="0" fillId="0" borderId="11" xfId="2" applyNumberFormat="1" applyFont="1" applyBorder="1"/>
    <xf numFmtId="2" fontId="0" fillId="0" borderId="2" xfId="0" applyNumberFormat="1" applyBorder="1"/>
    <xf numFmtId="2" fontId="0" fillId="0" borderId="0" xfId="0" applyNumberFormat="1" applyBorder="1"/>
    <xf numFmtId="43" fontId="0" fillId="0" borderId="2" xfId="1" applyFont="1" applyFill="1" applyBorder="1"/>
    <xf numFmtId="43" fontId="0" fillId="0" borderId="9" xfId="1" applyFont="1" applyFill="1" applyBorder="1"/>
    <xf numFmtId="43" fontId="0" fillId="0" borderId="10" xfId="1" applyFont="1" applyFill="1" applyBorder="1"/>
    <xf numFmtId="43" fontId="0" fillId="0" borderId="2" xfId="0" applyNumberFormat="1" applyBorder="1"/>
    <xf numFmtId="164" fontId="0" fillId="0" borderId="1" xfId="2" applyNumberFormat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1" xfId="2" applyNumberFormat="1" applyFont="1" applyBorder="1"/>
    <xf numFmtId="10" fontId="0" fillId="0" borderId="1" xfId="0" applyNumberFormat="1" applyBorder="1"/>
    <xf numFmtId="164" fontId="0" fillId="0" borderId="14" xfId="2" applyNumberFormat="1" applyFont="1" applyBorder="1"/>
    <xf numFmtId="164" fontId="0" fillId="0" borderId="15" xfId="2" applyNumberFormat="1" applyFont="1" applyBorder="1"/>
    <xf numFmtId="43" fontId="0" fillId="0" borderId="10" xfId="1" applyNumberFormat="1" applyFont="1" applyBorder="1"/>
    <xf numFmtId="43" fontId="0" fillId="0" borderId="15" xfId="1" applyFont="1" applyBorder="1"/>
    <xf numFmtId="43" fontId="0" fillId="0" borderId="14" xfId="1" applyFont="1" applyBorder="1"/>
    <xf numFmtId="10" fontId="0" fillId="0" borderId="6" xfId="2" applyNumberFormat="1" applyFont="1" applyBorder="1"/>
    <xf numFmtId="10" fontId="0" fillId="0" borderId="2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43" fontId="0" fillId="0" borderId="1" xfId="0" applyNumberFormat="1" applyBorder="1"/>
    <xf numFmtId="43" fontId="0" fillId="0" borderId="11" xfId="0" applyNumberFormat="1" applyBorder="1"/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6" xfId="0" applyFill="1" applyBorder="1"/>
    <xf numFmtId="0" fontId="4" fillId="2" borderId="5" xfId="0" applyFont="1" applyFill="1" applyBorder="1"/>
    <xf numFmtId="0" fontId="4" fillId="2" borderId="2" xfId="0" applyFont="1" applyFill="1" applyBorder="1"/>
    <xf numFmtId="0" fontId="4" fillId="2" borderId="9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164" fontId="4" fillId="2" borderId="12" xfId="2" applyNumberFormat="1" applyFont="1" applyFill="1" applyBorder="1"/>
    <xf numFmtId="0" fontId="4" fillId="2" borderId="8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7" xfId="0" applyFont="1" applyFill="1" applyBorder="1"/>
    <xf numFmtId="0" fontId="4" fillId="2" borderId="6" xfId="0" applyFont="1" applyFill="1" applyBorder="1"/>
    <xf numFmtId="0" fontId="4" fillId="2" borderId="0" xfId="0" applyFont="1" applyFill="1" applyBorder="1"/>
    <xf numFmtId="0" fontId="4" fillId="2" borderId="1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0" fillId="2" borderId="12" xfId="0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4" xfId="0" applyFont="1" applyFill="1" applyBorder="1"/>
    <xf numFmtId="164" fontId="0" fillId="2" borderId="13" xfId="0" applyNumberFormat="1" applyFill="1" applyBorder="1"/>
    <xf numFmtId="0" fontId="2" fillId="2" borderId="3" xfId="0" applyFont="1" applyFill="1" applyBorder="1"/>
    <xf numFmtId="164" fontId="6" fillId="2" borderId="5" xfId="2" applyNumberFormat="1" applyFont="1" applyFill="1" applyBorder="1"/>
    <xf numFmtId="0" fontId="5" fillId="2" borderId="5" xfId="0" applyFont="1" applyFill="1" applyBorder="1"/>
    <xf numFmtId="0" fontId="5" fillId="2" borderId="3" xfId="0" applyFont="1" applyFill="1" applyBorder="1"/>
    <xf numFmtId="43" fontId="2" fillId="0" borderId="1" xfId="1" applyFont="1" applyBorder="1"/>
    <xf numFmtId="43" fontId="2" fillId="0" borderId="11" xfId="1" applyFont="1" applyBorder="1"/>
    <xf numFmtId="10" fontId="0" fillId="0" borderId="8" xfId="2" applyNumberFormat="1" applyFont="1" applyBorder="1"/>
    <xf numFmtId="10" fontId="0" fillId="0" borderId="7" xfId="2" applyNumberFormat="1" applyFont="1" applyBorder="1"/>
    <xf numFmtId="0" fontId="4" fillId="2" borderId="10" xfId="0" applyFont="1" applyFill="1" applyBorder="1" applyAlignment="1">
      <alignment wrapText="1"/>
    </xf>
    <xf numFmtId="0" fontId="4" fillId="2" borderId="13" xfId="0" applyFont="1" applyFill="1" applyBorder="1"/>
    <xf numFmtId="10" fontId="3" fillId="0" borderId="0" xfId="2" applyNumberFormat="1" applyFont="1" applyBorder="1"/>
    <xf numFmtId="10" fontId="3" fillId="0" borderId="10" xfId="2" applyNumberFormat="1" applyFont="1" applyBorder="1"/>
    <xf numFmtId="10" fontId="0" fillId="0" borderId="12" xfId="0" applyNumberFormat="1" applyBorder="1"/>
    <xf numFmtId="10" fontId="0" fillId="0" borderId="15" xfId="0" applyNumberFormat="1" applyBorder="1"/>
    <xf numFmtId="0" fontId="2" fillId="0" borderId="0" xfId="0" applyFont="1" applyFill="1" applyBorder="1" applyAlignment="1">
      <alignment wrapText="1"/>
    </xf>
    <xf numFmtId="9" fontId="0" fillId="0" borderId="2" xfId="2" applyFont="1" applyBorder="1"/>
    <xf numFmtId="9" fontId="0" fillId="0" borderId="9" xfId="2" applyFont="1" applyBorder="1"/>
    <xf numFmtId="9" fontId="0" fillId="0" borderId="8" xfId="2" applyFont="1" applyBorder="1"/>
    <xf numFmtId="164" fontId="0" fillId="0" borderId="7" xfId="2" applyNumberFormat="1" applyFont="1" applyBorder="1"/>
    <xf numFmtId="10" fontId="3" fillId="0" borderId="7" xfId="2" applyNumberFormat="1" applyFont="1" applyBorder="1"/>
    <xf numFmtId="0" fontId="6" fillId="0" borderId="0" xfId="0" applyFont="1"/>
    <xf numFmtId="167" fontId="0" fillId="0" borderId="0" xfId="0" applyNumberFormat="1"/>
    <xf numFmtId="9" fontId="0" fillId="0" borderId="0" xfId="2" applyFont="1" applyFill="1" applyBorder="1"/>
    <xf numFmtId="0" fontId="4" fillId="2" borderId="5" xfId="0" applyFont="1" applyFill="1" applyBorder="1" applyAlignment="1">
      <alignment wrapText="1"/>
    </xf>
    <xf numFmtId="43" fontId="2" fillId="0" borderId="6" xfId="1" applyFont="1" applyBorder="1"/>
    <xf numFmtId="0" fontId="0" fillId="0" borderId="0" xfId="0" quotePrefix="1"/>
    <xf numFmtId="0" fontId="4" fillId="2" borderId="10" xfId="0" applyFont="1" applyFill="1" applyBorder="1" applyAlignment="1"/>
    <xf numFmtId="0" fontId="4" fillId="2" borderId="4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0" fillId="0" borderId="0" xfId="0" applyNumberFormat="1" applyBorder="1"/>
    <xf numFmtId="0" fontId="2" fillId="0" borderId="12" xfId="0" applyFont="1" applyBorder="1" applyAlignment="1">
      <alignment horizontal="center" vertical="center"/>
    </xf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" xfId="0" applyNumberFormat="1" applyBorder="1"/>
    <xf numFmtId="4" fontId="0" fillId="0" borderId="11" xfId="0" applyNumberFormat="1" applyBorder="1"/>
    <xf numFmtId="4" fontId="0" fillId="0" borderId="10" xfId="0" applyNumberFormat="1" applyBorder="1"/>
    <xf numFmtId="0" fontId="0" fillId="0" borderId="6" xfId="0" applyBorder="1"/>
    <xf numFmtId="0" fontId="2" fillId="2" borderId="4" xfId="0" applyFont="1" applyFill="1" applyBorder="1" applyAlignment="1"/>
    <xf numFmtId="0" fontId="2" fillId="2" borderId="15" xfId="0" applyFont="1" applyFill="1" applyBorder="1"/>
    <xf numFmtId="0" fontId="2" fillId="2" borderId="12" xfId="0" applyFont="1" applyFill="1" applyBorder="1"/>
    <xf numFmtId="10" fontId="0" fillId="0" borderId="7" xfId="0" applyNumberFormat="1" applyBorder="1"/>
    <xf numFmtId="10" fontId="0" fillId="0" borderId="6" xfId="0" applyNumberFormat="1" applyBorder="1"/>
    <xf numFmtId="0" fontId="4" fillId="2" borderId="12" xfId="0" applyFont="1" applyFill="1" applyBorder="1"/>
    <xf numFmtId="43" fontId="0" fillId="0" borderId="9" xfId="1" applyFont="1" applyBorder="1"/>
    <xf numFmtId="2" fontId="0" fillId="0" borderId="9" xfId="0" applyNumberFormat="1" applyBorder="1"/>
    <xf numFmtId="2" fontId="0" fillId="0" borderId="10" xfId="0" applyNumberFormat="1" applyBorder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'Volatility Based Impact'!$M$4</c:f>
              <c:strCache>
                <c:ptCount val="1"/>
                <c:pt idx="0">
                  <c:v>NIFTY50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'Volatility Based Impact'!$M$5:$M$85</c:f>
              <c:numCache>
                <c:formatCode>0.00%</c:formatCode>
                <c:ptCount val="81"/>
                <c:pt idx="0">
                  <c:v>4.3295455597847088E-3</c:v>
                </c:pt>
                <c:pt idx="1">
                  <c:v>2.9968694240944949E-4</c:v>
                </c:pt>
                <c:pt idx="2">
                  <c:v>9.0616617041088254E-3</c:v>
                </c:pt>
                <c:pt idx="3">
                  <c:v>5.1935831612794914E-3</c:v>
                </c:pt>
                <c:pt idx="4">
                  <c:v>2.9673590504453173E-3</c:v>
                </c:pt>
                <c:pt idx="5">
                  <c:v>-4.7935337133123701E-3</c:v>
                </c:pt>
                <c:pt idx="6">
                  <c:v>8.4768911388717338E-3</c:v>
                </c:pt>
                <c:pt idx="7">
                  <c:v>-6.5367148493575833E-3</c:v>
                </c:pt>
                <c:pt idx="8">
                  <c:v>-1.6894624437678862E-2</c:v>
                </c:pt>
                <c:pt idx="9">
                  <c:v>2.1307868658482221E-3</c:v>
                </c:pt>
                <c:pt idx="10">
                  <c:v>-1.2531536393112996E-2</c:v>
                </c:pt>
                <c:pt idx="11">
                  <c:v>5.3191091846648275E-2</c:v>
                </c:pt>
                <c:pt idx="12">
                  <c:v>2.8915577158467931E-2</c:v>
                </c:pt>
                <c:pt idx="13">
                  <c:v>-1.0344649230186187E-3</c:v>
                </c:pt>
                <c:pt idx="14">
                  <c:v>-1.2771612502373131E-2</c:v>
                </c:pt>
                <c:pt idx="15">
                  <c:v>1.1450848761385357E-2</c:v>
                </c:pt>
                <c:pt idx="16">
                  <c:v>-5.0815818584071248E-3</c:v>
                </c:pt>
                <c:pt idx="17">
                  <c:v>-3.2964455717312546E-3</c:v>
                </c:pt>
                <c:pt idx="18">
                  <c:v>-9.9830492964805284E-3</c:v>
                </c:pt>
                <c:pt idx="19">
                  <c:v>-4.0405285257792967E-3</c:v>
                </c:pt>
                <c:pt idx="20">
                  <c:v>-1.2307760296977222E-2</c:v>
                </c:pt>
                <c:pt idx="21">
                  <c:v>-4.3267187185396239E-3</c:v>
                </c:pt>
                <c:pt idx="22">
                  <c:v>1.6797886108714355E-2</c:v>
                </c:pt>
                <c:pt idx="23">
                  <c:v>-6.9608337089973604E-3</c:v>
                </c:pt>
                <c:pt idx="24">
                  <c:v>6.2752847243547905E-3</c:v>
                </c:pt>
                <c:pt idx="25">
                  <c:v>3.1932631876905315E-3</c:v>
                </c:pt>
                <c:pt idx="26">
                  <c:v>7.6844059023997158E-3</c:v>
                </c:pt>
                <c:pt idx="27">
                  <c:v>3.1238241908246867E-3</c:v>
                </c:pt>
                <c:pt idx="28">
                  <c:v>1.0672540125610697E-2</c:v>
                </c:pt>
                <c:pt idx="29">
                  <c:v>6.5162885636977919E-3</c:v>
                </c:pt>
                <c:pt idx="30">
                  <c:v>-6.302602074284902E-3</c:v>
                </c:pt>
                <c:pt idx="31">
                  <c:v>1.3591236025836118E-3</c:v>
                </c:pt>
                <c:pt idx="32">
                  <c:v>-1.8527934092260612E-3</c:v>
                </c:pt>
                <c:pt idx="33">
                  <c:v>1.122373214994532E-4</c:v>
                </c:pt>
                <c:pt idx="34">
                  <c:v>3.7336302972228452E-3</c:v>
                </c:pt>
                <c:pt idx="35">
                  <c:v>1.3735094154629479E-2</c:v>
                </c:pt>
                <c:pt idx="36">
                  <c:v>4.8571077090147075E-3</c:v>
                </c:pt>
                <c:pt idx="37">
                  <c:v>2.8157479251273987E-3</c:v>
                </c:pt>
                <c:pt idx="38">
                  <c:v>1.1071400005893128E-3</c:v>
                </c:pt>
                <c:pt idx="39">
                  <c:v>4.2638723024910341E-3</c:v>
                </c:pt>
                <c:pt idx="40">
                  <c:v>-2.0182057229948258E-3</c:v>
                </c:pt>
                <c:pt idx="41">
                  <c:v>4.0991172423050504E-3</c:v>
                </c:pt>
                <c:pt idx="42">
                  <c:v>3.8442092419803675E-3</c:v>
                </c:pt>
                <c:pt idx="43">
                  <c:v>-8.6496476454892557E-3</c:v>
                </c:pt>
                <c:pt idx="44">
                  <c:v>4.4507333212973066E-4</c:v>
                </c:pt>
                <c:pt idx="45">
                  <c:v>-6.1275281299707496E-3</c:v>
                </c:pt>
                <c:pt idx="46">
                  <c:v>2.6730402982995116E-3</c:v>
                </c:pt>
                <c:pt idx="47">
                  <c:v>1.9667961017848512E-3</c:v>
                </c:pt>
                <c:pt idx="48">
                  <c:v>-9.2052003076814604E-4</c:v>
                </c:pt>
                <c:pt idx="49">
                  <c:v>4.6783625730995038E-3</c:v>
                </c:pt>
                <c:pt idx="50">
                  <c:v>4.941332149646982E-3</c:v>
                </c:pt>
                <c:pt idx="51">
                  <c:v>-2.5585252227251498E-3</c:v>
                </c:pt>
                <c:pt idx="52">
                  <c:v>-4.5118812873901071E-3</c:v>
                </c:pt>
                <c:pt idx="53">
                  <c:v>1.3374571946552116E-2</c:v>
                </c:pt>
                <c:pt idx="54">
                  <c:v>-2.9858163370948265E-3</c:v>
                </c:pt>
                <c:pt idx="55">
                  <c:v>5.2335579055799997E-3</c:v>
                </c:pt>
                <c:pt idx="56">
                  <c:v>4.1691802953547352E-3</c:v>
                </c:pt>
                <c:pt idx="57">
                  <c:v>-7.8264197215901499E-3</c:v>
                </c:pt>
                <c:pt idx="58">
                  <c:v>-6.5112536859079917E-4</c:v>
                </c:pt>
                <c:pt idx="59">
                  <c:v>-4.4819973108015665E-3</c:v>
                </c:pt>
                <c:pt idx="60">
                  <c:v>4.0853078988176694E-3</c:v>
                </c:pt>
                <c:pt idx="61">
                  <c:v>-2.0592533545902292E-3</c:v>
                </c:pt>
                <c:pt idx="62">
                  <c:v>-8.062637289489416E-3</c:v>
                </c:pt>
                <c:pt idx="63">
                  <c:v>1.342112989137334E-3</c:v>
                </c:pt>
                <c:pt idx="64">
                  <c:v>-6.7602094240838406E-3</c:v>
                </c:pt>
                <c:pt idx="65">
                  <c:v>4.4995276971864229E-3</c:v>
                </c:pt>
                <c:pt idx="66">
                  <c:v>5.1762572259794748E-3</c:v>
                </c:pt>
                <c:pt idx="67">
                  <c:v>9.5975542524935342E-3</c:v>
                </c:pt>
                <c:pt idx="68">
                  <c:v>-2.7095898797852014E-3</c:v>
                </c:pt>
                <c:pt idx="69">
                  <c:v>9.2127476885168758E-3</c:v>
                </c:pt>
                <c:pt idx="70">
                  <c:v>4.6568023016850812E-3</c:v>
                </c:pt>
                <c:pt idx="71">
                  <c:v>3.1133275785184544E-3</c:v>
                </c:pt>
                <c:pt idx="72">
                  <c:v>9.8697358010380043E-4</c:v>
                </c:pt>
                <c:pt idx="73">
                  <c:v>-7.3746312684364046E-4</c:v>
                </c:pt>
                <c:pt idx="74">
                  <c:v>-3.930602841940134E-3</c:v>
                </c:pt>
                <c:pt idx="75">
                  <c:v>-7.2045224752447234E-3</c:v>
                </c:pt>
                <c:pt idx="76">
                  <c:v>9.8337944427722146E-3</c:v>
                </c:pt>
                <c:pt idx="77">
                  <c:v>8.206895425371119E-4</c:v>
                </c:pt>
                <c:pt idx="78">
                  <c:v>-7.1312883235352675E-3</c:v>
                </c:pt>
                <c:pt idx="79">
                  <c:v>1.1546252809520041E-3</c:v>
                </c:pt>
                <c:pt idx="80">
                  <c:v>8.1838703057666162E-3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9-44CA-98AC-9495875BA3BB}"/>
            </c:ext>
          </c:extLst>
        </c:ser>
        <c:ser>
          <c:idx val="1"/>
          <c:order val="1"/>
          <c:tx>
            <c:strRef>
              <c:f>'Volatility Based Impact'!$N$4</c:f>
              <c:strCache>
                <c:ptCount val="1"/>
                <c:pt idx="0">
                  <c:v>S&amp;P500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'Volatility Based Impact'!$N$5:$N$85</c:f>
              <c:numCache>
                <c:formatCode>0.00%</c:formatCode>
                <c:ptCount val="81"/>
                <c:pt idx="0">
                  <c:v>1.0842075925499017E-2</c:v>
                </c:pt>
                <c:pt idx="1">
                  <c:v>1.3009823744460025E-2</c:v>
                </c:pt>
                <c:pt idx="2">
                  <c:v>9.1061827956995245E-4</c:v>
                </c:pt>
                <c:pt idx="3">
                  <c:v>-9.4000423002005284E-5</c:v>
                </c:pt>
                <c:pt idx="4">
                  <c:v>7.5543155286510455E-3</c:v>
                </c:pt>
                <c:pt idx="5">
                  <c:v>2.8791074766822966E-3</c:v>
                </c:pt>
                <c:pt idx="6">
                  <c:v>-7.2435597111886185E-4</c:v>
                </c:pt>
                <c:pt idx="7">
                  <c:v>-3.1356092824674775E-3</c:v>
                </c:pt>
                <c:pt idx="8">
                  <c:v>2.5817555938036918E-3</c:v>
                </c:pt>
                <c:pt idx="9">
                  <c:v>3.4268223708289192E-4</c:v>
                </c:pt>
                <c:pt idx="10">
                  <c:v>1.9955233758972568E-5</c:v>
                </c:pt>
                <c:pt idx="11">
                  <c:v>-4.895586322955614E-3</c:v>
                </c:pt>
                <c:pt idx="12">
                  <c:v>-9.6922866109405703E-5</c:v>
                </c:pt>
                <c:pt idx="13">
                  <c:v>-8.4163942535883107E-3</c:v>
                </c:pt>
                <c:pt idx="14">
                  <c:v>6.1585653610194413E-3</c:v>
                </c:pt>
                <c:pt idx="15">
                  <c:v>-2.4289165022262083E-3</c:v>
                </c:pt>
                <c:pt idx="16">
                  <c:v>-5.316326462073695E-3</c:v>
                </c:pt>
                <c:pt idx="17">
                  <c:v>5.0476232278453548E-3</c:v>
                </c:pt>
                <c:pt idx="18">
                  <c:v>-1.2258376613342059E-2</c:v>
                </c:pt>
                <c:pt idx="19">
                  <c:v>-1.0073973301589989E-2</c:v>
                </c:pt>
                <c:pt idx="20">
                  <c:v>1.4216853396000317E-2</c:v>
                </c:pt>
                <c:pt idx="21">
                  <c:v>-4.4783046127893078E-3</c:v>
                </c:pt>
                <c:pt idx="22">
                  <c:v>-6.5979535795344102E-3</c:v>
                </c:pt>
                <c:pt idx="23">
                  <c:v>6.4157018565458301E-3</c:v>
                </c:pt>
                <c:pt idx="24">
                  <c:v>1.0938930544257763E-2</c:v>
                </c:pt>
                <c:pt idx="25">
                  <c:v>-1.3870792890882111E-3</c:v>
                </c:pt>
                <c:pt idx="26">
                  <c:v>9.9556664362894232E-3</c:v>
                </c:pt>
                <c:pt idx="27">
                  <c:v>-1.9995460129251796E-3</c:v>
                </c:pt>
                <c:pt idx="28">
                  <c:v>2.7628282530964832E-3</c:v>
                </c:pt>
                <c:pt idx="29">
                  <c:v>-3.919344885671916E-3</c:v>
                </c:pt>
                <c:pt idx="30">
                  <c:v>3.2784140379076288E-3</c:v>
                </c:pt>
                <c:pt idx="31">
                  <c:v>2.8471390091422411E-3</c:v>
                </c:pt>
                <c:pt idx="32">
                  <c:v>1.920439870594981E-3</c:v>
                </c:pt>
                <c:pt idx="33">
                  <c:v>4.0726973148768053E-3</c:v>
                </c:pt>
                <c:pt idx="34">
                  <c:v>0</c:v>
                </c:pt>
                <c:pt idx="35">
                  <c:v>4.7443383897700642E-3</c:v>
                </c:pt>
                <c:pt idx="36">
                  <c:v>3.2533282404039188E-3</c:v>
                </c:pt>
                <c:pt idx="37">
                  <c:v>-3.0228734036372717E-3</c:v>
                </c:pt>
                <c:pt idx="38">
                  <c:v>9.6623605788856981E-3</c:v>
                </c:pt>
                <c:pt idx="39">
                  <c:v>3.70405391746087E-3</c:v>
                </c:pt>
                <c:pt idx="40">
                  <c:v>-1.1857309462782739E-3</c:v>
                </c:pt>
                <c:pt idx="41">
                  <c:v>7.0252584059171674E-4</c:v>
                </c:pt>
                <c:pt idx="42">
                  <c:v>2.7301269509030224E-3</c:v>
                </c:pt>
                <c:pt idx="43">
                  <c:v>2.5606285532773221E-3</c:v>
                </c:pt>
                <c:pt idx="44">
                  <c:v>-1.9624452002533488E-3</c:v>
                </c:pt>
                <c:pt idx="45">
                  <c:v>2.2772844921137292E-3</c:v>
                </c:pt>
                <c:pt idx="46">
                  <c:v>8.3709325024883263E-4</c:v>
                </c:pt>
                <c:pt idx="47">
                  <c:v>7.6954624866387711E-3</c:v>
                </c:pt>
                <c:pt idx="48">
                  <c:v>5.0313094864229413E-4</c:v>
                </c:pt>
                <c:pt idx="49">
                  <c:v>-5.9256317203881803E-4</c:v>
                </c:pt>
                <c:pt idx="50">
                  <c:v>-3.7561935529359936E-3</c:v>
                </c:pt>
                <c:pt idx="51">
                  <c:v>-1.5827773238195064E-3</c:v>
                </c:pt>
                <c:pt idx="52">
                  <c:v>2.1749357185665286E-3</c:v>
                </c:pt>
                <c:pt idx="53">
                  <c:v>7.5073385439943241E-3</c:v>
                </c:pt>
                <c:pt idx="54">
                  <c:v>2.1955297992111156E-3</c:v>
                </c:pt>
                <c:pt idx="55">
                  <c:v>4.1744679225097503E-3</c:v>
                </c:pt>
                <c:pt idx="56">
                  <c:v>0</c:v>
                </c:pt>
                <c:pt idx="57">
                  <c:v>-4.0112505271703291E-3</c:v>
                </c:pt>
                <c:pt idx="58">
                  <c:v>-8.6310641901572449E-3</c:v>
                </c:pt>
                <c:pt idx="59">
                  <c:v>-6.6380420505672832E-3</c:v>
                </c:pt>
                <c:pt idx="60">
                  <c:v>6.323548428811776E-3</c:v>
                </c:pt>
                <c:pt idx="61">
                  <c:v>1.500276282141666E-3</c:v>
                </c:pt>
                <c:pt idx="62">
                  <c:v>9.1357303933048417E-3</c:v>
                </c:pt>
                <c:pt idx="63">
                  <c:v>-3.1628368262283102E-3</c:v>
                </c:pt>
                <c:pt idx="64">
                  <c:v>-1.0969527672547441E-3</c:v>
                </c:pt>
                <c:pt idx="65">
                  <c:v>2.9082017034209873E-3</c:v>
                </c:pt>
                <c:pt idx="66">
                  <c:v>8.5751663945150547E-3</c:v>
                </c:pt>
                <c:pt idx="67">
                  <c:v>7.258794976916505E-5</c:v>
                </c:pt>
                <c:pt idx="68">
                  <c:v>7.1478162080280683E-3</c:v>
                </c:pt>
                <c:pt idx="69">
                  <c:v>3.3527080167328194E-4</c:v>
                </c:pt>
                <c:pt idx="70">
                  <c:v>-4.3226040870536497E-4</c:v>
                </c:pt>
                <c:pt idx="71">
                  <c:v>4.4592214694434418E-3</c:v>
                </c:pt>
                <c:pt idx="72">
                  <c:v>4.9448269622538454E-3</c:v>
                </c:pt>
                <c:pt idx="73">
                  <c:v>8.6613146571812294E-4</c:v>
                </c:pt>
                <c:pt idx="74">
                  <c:v>-1.9540882317370389E-4</c:v>
                </c:pt>
                <c:pt idx="75">
                  <c:v>5.1281573999961694E-3</c:v>
                </c:pt>
                <c:pt idx="76">
                  <c:v>3.3951560382883272E-5</c:v>
                </c:pt>
                <c:pt idx="77">
                  <c:v>-5.7808285134042237E-3</c:v>
                </c:pt>
                <c:pt idx="78">
                  <c:v>2.9460247292234509E-3</c:v>
                </c:pt>
                <c:pt idx="79">
                  <c:v>0</c:v>
                </c:pt>
                <c:pt idx="80">
                  <c:v>8.3787815945375321E-3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9-44CA-98AC-9495875BA3BB}"/>
            </c:ext>
          </c:extLst>
        </c:ser>
        <c:ser>
          <c:idx val="2"/>
          <c:order val="2"/>
          <c:tx>
            <c:strRef>
              <c:f>'Volatility Based Impact'!$O$4</c:f>
              <c:strCache>
                <c:ptCount val="1"/>
                <c:pt idx="0">
                  <c:v>Altcoin Index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'Volatility Based Impact'!$O$5:$O$85</c:f>
              <c:numCache>
                <c:formatCode>0.00%</c:formatCode>
                <c:ptCount val="81"/>
                <c:pt idx="0">
                  <c:v>-2.0852374284073272E-2</c:v>
                </c:pt>
                <c:pt idx="1">
                  <c:v>3.9212819157135037E-3</c:v>
                </c:pt>
                <c:pt idx="2">
                  <c:v>-2.1577687368553256E-2</c:v>
                </c:pt>
                <c:pt idx="3">
                  <c:v>3.3717972866668111E-2</c:v>
                </c:pt>
                <c:pt idx="4">
                  <c:v>-3.1902830605721966E-2</c:v>
                </c:pt>
                <c:pt idx="5">
                  <c:v>1.199075475110023E-2</c:v>
                </c:pt>
                <c:pt idx="6">
                  <c:v>2.4845317669219824E-4</c:v>
                </c:pt>
                <c:pt idx="7">
                  <c:v>2.3064273002552094E-2</c:v>
                </c:pt>
                <c:pt idx="8">
                  <c:v>2.9725483066806557E-2</c:v>
                </c:pt>
                <c:pt idx="9">
                  <c:v>3.6876671364916902E-2</c:v>
                </c:pt>
                <c:pt idx="10">
                  <c:v>4.6156379560269301E-3</c:v>
                </c:pt>
                <c:pt idx="11">
                  <c:v>-6.2489056251311403E-3</c:v>
                </c:pt>
                <c:pt idx="12">
                  <c:v>-8.2348132275713914E-2</c:v>
                </c:pt>
                <c:pt idx="13">
                  <c:v>-0.168595401453011</c:v>
                </c:pt>
                <c:pt idx="14">
                  <c:v>1.7767471812822899E-2</c:v>
                </c:pt>
                <c:pt idx="15">
                  <c:v>-3.56141343728682E-2</c:v>
                </c:pt>
                <c:pt idx="16">
                  <c:v>2.8483741163896292E-2</c:v>
                </c:pt>
                <c:pt idx="17">
                  <c:v>1.6032132421516909E-2</c:v>
                </c:pt>
                <c:pt idx="18">
                  <c:v>-1.0799521494750719E-2</c:v>
                </c:pt>
                <c:pt idx="19">
                  <c:v>-7.049424231698076E-3</c:v>
                </c:pt>
                <c:pt idx="20">
                  <c:v>6.4250332895343654E-3</c:v>
                </c:pt>
                <c:pt idx="21">
                  <c:v>2.7393576070408043E-2</c:v>
                </c:pt>
                <c:pt idx="22">
                  <c:v>5.940929308964038E-2</c:v>
                </c:pt>
                <c:pt idx="23">
                  <c:v>-9.4210126265096283E-3</c:v>
                </c:pt>
                <c:pt idx="24">
                  <c:v>-4.5073902024407642E-2</c:v>
                </c:pt>
                <c:pt idx="25">
                  <c:v>4.5896277474893443E-2</c:v>
                </c:pt>
                <c:pt idx="26">
                  <c:v>-2.687210438339549E-2</c:v>
                </c:pt>
                <c:pt idx="27">
                  <c:v>-3.0429430679279612E-2</c:v>
                </c:pt>
                <c:pt idx="28">
                  <c:v>2.2389905878311245E-2</c:v>
                </c:pt>
                <c:pt idx="29">
                  <c:v>-2.3500507033442197E-2</c:v>
                </c:pt>
                <c:pt idx="30">
                  <c:v>4.1329895598398725E-3</c:v>
                </c:pt>
                <c:pt idx="31">
                  <c:v>-6.4882301960226929E-2</c:v>
                </c:pt>
                <c:pt idx="32">
                  <c:v>4.8291393557089446E-3</c:v>
                </c:pt>
                <c:pt idx="33">
                  <c:v>0.12450760562588781</c:v>
                </c:pt>
                <c:pt idx="34">
                  <c:v>4.2667129558525696E-2</c:v>
                </c:pt>
                <c:pt idx="35">
                  <c:v>2.9571343369586112E-2</c:v>
                </c:pt>
                <c:pt idx="36">
                  <c:v>-3.5150352380725725E-2</c:v>
                </c:pt>
                <c:pt idx="37">
                  <c:v>-4.7707464349859841E-3</c:v>
                </c:pt>
                <c:pt idx="38">
                  <c:v>8.9287810779092869E-3</c:v>
                </c:pt>
                <c:pt idx="39">
                  <c:v>2.3077976563709468E-2</c:v>
                </c:pt>
                <c:pt idx="40">
                  <c:v>7.4721345497739122E-3</c:v>
                </c:pt>
                <c:pt idx="41">
                  <c:v>8.5394276557755333E-3</c:v>
                </c:pt>
                <c:pt idx="42">
                  <c:v>-1.9731537156877588E-2</c:v>
                </c:pt>
                <c:pt idx="43">
                  <c:v>-3.0940158582225208E-2</c:v>
                </c:pt>
                <c:pt idx="44">
                  <c:v>1.1321288030449184E-2</c:v>
                </c:pt>
                <c:pt idx="45">
                  <c:v>2.1048632244813348E-2</c:v>
                </c:pt>
                <c:pt idx="46">
                  <c:v>-1.170622149430911E-2</c:v>
                </c:pt>
                <c:pt idx="47">
                  <c:v>-1.6634284211374029E-2</c:v>
                </c:pt>
                <c:pt idx="48">
                  <c:v>-2.8591300997254154E-2</c:v>
                </c:pt>
                <c:pt idx="49">
                  <c:v>-1.924350765839089E-2</c:v>
                </c:pt>
                <c:pt idx="50">
                  <c:v>-1.6693329896620424E-2</c:v>
                </c:pt>
                <c:pt idx="51">
                  <c:v>-6.6515212981913208E-2</c:v>
                </c:pt>
                <c:pt idx="52">
                  <c:v>-5.7106678350251183E-2</c:v>
                </c:pt>
                <c:pt idx="53">
                  <c:v>-2.418227318477606E-2</c:v>
                </c:pt>
                <c:pt idx="54">
                  <c:v>1.2924166796572711E-2</c:v>
                </c:pt>
                <c:pt idx="55">
                  <c:v>4.5909453885568663E-2</c:v>
                </c:pt>
                <c:pt idx="56">
                  <c:v>-1.2510568232456554E-2</c:v>
                </c:pt>
                <c:pt idx="57">
                  <c:v>4.0534768014476086E-2</c:v>
                </c:pt>
                <c:pt idx="58">
                  <c:v>-5.8057388697651091E-2</c:v>
                </c:pt>
                <c:pt idx="59">
                  <c:v>-2.2146199184298609E-3</c:v>
                </c:pt>
                <c:pt idx="60">
                  <c:v>-1.3505760071222839E-2</c:v>
                </c:pt>
                <c:pt idx="61">
                  <c:v>2.2909230645435263E-2</c:v>
                </c:pt>
                <c:pt idx="62">
                  <c:v>9.7443563996850724E-3</c:v>
                </c:pt>
                <c:pt idx="63">
                  <c:v>-1.8258819223589517E-2</c:v>
                </c:pt>
                <c:pt idx="64">
                  <c:v>-2.0001610116697988E-2</c:v>
                </c:pt>
                <c:pt idx="65">
                  <c:v>-5.6720580298063039E-3</c:v>
                </c:pt>
                <c:pt idx="66">
                  <c:v>1.660391323493382E-3</c:v>
                </c:pt>
                <c:pt idx="67">
                  <c:v>7.4416572658926317E-3</c:v>
                </c:pt>
                <c:pt idx="68">
                  <c:v>-7.5935069299999491E-2</c:v>
                </c:pt>
                <c:pt idx="69">
                  <c:v>-7.1150608850867769E-2</c:v>
                </c:pt>
                <c:pt idx="70">
                  <c:v>9.2783510986920392E-2</c:v>
                </c:pt>
                <c:pt idx="71">
                  <c:v>-2.6798099957579091E-2</c:v>
                </c:pt>
                <c:pt idx="72">
                  <c:v>1.1807194000643229E-2</c:v>
                </c:pt>
                <c:pt idx="73">
                  <c:v>-6.0139423911513834E-3</c:v>
                </c:pt>
                <c:pt idx="74">
                  <c:v>4.2433631499474433E-3</c:v>
                </c:pt>
                <c:pt idx="75">
                  <c:v>-7.1195323326427307E-3</c:v>
                </c:pt>
                <c:pt idx="76">
                  <c:v>-5.3067245527823603E-3</c:v>
                </c:pt>
                <c:pt idx="77">
                  <c:v>2.4907045038554676E-2</c:v>
                </c:pt>
                <c:pt idx="78">
                  <c:v>-1.4643057773519708E-2</c:v>
                </c:pt>
                <c:pt idx="79">
                  <c:v>7.7712664057181247E-3</c:v>
                </c:pt>
                <c:pt idx="80">
                  <c:v>-3.2248540650015034E-2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09-44CA-98AC-9495875B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55136"/>
        <c:axId val="140173312"/>
      </c:lineChart>
      <c:catAx>
        <c:axId val="14015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3312"/>
        <c:crosses val="autoZero"/>
        <c:auto val="1"/>
        <c:lblAlgn val="ctr"/>
        <c:lblOffset val="100"/>
        <c:noMultiLvlLbl val="0"/>
      </c:catAx>
      <c:valAx>
        <c:axId val="1401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41412</xdr:colOff>
      <xdr:row>23</xdr:row>
      <xdr:rowOff>81998</xdr:rowOff>
    </xdr:from>
    <xdr:to>
      <xdr:col>22</xdr:col>
      <xdr:colOff>1200977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BFEB90-5330-4E2F-9B16-4CA1045F3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mester%205%20Chips\IAPM\IAPM%20Crypto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ypto Portfolio"/>
      <sheetName val="Overall Portfolio"/>
      <sheetName val="Volatility Based Allocation"/>
    </sheetNames>
    <sheetDataSet>
      <sheetData sheetId="0"/>
      <sheetData sheetId="1">
        <row r="4">
          <cell r="N4">
            <v>8.1838703057666162E-3</v>
          </cell>
          <cell r="O4">
            <v>0</v>
          </cell>
          <cell r="P4">
            <v>7.611576055324365E-3</v>
          </cell>
        </row>
        <row r="5">
          <cell r="N5">
            <v>-4.5228053606032326E-3</v>
          </cell>
          <cell r="O5">
            <v>-7.059870773669763E-3</v>
          </cell>
          <cell r="P5">
            <v>8.6010251382744318E-3</v>
          </cell>
        </row>
        <row r="6">
          <cell r="N6">
            <v>-1.91058057603678E-2</v>
          </cell>
          <cell r="O6">
            <v>3.5333941295578875E-3</v>
          </cell>
          <cell r="P6">
            <v>-2.419859863808338E-2</v>
          </cell>
        </row>
        <row r="7">
          <cell r="N7">
            <v>4.9945593489564288E-3</v>
          </cell>
          <cell r="O7">
            <v>-2.8032085956850583E-3</v>
          </cell>
          <cell r="P7">
            <v>1.4667719801086498E-2</v>
          </cell>
        </row>
        <row r="8">
          <cell r="N8">
            <v>-2.2898958346296849E-3</v>
          </cell>
          <cell r="O8">
            <v>4.9024150649641385E-3</v>
          </cell>
          <cell r="P8">
            <v>-1.2251175620014987E-2</v>
          </cell>
        </row>
        <row r="9">
          <cell r="N9">
            <v>1.5845692640962472E-2</v>
          </cell>
          <cell r="O9">
            <v>6.6552927252885308E-3</v>
          </cell>
          <cell r="P9">
            <v>-2.9717936677823298E-3</v>
          </cell>
        </row>
        <row r="10">
          <cell r="N10">
            <v>3.3480955148617042E-3</v>
          </cell>
          <cell r="O10">
            <v>-2.8552233792408233E-3</v>
          </cell>
          <cell r="P10">
            <v>-1.6172459347264967E-2</v>
          </cell>
        </row>
        <row r="11">
          <cell r="N11">
            <v>5.9354807127471876E-3</v>
          </cell>
          <cell r="O11">
            <v>6.9762812562206289E-3</v>
          </cell>
          <cell r="P11">
            <v>3.013053160138135E-2</v>
          </cell>
        </row>
        <row r="12">
          <cell r="N12">
            <v>2.6562202189048811E-3</v>
          </cell>
          <cell r="O12">
            <v>-1.5145386587512855E-3</v>
          </cell>
          <cell r="P12">
            <v>5.4842096130771623E-3</v>
          </cell>
        </row>
        <row r="13">
          <cell r="N13">
            <v>-1.5369308300234863E-3</v>
          </cell>
          <cell r="O13">
            <v>1.870155186330269E-3</v>
          </cell>
          <cell r="P13">
            <v>1.2822833410415013E-2</v>
          </cell>
        </row>
        <row r="14">
          <cell r="N14">
            <v>9.8839046284227017E-4</v>
          </cell>
          <cell r="O14">
            <v>8.3665471879950104E-3</v>
          </cell>
          <cell r="P14">
            <v>5.7570640865972633E-2</v>
          </cell>
        </row>
        <row r="15">
          <cell r="N15">
            <v>-2.5494718951069029E-4</v>
          </cell>
          <cell r="O15">
            <v>3.862144651035182E-3</v>
          </cell>
          <cell r="P15">
            <v>6.1198248807050826E-2</v>
          </cell>
        </row>
        <row r="16">
          <cell r="N16">
            <v>-1.0346209425736941E-2</v>
          </cell>
          <cell r="O16">
            <v>0</v>
          </cell>
          <cell r="P16">
            <v>-2.5633962513107678E-2</v>
          </cell>
        </row>
        <row r="17">
          <cell r="N17">
            <v>-4.4746023371002863E-3</v>
          </cell>
          <cell r="O17">
            <v>-2.6519542770646609E-3</v>
          </cell>
          <cell r="P17">
            <v>-3.347640757243775E-2</v>
          </cell>
        </row>
        <row r="18">
          <cell r="N18">
            <v>-5.172619218807184E-3</v>
          </cell>
          <cell r="O18">
            <v>2.8908783753256451E-4</v>
          </cell>
          <cell r="P18">
            <v>-4.001598656316474E-2</v>
          </cell>
        </row>
        <row r="19">
          <cell r="N19">
            <v>6.0667883603564565E-3</v>
          </cell>
          <cell r="O19">
            <v>1.1409648528637462E-3</v>
          </cell>
          <cell r="P19">
            <v>-0.15641081798232381</v>
          </cell>
        </row>
        <row r="20">
          <cell r="N20">
            <v>5.5745524553891812E-3</v>
          </cell>
          <cell r="O20">
            <v>-9.0421405245464381E-3</v>
          </cell>
          <cell r="P20">
            <v>3.0523139579046843E-2</v>
          </cell>
        </row>
        <row r="21">
          <cell r="N21">
            <v>-1.0552527912150667E-2</v>
          </cell>
          <cell r="O21">
            <v>-1.5730684849202037E-2</v>
          </cell>
          <cell r="P21">
            <v>5.3573416820016373E-3</v>
          </cell>
        </row>
        <row r="22">
          <cell r="N22">
            <v>-5.2149517286905755E-3</v>
          </cell>
          <cell r="O22">
            <v>1.0053551114029613E-2</v>
          </cell>
          <cell r="P22">
            <v>-1.8308205329869875E-2</v>
          </cell>
        </row>
        <row r="23">
          <cell r="N23">
            <v>6.1132401002008674E-3</v>
          </cell>
          <cell r="O23">
            <v>-8.6684736160957954E-4</v>
          </cell>
          <cell r="P23">
            <v>5.7654431284434038E-2</v>
          </cell>
        </row>
        <row r="24">
          <cell r="N24">
            <v>-7.7249680530937503E-3</v>
          </cell>
          <cell r="O24">
            <v>3.1343557157694768E-3</v>
          </cell>
          <cell r="P24">
            <v>-1.6217633096522577E-2</v>
          </cell>
        </row>
        <row r="25">
          <cell r="N25">
            <v>-6.1233985277254765E-3</v>
          </cell>
          <cell r="O25">
            <v>-1.7705852615678808E-2</v>
          </cell>
          <cell r="P25">
            <v>1.4402877206188824E-2</v>
          </cell>
        </row>
        <row r="26">
          <cell r="N26">
            <v>-2.5100107840596575E-2</v>
          </cell>
          <cell r="O26">
            <v>7.2546442124061805E-3</v>
          </cell>
          <cell r="P26">
            <v>-4.4434881115653635E-3</v>
          </cell>
        </row>
        <row r="27">
          <cell r="N27">
            <v>3.9487731363376799E-3</v>
          </cell>
          <cell r="O27">
            <v>1.4980362705145023E-2</v>
          </cell>
          <cell r="P27">
            <v>1.5184976767024239E-4</v>
          </cell>
        </row>
        <row r="28">
          <cell r="N28">
            <v>2.3210823461081942E-2</v>
          </cell>
          <cell r="O28">
            <v>1.1250640619361318E-2</v>
          </cell>
          <cell r="P28">
            <v>5.1367221799236473E-2</v>
          </cell>
        </row>
        <row r="29">
          <cell r="N29">
            <v>9.1405007658822424E-3</v>
          </cell>
          <cell r="O29">
            <v>3.3256464618900416E-3</v>
          </cell>
          <cell r="P29">
            <v>-7.1948376445466478E-3</v>
          </cell>
        </row>
        <row r="30">
          <cell r="N30">
            <v>4.0366775166162938E-3</v>
          </cell>
          <cell r="O30">
            <v>-5.4008332885008281E-3</v>
          </cell>
          <cell r="P30">
            <v>2.8329587942093504E-2</v>
          </cell>
        </row>
        <row r="31">
          <cell r="N31">
            <v>-3.2624949023517535E-3</v>
          </cell>
          <cell r="O31">
            <v>7.3263595685921779E-3</v>
          </cell>
          <cell r="P31">
            <v>-4.2748868336211721E-2</v>
          </cell>
        </row>
        <row r="32">
          <cell r="N32">
            <v>-5.525546872094167E-3</v>
          </cell>
          <cell r="O32">
            <v>1.6884988171557147E-3</v>
          </cell>
          <cell r="P32">
            <v>1.9679185202949645E-2</v>
          </cell>
        </row>
        <row r="33">
          <cell r="N33">
            <v>6.3499979221210978E-3</v>
          </cell>
          <cell r="O33">
            <v>6.4626610081155444E-3</v>
          </cell>
          <cell r="P33">
            <v>3.9230617995737127E-2</v>
          </cell>
        </row>
        <row r="34">
          <cell r="N34">
            <v>7.7057127990816099E-3</v>
          </cell>
          <cell r="O34">
            <v>-1.6304428235363044E-3</v>
          </cell>
          <cell r="P34">
            <v>-2.9292045061233174E-2</v>
          </cell>
        </row>
        <row r="35">
          <cell r="N35">
            <v>-2.1760154738879045E-3</v>
          </cell>
          <cell r="O35">
            <v>1.8435419717006685E-3</v>
          </cell>
          <cell r="P35">
            <v>-1.6645533320810202E-2</v>
          </cell>
        </row>
        <row r="36">
          <cell r="N36">
            <v>-5.0268385538803084E-3</v>
          </cell>
          <cell r="O36">
            <v>0</v>
          </cell>
          <cell r="P36">
            <v>2.7257517467218939E-2</v>
          </cell>
        </row>
        <row r="37">
          <cell r="N37">
            <v>-5.5847013030970727E-3</v>
          </cell>
          <cell r="O37">
            <v>-2.9199801192842934E-3</v>
          </cell>
          <cell r="P37">
            <v>1.0997964200901045E-2</v>
          </cell>
        </row>
        <row r="38">
          <cell r="N38">
            <v>-4.4247787610618428E-3</v>
          </cell>
          <cell r="O38">
            <v>4.7058265015771372E-3</v>
          </cell>
          <cell r="P38">
            <v>-1.418807207672601E-2</v>
          </cell>
        </row>
        <row r="39">
          <cell r="N39">
            <v>1.1123618928496892E-2</v>
          </cell>
          <cell r="O39">
            <v>-3.8155427255142094E-3</v>
          </cell>
          <cell r="P39">
            <v>-2.03061652532186E-2</v>
          </cell>
        </row>
        <row r="40">
          <cell r="N40">
            <v>-3.7151881509825957E-3</v>
          </cell>
          <cell r="O40">
            <v>-4.367920361196842E-2</v>
          </cell>
          <cell r="P40">
            <v>3.4784361227966798E-2</v>
          </cell>
        </row>
        <row r="41">
          <cell r="N41">
            <v>-2.0813932794463974E-2</v>
          </cell>
          <cell r="O41">
            <v>-3.0280015747592093E-2</v>
          </cell>
          <cell r="P41">
            <v>1.9983497592893418E-2</v>
          </cell>
        </row>
        <row r="42">
          <cell r="N42">
            <v>-2.6628569496339738E-3</v>
          </cell>
          <cell r="O42">
            <v>-3.7785187055856539E-3</v>
          </cell>
          <cell r="P42">
            <v>-5.6568203119401472E-3</v>
          </cell>
        </row>
        <row r="43">
          <cell r="N43">
            <v>-1.0120445163969816E-2</v>
          </cell>
          <cell r="O43">
            <v>-4.4163278665378725E-2</v>
          </cell>
          <cell r="P43">
            <v>2.3429167040336596E-2</v>
          </cell>
        </row>
        <row r="44">
          <cell r="N44">
            <v>-3.8703600633643864E-3</v>
          </cell>
          <cell r="O44">
            <v>-8.2383273576925875E-3</v>
          </cell>
          <cell r="P44">
            <v>-2.8586769398626921E-2</v>
          </cell>
        </row>
        <row r="45">
          <cell r="N45">
            <v>-3.709609483121723E-2</v>
          </cell>
          <cell r="O45">
            <v>4.6039225243888371E-2</v>
          </cell>
          <cell r="P45">
            <v>9.9509074287429389E-3</v>
          </cell>
        </row>
        <row r="46">
          <cell r="N46">
            <v>-6.1597518244916882E-3</v>
          </cell>
          <cell r="O46">
            <v>-2.8107940185681968E-2</v>
          </cell>
          <cell r="P46">
            <v>4.975607527835324E-3</v>
          </cell>
        </row>
        <row r="47">
          <cell r="N47">
            <v>1.5319664952504919E-2</v>
          </cell>
          <cell r="O47">
            <v>4.2202592421180185E-2</v>
          </cell>
          <cell r="P47">
            <v>2.5683238724876212E-3</v>
          </cell>
        </row>
        <row r="48">
          <cell r="N48">
            <v>-4.626967345819244E-3</v>
          </cell>
          <cell r="O48">
            <v>-3.3922022158894838E-2</v>
          </cell>
          <cell r="P48">
            <v>8.551040881791705E-3</v>
          </cell>
        </row>
        <row r="49">
          <cell r="N49">
            <v>1.5998577904186018E-3</v>
          </cell>
          <cell r="O49">
            <v>-1.7053909799797706E-2</v>
          </cell>
          <cell r="P49">
            <v>2.5542171405648295E-2</v>
          </cell>
        </row>
        <row r="50">
          <cell r="N50">
            <v>-2.4806992634661351E-2</v>
          </cell>
          <cell r="O50">
            <v>-7.5969680759797709E-2</v>
          </cell>
          <cell r="P50">
            <v>-4.6877229998339098E-2</v>
          </cell>
        </row>
        <row r="51">
          <cell r="N51">
            <v>-4.8956044206033944E-2</v>
          </cell>
          <cell r="O51">
            <v>-1.8859955726435729E-3</v>
          </cell>
          <cell r="P51">
            <v>2.2032333495012324E-3</v>
          </cell>
        </row>
        <row r="52">
          <cell r="N52">
            <v>6.6497950045207865E-4</v>
          </cell>
          <cell r="O52">
            <v>-9.5112680474797484E-2</v>
          </cell>
          <cell r="P52">
            <v>3.7651901049680081E-3</v>
          </cell>
        </row>
        <row r="53">
          <cell r="N53">
            <v>-8.3019391111451069E-2</v>
          </cell>
          <cell r="O53">
            <v>9.2871194530443901E-2</v>
          </cell>
          <cell r="P53">
            <v>-6.4637208771767263E-4</v>
          </cell>
        </row>
        <row r="54">
          <cell r="N54">
            <v>3.8065098043305046E-2</v>
          </cell>
          <cell r="O54">
            <v>-0.11984050283657066</v>
          </cell>
          <cell r="P54">
            <v>-2.3043517432896565E-2</v>
          </cell>
        </row>
        <row r="55">
          <cell r="N55">
            <v>-7.6121022179363673E-2</v>
          </cell>
          <cell r="O55">
            <v>5.9954822243549089E-2</v>
          </cell>
          <cell r="P55">
            <v>1.5292465248529119E-2</v>
          </cell>
        </row>
        <row r="56">
          <cell r="N56">
            <v>-2.5045121447365593E-2</v>
          </cell>
          <cell r="O56">
            <v>-5.1830823307066787E-2</v>
          </cell>
          <cell r="P56">
            <v>-3.8276021807295169E-2</v>
          </cell>
        </row>
        <row r="57">
          <cell r="N57">
            <v>-5.5564539062456397E-2</v>
          </cell>
          <cell r="O57">
            <v>4.707893749218206E-3</v>
          </cell>
          <cell r="P57">
            <v>-1.0020430390113688E-2</v>
          </cell>
        </row>
        <row r="58">
          <cell r="N58">
            <v>-2.4247827319100579E-2</v>
          </cell>
          <cell r="O58">
            <v>-4.3359522534749395E-2</v>
          </cell>
          <cell r="P58">
            <v>-8.0203240333632797E-3</v>
          </cell>
        </row>
        <row r="59">
          <cell r="N59">
            <v>5.8329148237116435E-2</v>
          </cell>
          <cell r="O59">
            <v>-2.9293858355170621E-2</v>
          </cell>
          <cell r="P59">
            <v>-3.6170325406632342E-2</v>
          </cell>
        </row>
        <row r="60">
          <cell r="N60">
            <v>-0.12980464127060365</v>
          </cell>
          <cell r="O60">
            <v>9.3827657101993367E-2</v>
          </cell>
          <cell r="P60">
            <v>-6.67981320250709E-2</v>
          </cell>
        </row>
        <row r="61">
          <cell r="N61">
            <v>2.507144968956343E-2</v>
          </cell>
          <cell r="O61">
            <v>1.1535019797084933E-2</v>
          </cell>
          <cell r="P61">
            <v>-2.3562451374719351E-2</v>
          </cell>
        </row>
        <row r="62">
          <cell r="N62">
            <v>6.6247492324751134E-2</v>
          </cell>
          <cell r="O62">
            <v>6.2414160836336219E-2</v>
          </cell>
          <cell r="P62">
            <v>-4.3765314964938629E-3</v>
          </cell>
        </row>
        <row r="63">
          <cell r="N63">
            <v>3.890428415996916E-2</v>
          </cell>
          <cell r="O63">
            <v>-3.36873163071707E-2</v>
          </cell>
          <cell r="P63">
            <v>3.4723218124121269E-2</v>
          </cell>
        </row>
        <row r="64">
          <cell r="N64">
            <v>2.1755608144464755E-3</v>
          </cell>
          <cell r="O64">
            <v>3.3516035994916482E-2</v>
          </cell>
          <cell r="P64">
            <v>9.262792871888692E-3</v>
          </cell>
        </row>
        <row r="65">
          <cell r="N65">
            <v>-4.3780491325308146E-2</v>
          </cell>
          <cell r="O65">
            <v>-1.60127919593398E-2</v>
          </cell>
          <cell r="P65">
            <v>-1.0364276227657232E-2</v>
          </cell>
        </row>
        <row r="66">
          <cell r="N66">
            <v>3.8237673738996003E-2</v>
          </cell>
          <cell r="O66">
            <v>-4.4142397827121593E-2</v>
          </cell>
          <cell r="P66">
            <v>-2.4593694682634948E-2</v>
          </cell>
        </row>
        <row r="67">
          <cell r="N67">
            <v>-4.0004652379983185E-2</v>
          </cell>
          <cell r="O67">
            <v>7.3466909532484692E-3</v>
          </cell>
          <cell r="P67">
            <v>-1.9797198676567263E-2</v>
          </cell>
        </row>
        <row r="68">
          <cell r="N68">
            <v>-2.0596573699386833E-2</v>
          </cell>
          <cell r="O68">
            <v>6.861551443553715E-2</v>
          </cell>
          <cell r="P68">
            <v>3.700678940114499E-2</v>
          </cell>
        </row>
        <row r="69">
          <cell r="N69">
            <v>8.7632054231920664E-2</v>
          </cell>
          <cell r="O69">
            <v>3.4056426049386967E-2</v>
          </cell>
          <cell r="P69">
            <v>-2.0904400779173438E-2</v>
          </cell>
        </row>
        <row r="70">
          <cell r="N70">
            <v>-4.9418803029959157E-3</v>
          </cell>
          <cell r="O70">
            <v>1.448737809002254E-2</v>
          </cell>
          <cell r="P70">
            <v>-8.468477742496705E-3</v>
          </cell>
        </row>
        <row r="71">
          <cell r="N71">
            <v>4.1508786969566946E-2</v>
          </cell>
          <cell r="O71">
            <v>-1.0104594561656355E-2</v>
          </cell>
          <cell r="P71">
            <v>-1.5689447989660099E-2</v>
          </cell>
        </row>
        <row r="72">
          <cell r="N72">
            <v>-1.2955585552958171E-2</v>
          </cell>
          <cell r="O72">
            <v>7.8685414048949021E-3</v>
          </cell>
          <cell r="P72">
            <v>-4.7616441388848463E-2</v>
          </cell>
        </row>
        <row r="73">
          <cell r="N73">
            <v>-7.6218749478811354E-3</v>
          </cell>
          <cell r="O73">
            <v>5.8167107381006389E-3</v>
          </cell>
          <cell r="P73">
            <v>-6.910573405599163E-2</v>
          </cell>
        </row>
        <row r="74">
          <cell r="N74">
            <v>7.5627709992940328E-3</v>
          </cell>
          <cell r="O74">
            <v>2.6793591827257934E-2</v>
          </cell>
          <cell r="P74">
            <v>6.3015828785246697E-2</v>
          </cell>
        </row>
        <row r="75">
          <cell r="N75">
            <v>3.0463259496486206E-2</v>
          </cell>
          <cell r="O75">
            <v>-1.7880997439608137E-2</v>
          </cell>
          <cell r="P75">
            <v>-3.9819449429553844E-2</v>
          </cell>
        </row>
        <row r="76">
          <cell r="N76">
            <v>-5.2877222327130102E-4</v>
          </cell>
          <cell r="O76">
            <v>-3.0674846625766805E-2</v>
          </cell>
          <cell r="P76">
            <v>2.6630530041367617E-2</v>
          </cell>
        </row>
        <row r="77">
          <cell r="N77">
            <v>-3.0274729130789213E-2</v>
          </cell>
          <cell r="O77">
            <v>2.2930248194813929E-2</v>
          </cell>
          <cell r="P77">
            <v>-2.5651758566244798E-2</v>
          </cell>
        </row>
        <row r="78">
          <cell r="N78">
            <v>2.2919461779556505E-2</v>
          </cell>
          <cell r="O78">
            <v>-5.3941864245110605E-4</v>
          </cell>
          <cell r="P78">
            <v>2.2197543801957043E-2</v>
          </cell>
        </row>
        <row r="79">
          <cell r="N79">
            <v>1.3779891807168543E-2</v>
          </cell>
          <cell r="O79">
            <v>1.3918078490242181E-2</v>
          </cell>
          <cell r="P79">
            <v>-1.746338825024818E-2</v>
          </cell>
        </row>
        <row r="80">
          <cell r="N80">
            <v>-1.7124942290554945E-2</v>
          </cell>
          <cell r="O80">
            <v>1.4714073196697708E-2</v>
          </cell>
          <cell r="P80">
            <v>3.8820619620867358E-3</v>
          </cell>
        </row>
        <row r="81">
          <cell r="N81">
            <v>1.3971423577733066E-2</v>
          </cell>
          <cell r="O81">
            <v>-5.2423501292349073E-3</v>
          </cell>
          <cell r="P81">
            <v>2.3343186649999792E-2</v>
          </cell>
        </row>
        <row r="82">
          <cell r="N82">
            <v>1.0622367301207802E-2</v>
          </cell>
          <cell r="O82">
            <v>2.6583874358714787E-2</v>
          </cell>
          <cell r="P82">
            <v>-2.848429268860031E-2</v>
          </cell>
        </row>
        <row r="83">
          <cell r="N83">
            <v>1.8383097570595641E-2</v>
          </cell>
          <cell r="O83">
            <v>-9.2124197570344624E-3</v>
          </cell>
          <cell r="P83">
            <v>-1.2466191930592063E-2</v>
          </cell>
        </row>
        <row r="84">
          <cell r="N84">
            <v>3.2088220362490594E-2</v>
          </cell>
          <cell r="O84">
            <v>-2.3928472100616993E-2</v>
          </cell>
          <cell r="P84">
            <v>5.8954291419408111E-2</v>
          </cell>
        </row>
        <row r="85">
          <cell r="N85">
            <v>-5.7444801671416523E-2</v>
          </cell>
          <cell r="O85">
            <v>9.0405735311707147E-3</v>
          </cell>
          <cell r="P85">
            <v>-2.1760417248840813E-2</v>
          </cell>
        </row>
        <row r="86">
          <cell r="N86">
            <v>-9.4582234895356221E-3</v>
          </cell>
          <cell r="O86">
            <v>-6.9794034388029891E-3</v>
          </cell>
          <cell r="P86">
            <v>7.9798485008746534E-2</v>
          </cell>
        </row>
        <row r="87">
          <cell r="N87">
            <v>7.093508299296003E-3</v>
          </cell>
          <cell r="O87">
            <v>1.1504623615899323E-2</v>
          </cell>
          <cell r="P87">
            <v>-1.1346632886936936E-2</v>
          </cell>
        </row>
        <row r="88">
          <cell r="N88">
            <v>-7.7500566288063455E-3</v>
          </cell>
          <cell r="O88">
            <v>1.6871501011734846E-2</v>
          </cell>
          <cell r="P88">
            <v>-2.0823395974421732E-2</v>
          </cell>
        </row>
        <row r="89">
          <cell r="N89">
            <v>5.701675716514254E-3</v>
          </cell>
          <cell r="O89">
            <v>1.7748651785098879E-4</v>
          </cell>
          <cell r="P89">
            <v>1.5572145642108515E-2</v>
          </cell>
        </row>
        <row r="90">
          <cell r="N90">
            <v>-1.3295141328432125E-3</v>
          </cell>
          <cell r="O90">
            <v>-2.054383139042848E-2</v>
          </cell>
          <cell r="P90">
            <v>2.1875844692443414E-2</v>
          </cell>
        </row>
        <row r="91">
          <cell r="N91">
            <v>-4.6162005368431958E-3</v>
          </cell>
          <cell r="O91">
            <v>-1.7462684487059787E-2</v>
          </cell>
          <cell r="P91">
            <v>-2.1167364025220015E-2</v>
          </cell>
        </row>
        <row r="92">
          <cell r="N92">
            <v>2.0333712098558721E-2</v>
          </cell>
          <cell r="O92">
            <v>1.1524822695035519E-2</v>
          </cell>
          <cell r="P92">
            <v>0.12230342520644277</v>
          </cell>
        </row>
        <row r="93">
          <cell r="N93">
            <v>-2.5661929653489235E-2</v>
          </cell>
          <cell r="O93">
            <v>3.9263803680980036E-3</v>
          </cell>
          <cell r="P93">
            <v>4.1397751675911199E-3</v>
          </cell>
        </row>
        <row r="94">
          <cell r="N94">
            <v>-6.4532006234441219E-4</v>
          </cell>
          <cell r="O94">
            <v>3.1501204735132848E-2</v>
          </cell>
          <cell r="P94">
            <v>5.1794468754158274E-2</v>
          </cell>
        </row>
        <row r="95">
          <cell r="N95">
            <v>-3.4322550988579281E-2</v>
          </cell>
          <cell r="O95">
            <v>-1.0484408800538914E-2</v>
          </cell>
          <cell r="P95">
            <v>-4.2733542397067614E-2</v>
          </cell>
        </row>
        <row r="96">
          <cell r="N96">
            <v>6.3298671124585315E-3</v>
          </cell>
          <cell r="O96">
            <v>1.6651043127809739E-2</v>
          </cell>
          <cell r="P96">
            <v>1.2568552937568755E-2</v>
          </cell>
        </row>
        <row r="97">
          <cell r="N97">
            <v>2.1111373900507768E-2</v>
          </cell>
          <cell r="O97">
            <v>-7.7735638256701822E-3</v>
          </cell>
          <cell r="P97">
            <v>1.3313589542834459E-2</v>
          </cell>
        </row>
        <row r="98">
          <cell r="N98">
            <v>4.3787328145767912E-3</v>
          </cell>
          <cell r="O98">
            <v>2.3537312066093108E-3</v>
          </cell>
          <cell r="P98">
            <v>-5.0182464167969343E-3</v>
          </cell>
        </row>
        <row r="99">
          <cell r="N99">
            <v>-7.3575840768702605E-3</v>
          </cell>
          <cell r="O99">
            <v>1.2289160703107926E-2</v>
          </cell>
          <cell r="P99">
            <v>-2.0952753214358966E-2</v>
          </cell>
        </row>
        <row r="100">
          <cell r="N100">
            <v>-1.1284122023398346E-3</v>
          </cell>
          <cell r="O100">
            <v>1.4827343010993532E-2</v>
          </cell>
          <cell r="P100">
            <v>2.8528073712973168E-2</v>
          </cell>
        </row>
        <row r="101">
          <cell r="N101">
            <v>3.1664460823674911E-2</v>
          </cell>
          <cell r="O101">
            <v>-2.1079466294262605E-3</v>
          </cell>
          <cell r="P101">
            <v>5.2293563005987753E-2</v>
          </cell>
        </row>
        <row r="102">
          <cell r="N102">
            <v>1.8803106833638283E-2</v>
          </cell>
          <cell r="O102">
            <v>4.8123100078225622E-3</v>
          </cell>
          <cell r="P102">
            <v>-3.8990911002809714E-3</v>
          </cell>
        </row>
        <row r="103">
          <cell r="N103">
            <v>9.5046416792234911E-3</v>
          </cell>
          <cell r="O103">
            <v>3.7512605483673855E-3</v>
          </cell>
          <cell r="P103">
            <v>3.5812210594886595E-2</v>
          </cell>
        </row>
        <row r="104">
          <cell r="N104">
            <v>2.5662035635627412E-2</v>
          </cell>
          <cell r="O104">
            <v>8.2108039650099496E-3</v>
          </cell>
          <cell r="P104">
            <v>1.4571956984889445E-2</v>
          </cell>
        </row>
        <row r="105">
          <cell r="N105">
            <v>1.5565608096762329E-2</v>
          </cell>
          <cell r="O105">
            <v>1.3648963587616247E-2</v>
          </cell>
          <cell r="P105">
            <v>9.7209089595589049E-3</v>
          </cell>
        </row>
        <row r="106">
          <cell r="N106">
            <v>8.2622681404134202E-3</v>
          </cell>
          <cell r="O106">
            <v>-3.3686961032639573E-3</v>
          </cell>
          <cell r="P106">
            <v>1.3449026644431594E-2</v>
          </cell>
        </row>
        <row r="107">
          <cell r="N107">
            <v>-3.2251492066330822E-3</v>
          </cell>
          <cell r="O107">
            <v>2.621170498176606E-2</v>
          </cell>
          <cell r="P107">
            <v>5.401848098202211E-2</v>
          </cell>
        </row>
        <row r="108">
          <cell r="N108">
            <v>1.1272197904099057E-2</v>
          </cell>
          <cell r="O108">
            <v>1.2041591393674889E-2</v>
          </cell>
          <cell r="P108">
            <v>7.5966320180357094E-2</v>
          </cell>
        </row>
        <row r="109">
          <cell r="N109">
            <v>2.4945401123037669E-3</v>
          </cell>
          <cell r="O109">
            <v>-7.7991826481333959E-3</v>
          </cell>
          <cell r="P109">
            <v>2.2877449804543204E-2</v>
          </cell>
        </row>
        <row r="110">
          <cell r="N110">
            <v>-1.1881051787813179E-2</v>
          </cell>
          <cell r="O110">
            <v>-5.3130787794885004E-3</v>
          </cell>
          <cell r="P110">
            <v>-3.9276410586196131E-2</v>
          </cell>
        </row>
        <row r="111">
          <cell r="N111">
            <v>6.9177287951704969E-3</v>
          </cell>
          <cell r="O111">
            <v>-5.8944121574601716E-2</v>
          </cell>
          <cell r="P111">
            <v>4.3723405227755974E-2</v>
          </cell>
        </row>
        <row r="112">
          <cell r="N112">
            <v>-2.1169120663493524E-2</v>
          </cell>
          <cell r="O112">
            <v>1.3060857399820103E-2</v>
          </cell>
          <cell r="P112">
            <v>7.0648156754305802E-2</v>
          </cell>
        </row>
        <row r="113">
          <cell r="N113">
            <v>7.1601696626943934E-3</v>
          </cell>
          <cell r="O113">
            <v>8.3122075684491925E-3</v>
          </cell>
          <cell r="P113">
            <v>-2.5542602216632404E-2</v>
          </cell>
        </row>
        <row r="114">
          <cell r="N114">
            <v>-1.596326043578089E-2</v>
          </cell>
          <cell r="O114">
            <v>1.8962430582503575E-2</v>
          </cell>
          <cell r="P114">
            <v>-3.6831435595002793E-2</v>
          </cell>
        </row>
        <row r="115">
          <cell r="N115">
            <v>1.0220406166889129E-2</v>
          </cell>
          <cell r="O115">
            <v>-3.6002995449221364E-3</v>
          </cell>
          <cell r="P115">
            <v>-8.3121472792626605E-3</v>
          </cell>
        </row>
        <row r="116">
          <cell r="N116">
            <v>-3.3134960661690416E-3</v>
          </cell>
          <cell r="O116">
            <v>5.9418851513903803E-4</v>
          </cell>
          <cell r="P116">
            <v>4.7639261583586556E-2</v>
          </cell>
        </row>
        <row r="117">
          <cell r="N117">
            <v>2.1303188394063532E-2</v>
          </cell>
          <cell r="O117">
            <v>-5.6494636219482919E-3</v>
          </cell>
          <cell r="P117">
            <v>-8.121866033161862E-2</v>
          </cell>
        </row>
        <row r="118">
          <cell r="N118">
            <v>1.5136276030183415E-2</v>
          </cell>
          <cell r="O118">
            <v>6.4950576872171428E-3</v>
          </cell>
          <cell r="P118">
            <v>5.4252416560238714E-3</v>
          </cell>
        </row>
        <row r="119">
          <cell r="N119">
            <v>6.5206356643630059E-3</v>
          </cell>
          <cell r="O119">
            <v>4.3074416426651663E-3</v>
          </cell>
          <cell r="P119">
            <v>4.4096542034142816E-2</v>
          </cell>
        </row>
        <row r="120">
          <cell r="N120">
            <v>1.5497711226627242E-2</v>
          </cell>
          <cell r="O120">
            <v>-2.5855158736495243E-2</v>
          </cell>
          <cell r="P120">
            <v>-3.8844864185609618E-2</v>
          </cell>
        </row>
        <row r="121">
          <cell r="N121">
            <v>-1.5824658580842366E-2</v>
          </cell>
          <cell r="O121">
            <v>1.0959469958988111E-2</v>
          </cell>
          <cell r="P121">
            <v>-5.7567599480927378E-2</v>
          </cell>
        </row>
        <row r="122">
          <cell r="N122">
            <v>-1.5914141267114879E-3</v>
          </cell>
          <cell r="O122">
            <v>-2.4226917788673585E-2</v>
          </cell>
          <cell r="P122">
            <v>-9.3026857198482027E-2</v>
          </cell>
        </row>
        <row r="123">
          <cell r="N123">
            <v>9.1457784602824166E-3</v>
          </cell>
          <cell r="O123">
            <v>1.468569814393228E-2</v>
          </cell>
          <cell r="P123">
            <v>-3.1998539897763134E-2</v>
          </cell>
        </row>
        <row r="124">
          <cell r="N124">
            <v>-6.7995762303766361E-3</v>
          </cell>
          <cell r="O124">
            <v>1.5409859690034278E-2</v>
          </cell>
          <cell r="P124">
            <v>-3.1058588333824355E-3</v>
          </cell>
        </row>
        <row r="125">
          <cell r="N125">
            <v>-9.9879756409748666E-4</v>
          </cell>
          <cell r="O125">
            <v>5.022110834792981E-3</v>
          </cell>
          <cell r="P125">
            <v>5.7843142972284323E-2</v>
          </cell>
        </row>
        <row r="126">
          <cell r="N126">
            <v>1.241979790528136E-2</v>
          </cell>
          <cell r="O126">
            <v>4.5412823425956539E-3</v>
          </cell>
          <cell r="P126">
            <v>-4.6350503666839904E-3</v>
          </cell>
        </row>
        <row r="127">
          <cell r="N127">
            <v>1.1663414844607756E-2</v>
          </cell>
          <cell r="O127">
            <v>0</v>
          </cell>
          <cell r="P127">
            <v>-4.0433952696202757E-3</v>
          </cell>
        </row>
        <row r="128">
          <cell r="N128">
            <v>5.2740316726214154E-3</v>
          </cell>
          <cell r="O128">
            <v>1.5881738397001799E-2</v>
          </cell>
          <cell r="P128">
            <v>1.6236596758444133E-2</v>
          </cell>
        </row>
        <row r="129">
          <cell r="N129">
            <v>1.4735065779860168E-2</v>
          </cell>
          <cell r="O129">
            <v>-1.0818562640735552E-2</v>
          </cell>
          <cell r="P129">
            <v>-0.13192391369524481</v>
          </cell>
        </row>
        <row r="130">
          <cell r="N130">
            <v>3.3445903573601221E-3</v>
          </cell>
          <cell r="O130">
            <v>7.8275024480816136E-3</v>
          </cell>
          <cell r="P130">
            <v>8.8073459384983011E-3</v>
          </cell>
        </row>
        <row r="131">
          <cell r="N131">
            <v>-8.6947262179792872E-3</v>
          </cell>
          <cell r="O131">
            <v>-5.6436399427117756E-3</v>
          </cell>
          <cell r="P131">
            <v>-3.8689895666746965E-3</v>
          </cell>
        </row>
        <row r="132">
          <cell r="N132">
            <v>1.006001447820104E-2</v>
          </cell>
          <cell r="O132">
            <v>1.046620453355751E-2</v>
          </cell>
          <cell r="P132">
            <v>-2.6125281398969635E-2</v>
          </cell>
        </row>
        <row r="133">
          <cell r="N133">
            <v>-4.1984750472792154E-3</v>
          </cell>
          <cell r="O133">
            <v>-9.3625197799713789E-3</v>
          </cell>
          <cell r="P133">
            <v>-0.31591999961699246</v>
          </cell>
        </row>
        <row r="134">
          <cell r="N134">
            <v>3.2178528145765384E-3</v>
          </cell>
          <cell r="O134">
            <v>1.3406355182839835E-2</v>
          </cell>
          <cell r="P134">
            <v>2.6906498447036409E-2</v>
          </cell>
        </row>
        <row r="135">
          <cell r="N135">
            <v>-1.8083442102437397E-2</v>
          </cell>
          <cell r="O135">
            <v>9.0820385798993097E-3</v>
          </cell>
          <cell r="P135">
            <v>-8.1018532794143616E-2</v>
          </cell>
        </row>
        <row r="136">
          <cell r="N136">
            <v>1.0228756475463285E-3</v>
          </cell>
          <cell r="O136">
            <v>-3.4061043340275488E-3</v>
          </cell>
          <cell r="P136">
            <v>4.8791042371686855E-2</v>
          </cell>
        </row>
        <row r="137">
          <cell r="N137">
            <v>1.1466161873010527E-2</v>
          </cell>
          <cell r="O137">
            <v>2.8486395880045201E-3</v>
          </cell>
          <cell r="P137">
            <v>1.8303771280201442E-3</v>
          </cell>
        </row>
        <row r="138">
          <cell r="N138">
            <v>1.5060591529755696E-2</v>
          </cell>
          <cell r="O138">
            <v>8.4069053843267572E-3</v>
          </cell>
          <cell r="P138">
            <v>9.8009092397291608E-2</v>
          </cell>
        </row>
        <row r="139">
          <cell r="N139">
            <v>1.1053321958960582E-2</v>
          </cell>
          <cell r="O139">
            <v>1.6790493997245193E-3</v>
          </cell>
          <cell r="P139">
            <v>-6.3285793927804646E-2</v>
          </cell>
        </row>
        <row r="140">
          <cell r="N140">
            <v>1.2706174810836135E-2</v>
          </cell>
          <cell r="O140">
            <v>5.7470911491110943E-3</v>
          </cell>
          <cell r="P140">
            <v>8.0009863448173624E-2</v>
          </cell>
        </row>
        <row r="141">
          <cell r="N141">
            <v>-2.6562744966291962E-3</v>
          </cell>
          <cell r="O141">
            <v>-1.2319827107282633E-2</v>
          </cell>
          <cell r="P141">
            <v>2.2566174791289972E-2</v>
          </cell>
        </row>
        <row r="142">
          <cell r="N142">
            <v>7.4421069651293692E-3</v>
          </cell>
          <cell r="O142">
            <v>-6.1903908321639944E-3</v>
          </cell>
          <cell r="P142">
            <v>-1.3982219686904496E-2</v>
          </cell>
        </row>
        <row r="143">
          <cell r="N143">
            <v>-1.8991658827778313E-3</v>
          </cell>
          <cell r="O143">
            <v>7.3951294147647229E-3</v>
          </cell>
          <cell r="P143">
            <v>3.3300090512720093E-3</v>
          </cell>
        </row>
        <row r="144">
          <cell r="N144">
            <v>-5.5698735500239183E-3</v>
          </cell>
          <cell r="O144">
            <v>-6.4734010205561576E-3</v>
          </cell>
          <cell r="P144">
            <v>-5.0359597748385498E-2</v>
          </cell>
        </row>
        <row r="145">
          <cell r="N145">
            <v>1.5159273432868048E-2</v>
          </cell>
          <cell r="O145">
            <v>1.2428381451883519E-2</v>
          </cell>
          <cell r="P145">
            <v>5.2873786438998316E-2</v>
          </cell>
        </row>
        <row r="146">
          <cell r="N146">
            <v>-8.6455968957261931E-3</v>
          </cell>
          <cell r="O146">
            <v>-3.7502608610255894E-3</v>
          </cell>
          <cell r="P146">
            <v>1.0671454571245631E-2</v>
          </cell>
        </row>
        <row r="147">
          <cell r="N147">
            <v>-8.9887841040450223E-3</v>
          </cell>
          <cell r="O147">
            <v>7.6704597963170862E-3</v>
          </cell>
          <cell r="P147">
            <v>1.9964121156796688E-2</v>
          </cell>
        </row>
        <row r="148">
          <cell r="N148">
            <v>-2.5850848709483287E-3</v>
          </cell>
          <cell r="O148">
            <v>7.1810266819927193E-3</v>
          </cell>
          <cell r="P148">
            <v>3.8282677462372572E-2</v>
          </cell>
        </row>
        <row r="149">
          <cell r="N149">
            <v>-1.6422162921221561E-2</v>
          </cell>
          <cell r="O149">
            <v>3.6119601409574376E-3</v>
          </cell>
          <cell r="P149">
            <v>-1.234661523522651E-2</v>
          </cell>
        </row>
        <row r="150">
          <cell r="N150">
            <v>1.8697895625986893E-2</v>
          </cell>
          <cell r="O150">
            <v>6.4297401187354275E-3</v>
          </cell>
          <cell r="P150">
            <v>0.12890606245202285</v>
          </cell>
        </row>
        <row r="151">
          <cell r="N151">
            <v>5.7682341542553139E-4</v>
          </cell>
          <cell r="O151">
            <v>6.4277278778279712E-3</v>
          </cell>
          <cell r="P151">
            <v>-2.0129305161434741E-2</v>
          </cell>
        </row>
        <row r="152">
          <cell r="N152">
            <v>8.8725549805659387E-3</v>
          </cell>
          <cell r="O152">
            <v>6.329945419150107E-4</v>
          </cell>
          <cell r="P152">
            <v>3.3875680412703613E-2</v>
          </cell>
        </row>
        <row r="153">
          <cell r="N153">
            <v>1.2410548073016336E-3</v>
          </cell>
          <cell r="O153">
            <v>2.7422358024395965E-3</v>
          </cell>
          <cell r="P153">
            <v>-5.9315250178226364E-2</v>
          </cell>
        </row>
        <row r="154">
          <cell r="N154">
            <v>5.0026529220041915E-3</v>
          </cell>
          <cell r="O154">
            <v>-7.9691233666718819E-3</v>
          </cell>
          <cell r="P154">
            <v>-4.340103849201582E-3</v>
          </cell>
        </row>
        <row r="155">
          <cell r="N155">
            <v>4.6450135978670648E-3</v>
          </cell>
          <cell r="O155">
            <v>1.3996502374245878E-2</v>
          </cell>
          <cell r="P155">
            <v>-8.8329841218118821E-3</v>
          </cell>
        </row>
        <row r="156">
          <cell r="N156">
            <v>-1.2453080150144347E-3</v>
          </cell>
          <cell r="O156">
            <v>-2.0471252976762555E-3</v>
          </cell>
          <cell r="P156">
            <v>4.0503228238824018E-3</v>
          </cell>
        </row>
        <row r="157">
          <cell r="N157">
            <v>-7.0301722613264062E-4</v>
          </cell>
          <cell r="O157">
            <v>-1.7193183199293305E-4</v>
          </cell>
          <cell r="P157">
            <v>-2.4956797054854318E-2</v>
          </cell>
        </row>
        <row r="158">
          <cell r="N158">
            <v>-1.0800454849143271E-2</v>
          </cell>
          <cell r="O158">
            <v>2.7098744385312123E-3</v>
          </cell>
          <cell r="P158">
            <v>0.1251565757741242</v>
          </cell>
        </row>
        <row r="159">
          <cell r="N159">
            <v>6.1457811493594861E-3</v>
          </cell>
          <cell r="O159">
            <v>2.3033775972136628E-3</v>
          </cell>
          <cell r="P159">
            <v>-2.6563252078479649E-2</v>
          </cell>
        </row>
        <row r="160">
          <cell r="N160">
            <v>1.2292057508157761E-2</v>
          </cell>
          <cell r="O160">
            <v>-4.4044156257928568E-3</v>
          </cell>
          <cell r="P160">
            <v>-4.2701527944867923E-2</v>
          </cell>
        </row>
        <row r="161">
          <cell r="N161">
            <v>2.024531525161688E-3</v>
          </cell>
          <cell r="O161">
            <v>3.1586589033587575E-3</v>
          </cell>
          <cell r="P161">
            <v>3.4414644610027967E-3</v>
          </cell>
        </row>
        <row r="162">
          <cell r="N162">
            <v>-8.4323831562707063E-3</v>
          </cell>
          <cell r="O162">
            <v>3.4411358997610275E-3</v>
          </cell>
          <cell r="P162">
            <v>4.6975809711881311E-2</v>
          </cell>
        </row>
        <row r="163">
          <cell r="N163">
            <v>5.2509679814713994E-3</v>
          </cell>
          <cell r="O163">
            <v>1.004368354743379E-2</v>
          </cell>
          <cell r="P163">
            <v>7.7898440162573968E-2</v>
          </cell>
        </row>
        <row r="164">
          <cell r="N164">
            <v>8.3409546589749972E-3</v>
          </cell>
          <cell r="O164">
            <v>3.5963255694666518E-3</v>
          </cell>
          <cell r="P164">
            <v>5.9845379975613344E-2</v>
          </cell>
        </row>
        <row r="165">
          <cell r="N165">
            <v>5.0582351120009861E-4</v>
          </cell>
          <cell r="O165">
            <v>1.0195666188487662E-2</v>
          </cell>
          <cell r="P165">
            <v>-3.1470214473046099E-3</v>
          </cell>
        </row>
        <row r="166">
          <cell r="N166">
            <v>6.7423565560373877E-3</v>
          </cell>
          <cell r="O166">
            <v>1.6730243508407128E-3</v>
          </cell>
          <cell r="P166">
            <v>1.8899095244955699E-2</v>
          </cell>
        </row>
        <row r="167">
          <cell r="N167">
            <v>8.3552677148990284E-4</v>
          </cell>
          <cell r="O167">
            <v>6.732576659826961E-3</v>
          </cell>
          <cell r="P167">
            <v>8.2841730220714949E-2</v>
          </cell>
        </row>
        <row r="168">
          <cell r="N168">
            <v>7.6432294482773333E-3</v>
          </cell>
          <cell r="O168">
            <v>-2.1949766391772263E-3</v>
          </cell>
          <cell r="P168">
            <v>-3.987466627211389E-3</v>
          </cell>
        </row>
        <row r="169">
          <cell r="N169">
            <v>-2.2330780589992827E-2</v>
          </cell>
          <cell r="O169">
            <v>7.5250477814823302E-3</v>
          </cell>
          <cell r="P169">
            <v>-2.2969221561218722E-2</v>
          </cell>
        </row>
        <row r="170">
          <cell r="N170">
            <v>7.2667398463226451E-3</v>
          </cell>
          <cell r="O170">
            <v>1.5365857116526938E-2</v>
          </cell>
          <cell r="P170">
            <v>-7.3159640152946626E-3</v>
          </cell>
        </row>
        <row r="171">
          <cell r="N171">
            <v>5.6450382511279429E-3</v>
          </cell>
          <cell r="O171">
            <v>-3.5125836395929477E-2</v>
          </cell>
          <cell r="P171">
            <v>-1.567102374209095E-3</v>
          </cell>
        </row>
        <row r="172">
          <cell r="N172">
            <v>-6.5452969224089053E-4</v>
          </cell>
          <cell r="O172">
            <v>-8.1329991374968769E-3</v>
          </cell>
          <cell r="P172">
            <v>-1.6277549688069826E-2</v>
          </cell>
        </row>
        <row r="173">
          <cell r="N173">
            <v>-1.6794694403359012E-2</v>
          </cell>
          <cell r="O173">
            <v>0</v>
          </cell>
          <cell r="P173">
            <v>4.6710154861180131E-2</v>
          </cell>
        </row>
        <row r="174">
          <cell r="N174">
            <v>1.8705029623649061E-3</v>
          </cell>
          <cell r="O174">
            <v>-2.7756378831384043E-2</v>
          </cell>
          <cell r="P174">
            <v>-8.3197963628709681E-2</v>
          </cell>
        </row>
        <row r="175">
          <cell r="N175">
            <v>-3.3201086741140307E-3</v>
          </cell>
          <cell r="O175">
            <v>2.0145024971186976E-2</v>
          </cell>
          <cell r="P175">
            <v>-8.789435620284114E-3</v>
          </cell>
        </row>
        <row r="176">
          <cell r="N176">
            <v>-3.4769623630973578E-3</v>
          </cell>
          <cell r="O176">
            <v>-1.7584790641843373E-2</v>
          </cell>
          <cell r="P176">
            <v>2.9322156143240408E-2</v>
          </cell>
        </row>
        <row r="177">
          <cell r="N177">
            <v>1.5184429863450921E-2</v>
          </cell>
          <cell r="O177">
            <v>5.3306340759284865E-4</v>
          </cell>
          <cell r="P177">
            <v>3.0757935838527262E-2</v>
          </cell>
        </row>
        <row r="178">
          <cell r="N178">
            <v>1.3275978775904029E-3</v>
          </cell>
          <cell r="O178">
            <v>1.274180851668838E-2</v>
          </cell>
          <cell r="P178">
            <v>-3.9075139502734446E-3</v>
          </cell>
        </row>
        <row r="179">
          <cell r="N179">
            <v>-2.1283184103905173E-3</v>
          </cell>
          <cell r="O179">
            <v>5.2193856138835759E-3</v>
          </cell>
          <cell r="P179">
            <v>1.3836985776478183E-2</v>
          </cell>
        </row>
        <row r="180">
          <cell r="N180">
            <v>7.1459477886897105E-3</v>
          </cell>
          <cell r="O180">
            <v>-4.6189580148182641E-3</v>
          </cell>
          <cell r="P180">
            <v>3.2093107113799313E-2</v>
          </cell>
        </row>
        <row r="181">
          <cell r="N181">
            <v>7.182037528858265E-3</v>
          </cell>
          <cell r="O181">
            <v>-8.4123716212423094E-3</v>
          </cell>
          <cell r="P181">
            <v>1.2603137016802268E-2</v>
          </cell>
        </row>
        <row r="182">
          <cell r="N182">
            <v>-7.6220103321541499E-3</v>
          </cell>
          <cell r="O182">
            <v>-1.1182570203842279E-2</v>
          </cell>
          <cell r="P182">
            <v>-1.0755500198349477E-2</v>
          </cell>
        </row>
        <row r="183">
          <cell r="N183">
            <v>-9.6820972377797965E-4</v>
          </cell>
          <cell r="O183">
            <v>-1.1571124305988612E-2</v>
          </cell>
          <cell r="P183">
            <v>-1.5738023124377221E-2</v>
          </cell>
        </row>
        <row r="184">
          <cell r="N184">
            <v>-2.2112221261283316E-2</v>
          </cell>
          <cell r="O184">
            <v>1.0517942372282096E-2</v>
          </cell>
          <cell r="P184">
            <v>-3.9133462681144482E-2</v>
          </cell>
        </row>
        <row r="185">
          <cell r="N185">
            <v>-8.6129122576229511E-3</v>
          </cell>
          <cell r="O185">
            <v>-2.3721411401357861E-2</v>
          </cell>
          <cell r="P185">
            <v>2.8814932897174073E-2</v>
          </cell>
        </row>
        <row r="186">
          <cell r="N186">
            <v>-1.9545171311632359E-3</v>
          </cell>
          <cell r="O186">
            <v>2.9874077827070078E-3</v>
          </cell>
          <cell r="P186">
            <v>-1.1475192157836545E-2</v>
          </cell>
        </row>
        <row r="187">
          <cell r="N187">
            <v>-2.9312288613303372E-2</v>
          </cell>
          <cell r="O187">
            <v>1.5976763311659203E-2</v>
          </cell>
          <cell r="P187">
            <v>2.3220688121767807E-2</v>
          </cell>
        </row>
        <row r="188">
          <cell r="N188">
            <v>2.2645769997825305E-2</v>
          </cell>
          <cell r="O188">
            <v>1.6110548559024496E-2</v>
          </cell>
          <cell r="P188">
            <v>0.18430411217100562</v>
          </cell>
        </row>
        <row r="189">
          <cell r="N189">
            <v>1.6044885862310787E-2</v>
          </cell>
          <cell r="O189">
            <v>-4.8126268051080778E-3</v>
          </cell>
          <cell r="P189">
            <v>-3.3326923456349133E-2</v>
          </cell>
        </row>
        <row r="190">
          <cell r="N190">
            <v>-4.5869312539237317E-4</v>
          </cell>
          <cell r="O190">
            <v>8.2537093722925281E-3</v>
          </cell>
          <cell r="P190">
            <v>6.4000033499550524E-2</v>
          </cell>
        </row>
        <row r="191">
          <cell r="N191">
            <v>2.2410536070716081E-3</v>
          </cell>
          <cell r="O191">
            <v>5.2928932500744263E-3</v>
          </cell>
          <cell r="P191">
            <v>-3.2213249245716558E-2</v>
          </cell>
        </row>
        <row r="192">
          <cell r="N192">
            <v>1.5061057741463824E-2</v>
          </cell>
          <cell r="O192">
            <v>8.2317794604827021E-3</v>
          </cell>
          <cell r="P192">
            <v>3.9792326439135772E-2</v>
          </cell>
        </row>
        <row r="193">
          <cell r="N193">
            <v>7.5676954002601438E-3</v>
          </cell>
          <cell r="O193">
            <v>-1.3988024514247743E-2</v>
          </cell>
          <cell r="P193">
            <v>5.6549058396635488E-3</v>
          </cell>
        </row>
        <row r="194">
          <cell r="N194">
            <v>1.3826407090108406E-2</v>
          </cell>
          <cell r="O194">
            <v>1.740579300495404E-2</v>
          </cell>
          <cell r="P194">
            <v>2.8897984835896118E-4</v>
          </cell>
        </row>
        <row r="195">
          <cell r="N195">
            <v>6.555254493071816E-3</v>
          </cell>
          <cell r="O195">
            <v>8.0071356504700653E-3</v>
          </cell>
          <cell r="P195">
            <v>-2.1834117140527298E-2</v>
          </cell>
        </row>
        <row r="196">
          <cell r="N196">
            <v>8.1566763354161687E-3</v>
          </cell>
          <cell r="O196">
            <v>8.7906859346125188E-3</v>
          </cell>
          <cell r="P196">
            <v>1.0255129206110603E-2</v>
          </cell>
        </row>
        <row r="197">
          <cell r="N197">
            <v>6.7260405928379896E-3</v>
          </cell>
          <cell r="O197">
            <v>1.6418713134107588E-2</v>
          </cell>
          <cell r="P197">
            <v>-4.2631411528613938E-2</v>
          </cell>
        </row>
        <row r="198">
          <cell r="N198">
            <v>1.4058854140437393E-3</v>
          </cell>
          <cell r="O198">
            <v>-6.3069078891523356E-3</v>
          </cell>
          <cell r="P198">
            <v>-2.5076961703360601E-2</v>
          </cell>
        </row>
        <row r="199">
          <cell r="N199">
            <v>2.9754545949822742E-4</v>
          </cell>
          <cell r="O199">
            <v>-6.623138843883547E-3</v>
          </cell>
          <cell r="P199">
            <v>8.6305718599282155E-3</v>
          </cell>
        </row>
        <row r="200">
          <cell r="N200">
            <v>3.0625497507226207E-3</v>
          </cell>
          <cell r="O200">
            <v>-1.5278028589691406E-3</v>
          </cell>
          <cell r="P200">
            <v>1.0351060923770916E-2</v>
          </cell>
        </row>
        <row r="201">
          <cell r="N201">
            <v>-2.4283584146753912E-2</v>
          </cell>
          <cell r="O201">
            <v>1.3492797142955482E-4</v>
          </cell>
          <cell r="P201">
            <v>1.8359468602910045E-2</v>
          </cell>
        </row>
        <row r="202">
          <cell r="N202">
            <v>7.0288989627880216E-3</v>
          </cell>
          <cell r="O202">
            <v>-1.6329822808936134E-2</v>
          </cell>
          <cell r="P202">
            <v>-2.9658870014455663E-2</v>
          </cell>
        </row>
        <row r="203">
          <cell r="N203">
            <v>9.4028029874726471E-3</v>
          </cell>
          <cell r="O203">
            <v>4.7272769717412455E-3</v>
          </cell>
          <cell r="P203">
            <v>-8.4807825694221961E-3</v>
          </cell>
        </row>
        <row r="204">
          <cell r="N204">
            <v>2.0003284749916528E-3</v>
          </cell>
          <cell r="O204">
            <v>-2.1956829851994542E-3</v>
          </cell>
          <cell r="P204">
            <v>4.7469069126329977E-2</v>
          </cell>
        </row>
        <row r="205">
          <cell r="N205">
            <v>3.4336964561898498E-3</v>
          </cell>
          <cell r="O205">
            <v>5.2189453829942778E-3</v>
          </cell>
          <cell r="P205">
            <v>-4.0218462236961683E-3</v>
          </cell>
        </row>
        <row r="206">
          <cell r="N206">
            <v>-3.4512655338361231E-3</v>
          </cell>
          <cell r="O206">
            <v>3.4457896215134287E-3</v>
          </cell>
          <cell r="P206">
            <v>-1.8818869398992799E-2</v>
          </cell>
        </row>
        <row r="207">
          <cell r="N207">
            <v>2.8495895834470542E-3</v>
          </cell>
          <cell r="O207">
            <v>-1.8589538262648642E-2</v>
          </cell>
          <cell r="P207">
            <v>-5.4827067073493274E-2</v>
          </cell>
        </row>
        <row r="208">
          <cell r="N208">
            <v>-1.362910560042252E-2</v>
          </cell>
          <cell r="O208">
            <v>-3.0256074002417144E-3</v>
          </cell>
          <cell r="P208">
            <v>2.0154813605954391E-2</v>
          </cell>
        </row>
        <row r="209">
          <cell r="N209">
            <v>1.0337575152429279E-2</v>
          </cell>
          <cell r="O209">
            <v>-3.5287906850543171E-2</v>
          </cell>
          <cell r="P209">
            <v>1.9960346648917993E-2</v>
          </cell>
        </row>
        <row r="210">
          <cell r="N210">
            <v>-1.3440543677561423E-2</v>
          </cell>
          <cell r="O210">
            <v>1.1947307117329942E-2</v>
          </cell>
          <cell r="P210">
            <v>-7.5687984796877217E-3</v>
          </cell>
        </row>
        <row r="211">
          <cell r="N211">
            <v>-5.0129586686673555E-3</v>
          </cell>
          <cell r="O211">
            <v>-1.2129506270184387E-2</v>
          </cell>
          <cell r="P211">
            <v>7.3850696281672512E-2</v>
          </cell>
        </row>
        <row r="212">
          <cell r="N212">
            <v>-2.4334235870719922E-3</v>
          </cell>
          <cell r="O212">
            <v>1.231819349472163E-2</v>
          </cell>
          <cell r="P212">
            <v>1.1523406563445748E-2</v>
          </cell>
        </row>
        <row r="213">
          <cell r="N213">
            <v>2.297636226207711E-3</v>
          </cell>
          <cell r="O213">
            <v>1.7799313644932147E-2</v>
          </cell>
          <cell r="P213">
            <v>-1.000213222729196E-2</v>
          </cell>
        </row>
        <row r="214">
          <cell r="N214">
            <v>1.237022405230892E-2</v>
          </cell>
          <cell r="O214">
            <v>2.2047038430944355E-2</v>
          </cell>
          <cell r="P214">
            <v>7.8354679402454996E-2</v>
          </cell>
        </row>
        <row r="215">
          <cell r="N215">
            <v>8.0416472679560869E-3</v>
          </cell>
          <cell r="O215">
            <v>1.9460190971818836E-2</v>
          </cell>
          <cell r="P215">
            <v>8.1787851361038832E-2</v>
          </cell>
        </row>
        <row r="216">
          <cell r="N216">
            <v>1.7785615316790571E-2</v>
          </cell>
          <cell r="O216">
            <v>-2.8771240154390476E-4</v>
          </cell>
          <cell r="P216">
            <v>0.17370001394619017</v>
          </cell>
        </row>
        <row r="217">
          <cell r="N217">
            <v>1.1819014380832105E-2</v>
          </cell>
          <cell r="O217">
            <v>1.1699872344305584E-2</v>
          </cell>
          <cell r="P217">
            <v>-7.6680028236093101E-2</v>
          </cell>
        </row>
        <row r="218">
          <cell r="N218">
            <v>1.6104635280974833E-2</v>
          </cell>
          <cell r="O218">
            <v>-1.3998028446696731E-3</v>
          </cell>
          <cell r="P218">
            <v>-1.18709721166399E-3</v>
          </cell>
        </row>
        <row r="219">
          <cell r="N219">
            <v>1.3646522564310537E-2</v>
          </cell>
          <cell r="O219">
            <v>7.6518884341691962E-3</v>
          </cell>
          <cell r="P219">
            <v>-4.1531748131941271E-2</v>
          </cell>
        </row>
        <row r="220">
          <cell r="N220">
            <v>9.3459793683843273E-3</v>
          </cell>
          <cell r="O220">
            <v>-9.9785593927212979E-3</v>
          </cell>
          <cell r="P220">
            <v>3.8255621673031426E-2</v>
          </cell>
        </row>
        <row r="221">
          <cell r="N221">
            <v>-4.5767757066157433E-3</v>
          </cell>
          <cell r="O221">
            <v>1.3610365817456005E-2</v>
          </cell>
          <cell r="P221">
            <v>-2.1097334010764857E-2</v>
          </cell>
        </row>
        <row r="222">
          <cell r="N222">
            <v>2.2969395152394601E-3</v>
          </cell>
          <cell r="O222">
            <v>6.8002733497900536E-3</v>
          </cell>
          <cell r="P222">
            <v>-4.3120672761318701E-3</v>
          </cell>
        </row>
        <row r="223">
          <cell r="N223">
            <v>4.7405846721095823E-3</v>
          </cell>
          <cell r="O223">
            <v>-1.156383241031389E-2</v>
          </cell>
          <cell r="P223">
            <v>-3.7543754907613858E-2</v>
          </cell>
        </row>
        <row r="224">
          <cell r="N224">
            <v>7.3511864008921624E-3</v>
          </cell>
          <cell r="O224">
            <v>3.9464206133208446E-3</v>
          </cell>
          <cell r="P224">
            <v>3.6955493462843547E-2</v>
          </cell>
        </row>
        <row r="225">
          <cell r="N225">
            <v>4.9750664118934917E-3</v>
          </cell>
          <cell r="O225">
            <v>-6.7925413261787915E-3</v>
          </cell>
          <cell r="P225">
            <v>2.0807864148551403E-2</v>
          </cell>
        </row>
        <row r="226">
          <cell r="N226">
            <v>-1.2872683709156951E-2</v>
          </cell>
          <cell r="O226">
            <v>5.6359169538502396E-3</v>
          </cell>
          <cell r="P226">
            <v>0.11191945005461768</v>
          </cell>
        </row>
        <row r="227">
          <cell r="N227">
            <v>6.8393401035100609E-3</v>
          </cell>
          <cell r="O227">
            <v>1.6161717804443754E-2</v>
          </cell>
          <cell r="P227">
            <v>1.8977946731873585E-2</v>
          </cell>
        </row>
        <row r="228">
          <cell r="N228">
            <v>5.2414447412523213E-3</v>
          </cell>
          <cell r="O228">
            <v>-1.5844155129681736E-3</v>
          </cell>
          <cell r="P228">
            <v>-1.9976491093170234E-2</v>
          </cell>
        </row>
        <row r="229">
          <cell r="N229">
            <v>9.956329850809631E-3</v>
          </cell>
          <cell r="O229">
            <v>0</v>
          </cell>
          <cell r="P229">
            <v>3.2585682588924358E-2</v>
          </cell>
        </row>
        <row r="230">
          <cell r="N230">
            <v>-1.5070680919024304E-2</v>
          </cell>
          <cell r="O230">
            <v>2.3969253233782073E-3</v>
          </cell>
          <cell r="P230">
            <v>-2.2625892118025348E-2</v>
          </cell>
        </row>
        <row r="231">
          <cell r="N231">
            <v>1.000124432277727E-2</v>
          </cell>
          <cell r="O231">
            <v>6.6238817046189169E-3</v>
          </cell>
          <cell r="P231">
            <v>5.9670448278980048E-2</v>
          </cell>
        </row>
        <row r="232">
          <cell r="N232">
            <v>-1.3898513898513709E-3</v>
          </cell>
          <cell r="O232">
            <v>1.7911507324332998E-3</v>
          </cell>
          <cell r="P232">
            <v>3.4284637159908149E-2</v>
          </cell>
        </row>
        <row r="233">
          <cell r="N233">
            <v>1.0802724970024435E-2</v>
          </cell>
          <cell r="O233">
            <v>-6.241465681479097E-4</v>
          </cell>
          <cell r="P233">
            <v>2.457925243276593E-2</v>
          </cell>
        </row>
        <row r="234">
          <cell r="N234">
            <v>3.5853093855009455E-4</v>
          </cell>
          <cell r="O234">
            <v>8.8362351093074221E-3</v>
          </cell>
          <cell r="P234">
            <v>3.3470808604874058E-3</v>
          </cell>
        </row>
        <row r="235">
          <cell r="N235">
            <v>1.5365551425030599E-3</v>
          </cell>
          <cell r="O235">
            <v>-1.9355954929820562E-3</v>
          </cell>
          <cell r="P235">
            <v>6.9687655443515517E-3</v>
          </cell>
        </row>
        <row r="236">
          <cell r="N236">
            <v>9.4907072537480097E-3</v>
          </cell>
          <cell r="O236">
            <v>2.7871374554437889E-3</v>
          </cell>
          <cell r="P236">
            <v>-1.4825431043386184E-2</v>
          </cell>
        </row>
        <row r="237">
          <cell r="N237">
            <v>7.331118410384363E-3</v>
          </cell>
          <cell r="O237">
            <v>-7.9492200688769943E-3</v>
          </cell>
          <cell r="P237">
            <v>4.6955176726488634E-3</v>
          </cell>
        </row>
        <row r="238">
          <cell r="N238">
            <v>2.785317185481917E-3</v>
          </cell>
          <cell r="O238">
            <v>-1.2851160688518437E-3</v>
          </cell>
          <cell r="P238">
            <v>-4.2233801454868547E-2</v>
          </cell>
        </row>
        <row r="239">
          <cell r="N239">
            <v>1.0165796183813081E-2</v>
          </cell>
          <cell r="O239">
            <v>-1.264960061067022E-3</v>
          </cell>
          <cell r="P239">
            <v>8.7624499586829163E-3</v>
          </cell>
        </row>
        <row r="240">
          <cell r="N240">
            <v>-3.7548691339409634E-3</v>
          </cell>
          <cell r="O240">
            <v>-4.359266922526861E-3</v>
          </cell>
          <cell r="P240">
            <v>5.0530631770487666E-2</v>
          </cell>
        </row>
        <row r="241">
          <cell r="N241">
            <v>2.6375729876915166E-3</v>
          </cell>
          <cell r="O241">
            <v>1.2921214314501217E-2</v>
          </cell>
          <cell r="P241">
            <v>4.8375988959348248E-3</v>
          </cell>
        </row>
        <row r="242">
          <cell r="N242">
            <v>3.2781183748524789E-3</v>
          </cell>
          <cell r="O242">
            <v>1.7728480872187813E-3</v>
          </cell>
          <cell r="P242">
            <v>1.0115344850390118E-2</v>
          </cell>
        </row>
        <row r="243">
          <cell r="N243">
            <v>7.1543684057195911E-4</v>
          </cell>
          <cell r="O243">
            <v>5.7576388007034573E-3</v>
          </cell>
          <cell r="P243">
            <v>-2.6629147041769219E-2</v>
          </cell>
        </row>
        <row r="244">
          <cell r="N244">
            <v>8.4648636298307878E-3</v>
          </cell>
          <cell r="O244">
            <v>-3.5111001267972286E-3</v>
          </cell>
          <cell r="P244">
            <v>-4.0268906744597599E-2</v>
          </cell>
        </row>
        <row r="245">
          <cell r="N245">
            <v>4.2389294510585263E-3</v>
          </cell>
          <cell r="O245">
            <v>-3.9062815919512772E-3</v>
          </cell>
          <cell r="P245">
            <v>-2.2325669193714481E-2</v>
          </cell>
        </row>
        <row r="246">
          <cell r="N246">
            <v>1.4446134476409078E-3</v>
          </cell>
          <cell r="O246">
            <v>-2.0731166033364223E-3</v>
          </cell>
          <cell r="P246">
            <v>-1.8129033223424851E-2</v>
          </cell>
        </row>
        <row r="247">
          <cell r="N247">
            <v>-3.1404994713147394E-2</v>
          </cell>
          <cell r="O247">
            <v>7.4581125280026583E-4</v>
          </cell>
          <cell r="P247">
            <v>2.2783610756332617E-2</v>
          </cell>
        </row>
        <row r="248">
          <cell r="N248">
            <v>1.0346328141412231E-2</v>
          </cell>
          <cell r="O248">
            <v>3.5365757816374632E-3</v>
          </cell>
          <cell r="P248">
            <v>-6.4862049574132885E-2</v>
          </cell>
        </row>
        <row r="249">
          <cell r="N249">
            <v>1.0010173544329204E-2</v>
          </cell>
          <cell r="O249">
            <v>8.7225159732762236E-3</v>
          </cell>
          <cell r="P249">
            <v>2.3285607533920505E-2</v>
          </cell>
        </row>
        <row r="250">
          <cell r="N250">
            <v>1.0892501341803307E-2</v>
          </cell>
          <cell r="O250">
            <v>-2.2273622890431888E-3</v>
          </cell>
          <cell r="P250">
            <v>3.3817256405840768E-2</v>
          </cell>
        </row>
        <row r="251">
          <cell r="N251">
            <v>9.0150371838464416E-3</v>
          </cell>
          <cell r="O251">
            <v>1.3415471795312772E-3</v>
          </cell>
          <cell r="P251">
            <v>1.3208943684824836E-2</v>
          </cell>
        </row>
        <row r="252">
          <cell r="N252">
            <v>4.2816365366318276E-3</v>
          </cell>
          <cell r="O252">
            <v>6.4388377402171404E-3</v>
          </cell>
          <cell r="P252">
            <v>4.6789374737290945E-2</v>
          </cell>
        </row>
        <row r="253">
          <cell r="N253">
            <v>3.5420524525213715E-3</v>
          </cell>
          <cell r="O253">
            <v>0</v>
          </cell>
          <cell r="P253">
            <v>-6.9246292428716938E-2</v>
          </cell>
        </row>
        <row r="254">
          <cell r="N254">
            <v>-1.430415643033367E-5</v>
          </cell>
          <cell r="O254">
            <v>-1.475478359029514E-2</v>
          </cell>
          <cell r="P254">
            <v>-0.19604377219363256</v>
          </cell>
        </row>
        <row r="255">
          <cell r="N255">
            <v>2.6284263414808606E-3</v>
          </cell>
          <cell r="O255">
            <v>7.0825395538620661E-3</v>
          </cell>
          <cell r="P255">
            <v>3.1015176684562107E-2</v>
          </cell>
        </row>
        <row r="256">
          <cell r="N256">
            <v>8.1606448621465155E-3</v>
          </cell>
          <cell r="O256">
            <v>5.7099005597205377E-3</v>
          </cell>
          <cell r="P256">
            <v>5.6858662745356003E-3</v>
          </cell>
        </row>
        <row r="257">
          <cell r="N257">
            <v>4.7124086351704175E-3</v>
          </cell>
          <cell r="O257">
            <v>1.484736429268918E-2</v>
          </cell>
          <cell r="P257">
            <v>-3.077944260732024E-2</v>
          </cell>
        </row>
        <row r="258">
          <cell r="N258">
            <v>-3.7501320469031096E-3</v>
          </cell>
          <cell r="O258">
            <v>5.4918909824148709E-3</v>
          </cell>
          <cell r="P258">
            <v>2.5714684850104419E-2</v>
          </cell>
        </row>
        <row r="259">
          <cell r="N259">
            <v>-6.2914199876284993E-4</v>
          </cell>
          <cell r="O259">
            <v>-6.5547967411652142E-3</v>
          </cell>
          <cell r="P259">
            <v>5.800693201606788E-2</v>
          </cell>
        </row>
        <row r="260">
          <cell r="N260">
            <v>1.4847195549378078E-2</v>
          </cell>
          <cell r="O260">
            <v>4.1583215119445072E-4</v>
          </cell>
          <cell r="P260">
            <v>-3.4056114861283016E-2</v>
          </cell>
        </row>
        <row r="261">
          <cell r="N261">
            <v>9.5837181341371647E-3</v>
          </cell>
          <cell r="O261">
            <v>2.2756031663768717E-3</v>
          </cell>
          <cell r="P261">
            <v>1.8548399141619099E-2</v>
          </cell>
        </row>
        <row r="262">
          <cell r="N262">
            <v>5.4333005402233958E-3</v>
          </cell>
          <cell r="O262">
            <v>-3.753438464607517E-3</v>
          </cell>
          <cell r="P262">
            <v>-2.2954737795629732E-2</v>
          </cell>
        </row>
        <row r="263">
          <cell r="N263">
            <v>9.6131067844451579E-5</v>
          </cell>
          <cell r="O263">
            <v>-7.1900177576840196E-3</v>
          </cell>
          <cell r="P263">
            <v>-5.4183911894468695E-3</v>
          </cell>
        </row>
        <row r="264">
          <cell r="N264">
            <v>2.1112472837001572E-3</v>
          </cell>
          <cell r="O264">
            <v>0</v>
          </cell>
          <cell r="P264">
            <v>2.1652624904925588E-2</v>
          </cell>
        </row>
        <row r="265">
          <cell r="N265">
            <v>-1.1092384006138767E-2</v>
          </cell>
          <cell r="O265">
            <v>8.136402839514334E-3</v>
          </cell>
          <cell r="P265">
            <v>-2.4307255177557829E-2</v>
          </cell>
        </row>
        <row r="266">
          <cell r="N266">
            <v>-1.0558623222042929E-2</v>
          </cell>
          <cell r="O266">
            <v>1.3935576257400273E-2</v>
          </cell>
          <cell r="P266">
            <v>-8.3074801554299693E-2</v>
          </cell>
        </row>
        <row r="267">
          <cell r="N267">
            <v>1.6794689559073817E-2</v>
          </cell>
          <cell r="O267">
            <v>3.167309215053038E-4</v>
          </cell>
          <cell r="P267">
            <v>1.3769920446948136E-2</v>
          </cell>
        </row>
        <row r="268">
          <cell r="N268">
            <v>8.508279302947841E-3</v>
          </cell>
          <cell r="O268">
            <v>-3.0105863636010755E-3</v>
          </cell>
          <cell r="P268">
            <v>-5.7335286459219037E-2</v>
          </cell>
        </row>
        <row r="269">
          <cell r="N269">
            <v>-3.711240243910785E-3</v>
          </cell>
          <cell r="O269">
            <v>3.6158033252895461E-3</v>
          </cell>
          <cell r="P269">
            <v>0.13983787150188354</v>
          </cell>
        </row>
        <row r="270">
          <cell r="N270">
            <v>-1.4972224792414224E-2</v>
          </cell>
          <cell r="O270">
            <v>-2.7128465305444882E-2</v>
          </cell>
          <cell r="P270">
            <v>1.4555822532904772E-2</v>
          </cell>
        </row>
        <row r="271">
          <cell r="N271">
            <v>-9.2541695948343827E-3</v>
          </cell>
          <cell r="O271">
            <v>9.7606624773047823E-3</v>
          </cell>
          <cell r="P271">
            <v>1.0228464349492983E-2</v>
          </cell>
        </row>
        <row r="272">
          <cell r="N272">
            <v>-1.9060461131126694E-2</v>
          </cell>
          <cell r="O272">
            <v>-1.9311502938707092E-2</v>
          </cell>
          <cell r="P272">
            <v>-2.4989301963330712E-3</v>
          </cell>
        </row>
        <row r="273">
          <cell r="N273">
            <v>-1.0735636298550233E-2</v>
          </cell>
          <cell r="O273">
            <v>1.6051736021366558E-2</v>
          </cell>
          <cell r="P273">
            <v>-4.9161034060138054E-2</v>
          </cell>
        </row>
        <row r="274">
          <cell r="N274">
            <v>-1.3240408031814588E-2</v>
          </cell>
          <cell r="O274">
            <v>1.3898236818535858E-2</v>
          </cell>
          <cell r="P274">
            <v>3.2607424048727296E-2</v>
          </cell>
        </row>
        <row r="275">
          <cell r="N275">
            <v>4.7423466768368838E-2</v>
          </cell>
          <cell r="O275">
            <v>1.0088048276277739E-3</v>
          </cell>
          <cell r="P275">
            <v>3.3428091700877793E-3</v>
          </cell>
        </row>
        <row r="276">
          <cell r="N276">
            <v>2.5673612861664363E-2</v>
          </cell>
          <cell r="O276">
            <v>1.0853304161434041E-2</v>
          </cell>
          <cell r="P276">
            <v>-3.2279055710973559E-2</v>
          </cell>
        </row>
        <row r="277">
          <cell r="N277">
            <v>9.7010824114118765E-3</v>
          </cell>
          <cell r="O277">
            <v>3.897472454245321E-3</v>
          </cell>
          <cell r="P277">
            <v>5.4562998403080432E-3</v>
          </cell>
        </row>
        <row r="278">
          <cell r="N278">
            <v>7.1467449180016018E-3</v>
          </cell>
          <cell r="O278">
            <v>7.3993459966090747E-3</v>
          </cell>
          <cell r="P278">
            <v>7.6870857929119518E-2</v>
          </cell>
        </row>
        <row r="279">
          <cell r="N279">
            <v>1.9200236310601415E-3</v>
          </cell>
          <cell r="O279">
            <v>-1.1134975827398197E-3</v>
          </cell>
          <cell r="P279">
            <v>1.0538706490252236E-2</v>
          </cell>
        </row>
        <row r="280">
          <cell r="N280">
            <v>1.2834815819890322E-2</v>
          </cell>
          <cell r="O280">
            <v>-3.4515996246697878E-4</v>
          </cell>
          <cell r="P280">
            <v>2.0878200476310171E-2</v>
          </cell>
        </row>
        <row r="281">
          <cell r="N281">
            <v>-4.3001362812422617E-4</v>
          </cell>
          <cell r="O281">
            <v>1.6624551137118804E-3</v>
          </cell>
          <cell r="P281">
            <v>-6.7082968160321332E-3</v>
          </cell>
        </row>
        <row r="282">
          <cell r="N282">
            <v>-1.8531632835405709E-4</v>
          </cell>
          <cell r="O282">
            <v>4.7109831017417836E-3</v>
          </cell>
          <cell r="P282">
            <v>-1.3741214952858183E-2</v>
          </cell>
        </row>
        <row r="283">
          <cell r="N283">
            <v>4.4219375765397473E-3</v>
          </cell>
          <cell r="O283">
            <v>0</v>
          </cell>
          <cell r="P283">
            <v>-2.1098497367503244E-2</v>
          </cell>
        </row>
        <row r="284">
          <cell r="N284">
            <v>-6.5905241443853235E-4</v>
          </cell>
          <cell r="O284">
            <v>-5.6927491149549869E-4</v>
          </cell>
          <cell r="P284">
            <v>1.4445133385406539E-2</v>
          </cell>
        </row>
        <row r="285">
          <cell r="N285">
            <v>9.9846339517124516E-3</v>
          </cell>
          <cell r="O285">
            <v>-3.2039953313212077E-4</v>
          </cell>
          <cell r="P285">
            <v>7.7982172630390867E-3</v>
          </cell>
        </row>
        <row r="286">
          <cell r="N286">
            <v>-8.1620926299597052E-5</v>
          </cell>
          <cell r="O286">
            <v>-4.4158083905446732E-3</v>
          </cell>
          <cell r="P286">
            <v>-3.2637019190319028E-2</v>
          </cell>
        </row>
        <row r="287">
          <cell r="N287">
            <v>-6.8273315288195358E-3</v>
          </cell>
          <cell r="O287">
            <v>-1.8548941356217874E-3</v>
          </cell>
          <cell r="P287">
            <v>4.044174100317921E-2</v>
          </cell>
        </row>
        <row r="288">
          <cell r="N288">
            <v>-5.9143001795001204E-3</v>
          </cell>
          <cell r="O288">
            <v>-7.7328493796570141E-3</v>
          </cell>
          <cell r="P288">
            <v>2.8175180397925104E-2</v>
          </cell>
        </row>
        <row r="289">
          <cell r="N289">
            <v>-9.0747042618700702E-3</v>
          </cell>
          <cell r="O289">
            <v>1.2562878885591378E-3</v>
          </cell>
          <cell r="P289">
            <v>-1.0971493936503873E-2</v>
          </cell>
        </row>
        <row r="290">
          <cell r="N290">
            <v>-2.0428187628281025E-2</v>
          </cell>
          <cell r="O290">
            <v>1.135166191319037E-2</v>
          </cell>
          <cell r="P290">
            <v>-2.3342460982822444E-2</v>
          </cell>
        </row>
        <row r="291">
          <cell r="N291">
            <v>2.1872891923382376E-3</v>
          </cell>
          <cell r="O291">
            <v>-2.4478846903396523E-2</v>
          </cell>
          <cell r="P291">
            <v>9.567048446007087E-3</v>
          </cell>
        </row>
        <row r="292">
          <cell r="N292">
            <v>1.8643168930771559E-2</v>
          </cell>
          <cell r="O292">
            <v>-4.7501658249202716E-3</v>
          </cell>
          <cell r="P292">
            <v>-3.5456635769037792E-2</v>
          </cell>
        </row>
        <row r="293">
          <cell r="N293">
            <v>7.699239086904397E-3</v>
          </cell>
          <cell r="O293">
            <v>2.3790719336683086E-2</v>
          </cell>
          <cell r="P293">
            <v>-2.6323813090564863E-2</v>
          </cell>
        </row>
        <row r="294">
          <cell r="N294">
            <v>-3.7635744021301765E-2</v>
          </cell>
          <cell r="O294">
            <v>-8.0808443239309691E-3</v>
          </cell>
          <cell r="P294">
            <v>2.8120559815250079E-2</v>
          </cell>
        </row>
        <row r="295">
          <cell r="N295">
            <v>1.5995429877177836E-2</v>
          </cell>
          <cell r="O295">
            <v>-1.306620434127681E-2</v>
          </cell>
          <cell r="P295">
            <v>-3.8421580264049515E-2</v>
          </cell>
        </row>
        <row r="296">
          <cell r="N296">
            <v>1.0672998431736636E-2</v>
          </cell>
          <cell r="O296">
            <v>-1.3417213827191521E-2</v>
          </cell>
          <cell r="P296">
            <v>1.1894245674712201E-2</v>
          </cell>
        </row>
        <row r="297">
          <cell r="N297">
            <v>2.188469813862759E-2</v>
          </cell>
          <cell r="O297">
            <v>1.9495975820425837E-2</v>
          </cell>
          <cell r="P297">
            <v>2.0200265252837246E-2</v>
          </cell>
        </row>
        <row r="298">
          <cell r="N298">
            <v>-1.0812955869234475E-2</v>
          </cell>
          <cell r="O298">
            <v>-5.3592716179846622E-3</v>
          </cell>
          <cell r="P298">
            <v>6.5185002247903467E-2</v>
          </cell>
        </row>
        <row r="299">
          <cell r="N299">
            <v>-9.4590786267261251E-3</v>
          </cell>
          <cell r="O299">
            <v>1.4154683554241432E-2</v>
          </cell>
          <cell r="P299">
            <v>3.8684500649189157E-2</v>
          </cell>
        </row>
        <row r="300">
          <cell r="N300">
            <v>1.2116668117096996E-3</v>
          </cell>
          <cell r="O300">
            <v>6.0302830130256613E-3</v>
          </cell>
          <cell r="P300">
            <v>-1.6096577938352175E-2</v>
          </cell>
        </row>
        <row r="301">
          <cell r="N301">
            <v>9.5077626669874959E-3</v>
          </cell>
          <cell r="O301">
            <v>1.1421433719519536E-2</v>
          </cell>
          <cell r="P301">
            <v>2.5516095675724104E-2</v>
          </cell>
        </row>
        <row r="302">
          <cell r="N302">
            <v>5.0601388226567678E-3</v>
          </cell>
          <cell r="O302">
            <v>6.4919585934766211E-3</v>
          </cell>
          <cell r="P302">
            <v>-7.6104753173344974E-4</v>
          </cell>
        </row>
        <row r="303">
          <cell r="N303">
            <v>-9.4795318554444785E-3</v>
          </cell>
          <cell r="O303">
            <v>-1.5696886322292825E-3</v>
          </cell>
          <cell r="P303">
            <v>-2.0142464846645503E-2</v>
          </cell>
        </row>
        <row r="304">
          <cell r="N304">
            <v>-6.7494070567729603E-3</v>
          </cell>
          <cell r="O304">
            <v>2.8793426720601367E-3</v>
          </cell>
          <cell r="P304">
            <v>3.69803885881268E-2</v>
          </cell>
        </row>
        <row r="305">
          <cell r="N305">
            <v>-1.2759971867778441E-3</v>
          </cell>
          <cell r="O305">
            <v>-1.4760500437832724E-2</v>
          </cell>
          <cell r="P305">
            <v>4.5493732315331714E-2</v>
          </cell>
        </row>
        <row r="306">
          <cell r="N306">
            <v>-1.2685733830971047E-2</v>
          </cell>
          <cell r="O306">
            <v>-6.0273888636330764E-4</v>
          </cell>
          <cell r="P306">
            <v>-1.7744287947555115E-2</v>
          </cell>
        </row>
        <row r="307">
          <cell r="N307">
            <v>-1.1102959657095401E-2</v>
          </cell>
          <cell r="O307">
            <v>7.0251207482558975E-3</v>
          </cell>
          <cell r="P307">
            <v>0.26026439725327255</v>
          </cell>
        </row>
        <row r="308">
          <cell r="N308">
            <v>1.2786915650319308E-2</v>
          </cell>
          <cell r="O308">
            <v>-7.6308370066411335E-3</v>
          </cell>
          <cell r="P308">
            <v>1.9379870699864243E-2</v>
          </cell>
        </row>
        <row r="309">
          <cell r="N309">
            <v>-5.1546391752577136E-4</v>
          </cell>
          <cell r="O309">
            <v>-5.4673035811094728E-3</v>
          </cell>
          <cell r="P309">
            <v>0.13452351412873065</v>
          </cell>
        </row>
        <row r="310">
          <cell r="N310">
            <v>5.3167666458564522E-3</v>
          </cell>
          <cell r="O310">
            <v>5.2402330592367097E-3</v>
          </cell>
          <cell r="P310">
            <v>7.1582532730593229E-2</v>
          </cell>
        </row>
        <row r="311">
          <cell r="N311">
            <v>-1.7911203361514749E-2</v>
          </cell>
          <cell r="O311">
            <v>1.6631197691788335E-2</v>
          </cell>
          <cell r="P311">
            <v>-7.8199804801285855E-2</v>
          </cell>
        </row>
        <row r="312">
          <cell r="N312">
            <v>-1.5430189561081553E-2</v>
          </cell>
          <cell r="O312">
            <v>-4.0231070765421872E-3</v>
          </cell>
          <cell r="P312">
            <v>6.9138511699535776E-3</v>
          </cell>
        </row>
        <row r="313">
          <cell r="N313">
            <v>1.2733073180266397E-2</v>
          </cell>
          <cell r="O313">
            <v>3.6225385557842049E-3</v>
          </cell>
          <cell r="P313">
            <v>5.8632175932271879E-2</v>
          </cell>
        </row>
        <row r="314">
          <cell r="N314">
            <v>2.3284829017115705E-2</v>
          </cell>
          <cell r="O314">
            <v>1.1825144919693331E-2</v>
          </cell>
          <cell r="P314">
            <v>-7.4037903369547631E-2</v>
          </cell>
        </row>
        <row r="315">
          <cell r="N315">
            <v>-1.0400738290749056E-2</v>
          </cell>
          <cell r="O315">
            <v>1.4438277854756487E-2</v>
          </cell>
          <cell r="P315">
            <v>8.476435687182482E-3</v>
          </cell>
        </row>
        <row r="316">
          <cell r="N316">
            <v>1.2024614211712192E-2</v>
          </cell>
          <cell r="O316">
            <v>-9.7353791525556233E-4</v>
          </cell>
          <cell r="P316">
            <v>1.3201146330342306E-2</v>
          </cell>
        </row>
        <row r="317">
          <cell r="N317">
            <v>-1.5439873279367244E-2</v>
          </cell>
          <cell r="O317">
            <v>1.4752303666720756E-3</v>
          </cell>
          <cell r="P317">
            <v>-2.2020771540359085E-2</v>
          </cell>
        </row>
        <row r="318">
          <cell r="N318">
            <v>3.1220538605529757E-3</v>
          </cell>
          <cell r="O318">
            <v>4.220639958823158E-3</v>
          </cell>
          <cell r="P318">
            <v>-7.1045088718711846E-2</v>
          </cell>
        </row>
        <row r="319">
          <cell r="N319">
            <v>9.2314502673067622E-3</v>
          </cell>
          <cell r="O319">
            <v>7.7199628035937717E-3</v>
          </cell>
          <cell r="P319">
            <v>3.4907237780629652E-2</v>
          </cell>
        </row>
        <row r="320">
          <cell r="N320">
            <v>3.6945688151399647E-3</v>
          </cell>
          <cell r="O320">
            <v>-1.9618291028877799E-4</v>
          </cell>
          <cell r="P320">
            <v>-4.0877952918344285E-2</v>
          </cell>
        </row>
        <row r="321">
          <cell r="N321">
            <v>-2.6186986513196953E-3</v>
          </cell>
          <cell r="O321">
            <v>3.2945816244711601E-3</v>
          </cell>
          <cell r="P321">
            <v>4.3566615476388515E-2</v>
          </cell>
        </row>
        <row r="322">
          <cell r="N322">
            <v>-3.5325601539617946E-2</v>
          </cell>
          <cell r="O322">
            <v>6.9610946520539674E-3</v>
          </cell>
          <cell r="P322">
            <v>-2.1781222173281711E-2</v>
          </cell>
        </row>
        <row r="323">
          <cell r="N323">
            <v>1.3556195321016373E-2</v>
          </cell>
          <cell r="O323">
            <v>3.6087492386858155E-3</v>
          </cell>
          <cell r="P323">
            <v>0.11011367278343176</v>
          </cell>
        </row>
        <row r="324">
          <cell r="N324">
            <v>5.2844575588770759E-3</v>
          </cell>
          <cell r="O324">
            <v>-5.3064530387267883E-3</v>
          </cell>
          <cell r="P324">
            <v>2.2493725025631628E-2</v>
          </cell>
        </row>
        <row r="325">
          <cell r="N325">
            <v>2.4963223822047631E-3</v>
          </cell>
          <cell r="O325">
            <v>-6.8023616108532359E-3</v>
          </cell>
          <cell r="P325">
            <v>2.8616323059396098E-3</v>
          </cell>
        </row>
        <row r="326">
          <cell r="N326">
            <v>-1.7677018166146197E-2</v>
          </cell>
          <cell r="O326">
            <v>9.67365910997664E-6</v>
          </cell>
          <cell r="P326">
            <v>-5.3265468704706609E-2</v>
          </cell>
        </row>
        <row r="327">
          <cell r="N327">
            <v>-4.3908366963916201E-3</v>
          </cell>
          <cell r="O327">
            <v>1.0928710658818286E-2</v>
          </cell>
          <cell r="P327">
            <v>-0.16588671791063836</v>
          </cell>
        </row>
        <row r="328">
          <cell r="N328">
            <v>7.6767577851766244E-3</v>
          </cell>
          <cell r="O328">
            <v>1.5669219194434092E-3</v>
          </cell>
          <cell r="P328">
            <v>0.15316777019696537</v>
          </cell>
        </row>
        <row r="329">
          <cell r="N329">
            <v>-4.4980789454502901E-3</v>
          </cell>
          <cell r="O329">
            <v>-8.4553063018300012E-4</v>
          </cell>
          <cell r="P329">
            <v>6.2079984526649978E-2</v>
          </cell>
        </row>
        <row r="330">
          <cell r="N330">
            <v>1.0016490776670217E-2</v>
          </cell>
          <cell r="O330">
            <v>6.7627976802335787E-3</v>
          </cell>
          <cell r="P330">
            <v>1.7151838355539795E-2</v>
          </cell>
        </row>
        <row r="331">
          <cell r="N331">
            <v>1.1601656886434109E-2</v>
          </cell>
          <cell r="O331">
            <v>-7.1946375018698827E-3</v>
          </cell>
          <cell r="P331">
            <v>-2.4769199332974612E-3</v>
          </cell>
        </row>
        <row r="332">
          <cell r="N332">
            <v>1.4433855067716328E-2</v>
          </cell>
          <cell r="O332">
            <v>2.7480346410215795E-3</v>
          </cell>
          <cell r="P332">
            <v>0.20684478080150193</v>
          </cell>
        </row>
        <row r="333">
          <cell r="N333">
            <v>2.0417705211392967E-3</v>
          </cell>
          <cell r="O333">
            <v>-6.6783378571121377E-3</v>
          </cell>
          <cell r="P333">
            <v>0.11632221924798847</v>
          </cell>
        </row>
        <row r="334">
          <cell r="N334">
            <v>-1.7710760058812003E-2</v>
          </cell>
          <cell r="O334">
            <v>7.0353882429774472E-4</v>
          </cell>
          <cell r="P334">
            <v>5.7413055760303644E-2</v>
          </cell>
        </row>
        <row r="335">
          <cell r="N335">
            <v>2.0846006110275539E-4</v>
          </cell>
          <cell r="O335">
            <v>8.1653905494540879E-3</v>
          </cell>
          <cell r="P335">
            <v>6.9325540711229205E-2</v>
          </cell>
        </row>
        <row r="336">
          <cell r="N336">
            <v>-9.4060809818130586E-3</v>
          </cell>
          <cell r="O336">
            <v>7.3733464711231989E-3</v>
          </cell>
          <cell r="P336">
            <v>0.15215659503449119</v>
          </cell>
        </row>
        <row r="337">
          <cell r="N337">
            <v>8.3709861000931252E-3</v>
          </cell>
          <cell r="O337">
            <v>-1.0435666020885526E-2</v>
          </cell>
          <cell r="P337">
            <v>2.6559765825518333E-2</v>
          </cell>
        </row>
        <row r="338">
          <cell r="N338">
            <v>7.3163974182248737E-3</v>
          </cell>
          <cell r="O338">
            <v>-8.6738945141735524E-3</v>
          </cell>
          <cell r="P338">
            <v>-4.5118054137328056E-2</v>
          </cell>
        </row>
        <row r="339">
          <cell r="N339">
            <v>6.6792078669999366E-3</v>
          </cell>
          <cell r="O339">
            <v>-2.1449387057151936E-2</v>
          </cell>
          <cell r="P339">
            <v>-0.10685870564342159</v>
          </cell>
        </row>
        <row r="340">
          <cell r="N340">
            <v>8.0414756647542163E-3</v>
          </cell>
          <cell r="O340">
            <v>2.7272682523430847E-2</v>
          </cell>
          <cell r="P340">
            <v>6.168880800819676E-2</v>
          </cell>
        </row>
        <row r="341">
          <cell r="N341">
            <v>-6.1302271731019653E-3</v>
          </cell>
          <cell r="O341">
            <v>-2.5300382141189015E-3</v>
          </cell>
          <cell r="P341">
            <v>8.6059154464599885E-2</v>
          </cell>
        </row>
        <row r="342">
          <cell r="N342">
            <v>-1.0386680807366599E-2</v>
          </cell>
          <cell r="O342">
            <v>-8.5173024218827553E-3</v>
          </cell>
          <cell r="P342">
            <v>3.2508217660975669E-2</v>
          </cell>
        </row>
        <row r="343">
          <cell r="N343">
            <v>-1.2724117987276129E-3</v>
          </cell>
          <cell r="O343">
            <v>-2.9434351705374118E-3</v>
          </cell>
          <cell r="P343">
            <v>-1.1767151551879129E-3</v>
          </cell>
        </row>
        <row r="344">
          <cell r="N344">
            <v>1.671572033956048E-2</v>
          </cell>
          <cell r="O344">
            <v>1.0554756443649449E-2</v>
          </cell>
          <cell r="P344">
            <v>2.822758616741794E-2</v>
          </cell>
        </row>
        <row r="345">
          <cell r="N345">
            <v>1.2393496011230853E-2</v>
          </cell>
          <cell r="O345">
            <v>-7.8381965415763588E-4</v>
          </cell>
          <cell r="P345">
            <v>1.0066507684782122E-2</v>
          </cell>
        </row>
        <row r="346">
          <cell r="N346">
            <v>-5.1594839854118835E-3</v>
          </cell>
          <cell r="O346">
            <v>9.9113059631461553E-3</v>
          </cell>
          <cell r="P346">
            <v>-8.4741083707898901E-2</v>
          </cell>
        </row>
        <row r="347">
          <cell r="N347">
            <v>-8.2567372913776582E-3</v>
          </cell>
          <cell r="O347">
            <v>-2.1253022956601031E-3</v>
          </cell>
          <cell r="P347">
            <v>5.8913534333173923E-2</v>
          </cell>
        </row>
        <row r="348">
          <cell r="N348">
            <v>1.8063135438295186E-2</v>
          </cell>
          <cell r="O348">
            <v>1.876732575158746E-3</v>
          </cell>
          <cell r="P348">
            <v>-3.9474274454314395E-2</v>
          </cell>
        </row>
        <row r="349">
          <cell r="N349">
            <v>1.4760828451498842E-3</v>
          </cell>
          <cell r="O349">
            <v>1.1653983922745859E-3</v>
          </cell>
          <cell r="P349">
            <v>1.2617609639100413E-2</v>
          </cell>
        </row>
        <row r="350">
          <cell r="N350">
            <v>7.0734387440207769E-4</v>
          </cell>
          <cell r="O350">
            <v>7.688865190149663E-4</v>
          </cell>
          <cell r="P350">
            <v>-8.9316217301444012E-2</v>
          </cell>
        </row>
        <row r="351">
          <cell r="N351">
            <v>6.115021583396052E-3</v>
          </cell>
          <cell r="O351">
            <v>0</v>
          </cell>
          <cell r="P351">
            <v>0.59336771170488611</v>
          </cell>
        </row>
        <row r="352">
          <cell r="N352">
            <v>2.3788595198495077E-3</v>
          </cell>
          <cell r="O352">
            <v>-4.923753184382651E-4</v>
          </cell>
          <cell r="P352">
            <v>9.6301548993167341E-2</v>
          </cell>
        </row>
        <row r="353">
          <cell r="N353">
            <v>6.3763826090357245E-3</v>
          </cell>
          <cell r="O353">
            <v>1.4469162597214869E-3</v>
          </cell>
          <cell r="P353">
            <v>1.4588784438218871E-2</v>
          </cell>
        </row>
        <row r="354">
          <cell r="N354">
            <v>9.5331262369904302E-3</v>
          </cell>
          <cell r="O354">
            <v>-3.6286988013648491E-3</v>
          </cell>
          <cell r="P354">
            <v>-4.2459719797540707E-3</v>
          </cell>
        </row>
        <row r="355">
          <cell r="N355">
            <v>-5.1017788844098799E-4</v>
          </cell>
          <cell r="O355">
            <v>8.8340865998068896E-3</v>
          </cell>
          <cell r="P355">
            <v>0.11569680632806212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zoomScale="85" zoomScaleNormal="85" workbookViewId="0">
      <selection activeCell="D13" sqref="D13"/>
    </sheetView>
  </sheetViews>
  <sheetFormatPr defaultColWidth="8.85546875" defaultRowHeight="15" x14ac:dyDescent="0.25"/>
  <cols>
    <col min="1" max="1" width="12.42578125" bestFit="1" customWidth="1"/>
    <col min="2" max="2" width="9.28515625" style="2" bestFit="1" customWidth="1"/>
    <col min="3" max="3" width="10.85546875" bestFit="1" customWidth="1"/>
    <col min="4" max="4" width="9.42578125" bestFit="1" customWidth="1"/>
    <col min="5" max="5" width="14.140625" bestFit="1" customWidth="1"/>
    <col min="6" max="6" width="5.42578125" bestFit="1" customWidth="1"/>
    <col min="7" max="7" width="11" style="1" bestFit="1" customWidth="1"/>
    <col min="8" max="8" width="8" style="2" bestFit="1" customWidth="1"/>
    <col min="9" max="9" width="10.85546875" bestFit="1" customWidth="1"/>
    <col min="10" max="10" width="9.42578125" bestFit="1" customWidth="1"/>
    <col min="11" max="11" width="14.140625" bestFit="1" customWidth="1"/>
    <col min="12" max="12" width="7.85546875" bestFit="1" customWidth="1"/>
    <col min="13" max="13" width="11" style="1" bestFit="1" customWidth="1"/>
  </cols>
  <sheetData>
    <row r="1" spans="1:14" ht="16.5" thickBot="1" x14ac:dyDescent="0.3">
      <c r="A1" s="8" t="s">
        <v>740</v>
      </c>
      <c r="B1" s="137" t="s">
        <v>739</v>
      </c>
      <c r="C1" s="138"/>
      <c r="D1" s="138"/>
      <c r="E1" s="138"/>
      <c r="F1" s="138"/>
      <c r="G1" s="139"/>
      <c r="H1" s="137" t="s">
        <v>738</v>
      </c>
      <c r="I1" s="138"/>
      <c r="J1" s="138"/>
      <c r="K1" s="138"/>
      <c r="L1" s="138"/>
      <c r="M1" s="139"/>
    </row>
    <row r="2" spans="1:14" ht="16.5" thickBot="1" x14ac:dyDescent="0.3">
      <c r="A2" s="11" t="s">
        <v>737</v>
      </c>
      <c r="B2" s="11" t="s">
        <v>736</v>
      </c>
      <c r="C2" s="10" t="s">
        <v>735</v>
      </c>
      <c r="D2" s="10" t="s">
        <v>734</v>
      </c>
      <c r="E2" s="10" t="s">
        <v>733</v>
      </c>
      <c r="F2" s="10" t="s">
        <v>732</v>
      </c>
      <c r="G2" s="9" t="s">
        <v>759</v>
      </c>
      <c r="H2" s="11" t="s">
        <v>736</v>
      </c>
      <c r="I2" s="10" t="s">
        <v>735</v>
      </c>
      <c r="J2" s="10" t="s">
        <v>734</v>
      </c>
      <c r="K2" s="10" t="s">
        <v>733</v>
      </c>
      <c r="L2" s="10" t="s">
        <v>732</v>
      </c>
      <c r="M2" s="9" t="s">
        <v>759</v>
      </c>
      <c r="N2" s="8"/>
    </row>
    <row r="3" spans="1:14" x14ac:dyDescent="0.25">
      <c r="A3" t="s">
        <v>731</v>
      </c>
      <c r="B3" s="7">
        <v>9729.2999999999993</v>
      </c>
      <c r="C3" s="6">
        <v>169.72</v>
      </c>
      <c r="D3" s="12">
        <v>4.4353999999999998E-2</v>
      </c>
      <c r="E3" s="6">
        <v>21.54</v>
      </c>
      <c r="F3" s="6">
        <v>0.25590000000000002</v>
      </c>
      <c r="G3">
        <v>65.911000000000001</v>
      </c>
      <c r="H3" s="5"/>
      <c r="I3" s="4"/>
      <c r="J3" s="4"/>
      <c r="K3" s="4"/>
      <c r="L3" s="4"/>
      <c r="M3" s="3"/>
    </row>
    <row r="4" spans="1:14" x14ac:dyDescent="0.25">
      <c r="A4" t="s">
        <v>730</v>
      </c>
      <c r="B4" s="7">
        <v>10348.799999999999</v>
      </c>
      <c r="C4" s="6">
        <v>178.11</v>
      </c>
      <c r="D4" s="12">
        <v>4.5319999999999999E-2</v>
      </c>
      <c r="E4" s="6">
        <v>22.77</v>
      </c>
      <c r="F4" s="6">
        <v>0.26086999999999999</v>
      </c>
      <c r="G4">
        <v>66.942999999999998</v>
      </c>
      <c r="H4" s="5">
        <f t="shared" ref="H4:H67" si="0">IFERROR(B4/B3-1,"")</f>
        <v>6.3673645586013405E-2</v>
      </c>
      <c r="I4" s="4">
        <f t="shared" ref="I4:I67" si="1">IFERROR(C4/C3-1,"")</f>
        <v>4.9434362479377825E-2</v>
      </c>
      <c r="J4" s="4">
        <f t="shared" ref="J4:J67" si="2">IFERROR(D4/D3-1,"")</f>
        <v>2.1779320918068334E-2</v>
      </c>
      <c r="K4" s="4">
        <f t="shared" ref="K4:K67" si="3">IFERROR(E4/E3-1,"")</f>
        <v>5.7103064066852394E-2</v>
      </c>
      <c r="L4" s="4">
        <f t="shared" ref="L4:L67" si="4">IFERROR(F4/F3-1,"")</f>
        <v>1.9421649081672321E-2</v>
      </c>
      <c r="M4" s="3">
        <f t="shared" ref="M4:M67" si="5">IFERROR(G4/G3-1,"")</f>
        <v>1.5657477507547979E-2</v>
      </c>
    </row>
    <row r="5" spans="1:14" x14ac:dyDescent="0.25">
      <c r="A5" t="s">
        <v>729</v>
      </c>
      <c r="B5" s="7">
        <v>10612.3</v>
      </c>
      <c r="C5" s="6">
        <v>178.81</v>
      </c>
      <c r="D5" s="12">
        <v>4.6656000000000003E-2</v>
      </c>
      <c r="E5" s="6">
        <v>22.5</v>
      </c>
      <c r="F5" s="6">
        <v>0.26252999999999999</v>
      </c>
      <c r="G5">
        <v>69.027000000000001</v>
      </c>
      <c r="H5" s="5">
        <f t="shared" si="0"/>
        <v>2.54618893011751E-2</v>
      </c>
      <c r="I5" s="4">
        <f t="shared" si="1"/>
        <v>3.9301555218684836E-3</v>
      </c>
      <c r="J5" s="4">
        <f t="shared" si="2"/>
        <v>2.9479258605472181E-2</v>
      </c>
      <c r="K5" s="4">
        <f t="shared" si="3"/>
        <v>-1.1857707509881354E-2</v>
      </c>
      <c r="L5" s="4">
        <f t="shared" si="4"/>
        <v>6.3633227277954951E-3</v>
      </c>
      <c r="M5" s="3">
        <f t="shared" si="5"/>
        <v>3.1130962161839193E-2</v>
      </c>
    </row>
    <row r="6" spans="1:14" x14ac:dyDescent="0.25">
      <c r="A6" t="s">
        <v>728</v>
      </c>
      <c r="B6" s="7">
        <v>10568.2</v>
      </c>
      <c r="C6" s="6">
        <v>174.79</v>
      </c>
      <c r="D6" s="12">
        <v>4.5365000000000003E-2</v>
      </c>
      <c r="E6" s="6">
        <v>21.83</v>
      </c>
      <c r="F6" s="6">
        <v>0.25845000000000001</v>
      </c>
      <c r="G6">
        <v>67.049000000000007</v>
      </c>
      <c r="H6" s="5">
        <f t="shared" si="0"/>
        <v>-4.155555346154749E-3</v>
      </c>
      <c r="I6" s="4">
        <f t="shared" si="1"/>
        <v>-2.248196409596781E-2</v>
      </c>
      <c r="J6" s="4">
        <f t="shared" si="2"/>
        <v>-2.7670610425240105E-2</v>
      </c>
      <c r="K6" s="4">
        <f t="shared" si="3"/>
        <v>-2.9777777777777903E-2</v>
      </c>
      <c r="L6" s="4">
        <f t="shared" si="4"/>
        <v>-1.5541081019311953E-2</v>
      </c>
      <c r="M6" s="3">
        <f t="shared" si="5"/>
        <v>-2.8655453663059327E-2</v>
      </c>
    </row>
    <row r="7" spans="1:14" x14ac:dyDescent="0.25">
      <c r="A7" t="s">
        <v>727</v>
      </c>
      <c r="B7" s="7">
        <v>10566.9</v>
      </c>
      <c r="C7" s="6">
        <v>173.83</v>
      </c>
      <c r="D7" s="12">
        <v>4.4429000000000003E-2</v>
      </c>
      <c r="E7" s="6">
        <v>22.76</v>
      </c>
      <c r="F7" s="6">
        <v>0.25618000000000002</v>
      </c>
      <c r="G7">
        <v>65.23</v>
      </c>
      <c r="H7" s="5">
        <f t="shared" si="0"/>
        <v>-1.2301054105723352E-4</v>
      </c>
      <c r="I7" s="4">
        <f t="shared" si="1"/>
        <v>-5.4923050517763361E-3</v>
      </c>
      <c r="J7" s="4">
        <f t="shared" si="2"/>
        <v>-2.0632646313237024E-2</v>
      </c>
      <c r="K7" s="4">
        <f t="shared" si="3"/>
        <v>4.2601923957856336E-2</v>
      </c>
      <c r="L7" s="4">
        <f t="shared" si="4"/>
        <v>-8.7831301992647992E-3</v>
      </c>
      <c r="M7" s="3">
        <f t="shared" si="5"/>
        <v>-2.7129412817491705E-2</v>
      </c>
    </row>
    <row r="8" spans="1:14" x14ac:dyDescent="0.25">
      <c r="A8" t="s">
        <v>726</v>
      </c>
      <c r="B8" s="7">
        <v>10309.299999999999</v>
      </c>
      <c r="C8" s="6">
        <v>169.15</v>
      </c>
      <c r="D8" s="12">
        <v>4.4236999999999999E-2</v>
      </c>
      <c r="E8" s="6">
        <v>22.08</v>
      </c>
      <c r="F8" s="6">
        <v>0.25139</v>
      </c>
      <c r="G8">
        <v>64.918999999999997</v>
      </c>
      <c r="H8" s="5">
        <f t="shared" si="0"/>
        <v>-2.4378010580208054E-2</v>
      </c>
      <c r="I8" s="4">
        <f t="shared" si="1"/>
        <v>-2.6922855663579437E-2</v>
      </c>
      <c r="J8" s="4">
        <f t="shared" si="2"/>
        <v>-4.3215017218484197E-3</v>
      </c>
      <c r="K8" s="4">
        <f t="shared" si="3"/>
        <v>-2.9876977152899942E-2</v>
      </c>
      <c r="L8" s="4">
        <f t="shared" si="4"/>
        <v>-1.8697790615973209E-2</v>
      </c>
      <c r="M8" s="3">
        <f t="shared" si="5"/>
        <v>-4.7677449026523044E-3</v>
      </c>
    </row>
    <row r="9" spans="1:14" x14ac:dyDescent="0.25">
      <c r="A9" t="s">
        <v>725</v>
      </c>
      <c r="B9" s="7">
        <v>10461.1</v>
      </c>
      <c r="C9" s="6">
        <v>177.74</v>
      </c>
      <c r="D9" s="12">
        <v>4.5975000000000002E-2</v>
      </c>
      <c r="E9" s="6">
        <v>22.48</v>
      </c>
      <c r="F9" s="6">
        <v>0.25999</v>
      </c>
      <c r="G9">
        <v>68.790000000000006</v>
      </c>
      <c r="H9" s="5">
        <f t="shared" si="0"/>
        <v>1.4724569078405025E-2</v>
      </c>
      <c r="I9" s="4">
        <f t="shared" si="1"/>
        <v>5.0783328406739603E-2</v>
      </c>
      <c r="J9" s="4">
        <f t="shared" si="2"/>
        <v>3.9288378506679988E-2</v>
      </c>
      <c r="K9" s="4">
        <f t="shared" si="3"/>
        <v>1.8115942028985588E-2</v>
      </c>
      <c r="L9" s="4">
        <f t="shared" si="4"/>
        <v>3.420979354787379E-2</v>
      </c>
      <c r="M9" s="3">
        <f t="shared" si="5"/>
        <v>5.962815200480609E-2</v>
      </c>
    </row>
    <row r="10" spans="1:14" x14ac:dyDescent="0.25">
      <c r="A10" t="s">
        <v>724</v>
      </c>
      <c r="B10" s="7">
        <v>10402.799999999999</v>
      </c>
      <c r="C10" s="6">
        <v>181.44</v>
      </c>
      <c r="D10" s="12">
        <v>4.6515000000000001E-2</v>
      </c>
      <c r="E10" s="6">
        <v>22.59</v>
      </c>
      <c r="F10" s="6">
        <v>0.26229999999999998</v>
      </c>
      <c r="G10">
        <v>70.447000000000003</v>
      </c>
      <c r="H10" s="5">
        <f t="shared" si="0"/>
        <v>-5.573027693072552E-3</v>
      </c>
      <c r="I10" s="4">
        <f t="shared" si="1"/>
        <v>2.0816923596264081E-2</v>
      </c>
      <c r="J10" s="4">
        <f t="shared" si="2"/>
        <v>1.1745513866231683E-2</v>
      </c>
      <c r="K10" s="4">
        <f t="shared" si="3"/>
        <v>4.8932384341637825E-3</v>
      </c>
      <c r="L10" s="4">
        <f t="shared" si="4"/>
        <v>8.884957113735048E-3</v>
      </c>
      <c r="M10" s="3">
        <f t="shared" si="5"/>
        <v>2.4087803459805102E-2</v>
      </c>
    </row>
    <row r="11" spans="1:14" x14ac:dyDescent="0.25">
      <c r="A11" t="s">
        <v>723</v>
      </c>
      <c r="B11" s="7">
        <v>10309</v>
      </c>
      <c r="C11" s="6">
        <v>180.65</v>
      </c>
      <c r="D11" s="12">
        <v>4.6817999999999999E-2</v>
      </c>
      <c r="E11" s="6">
        <v>22.33</v>
      </c>
      <c r="F11" s="6">
        <v>0.25864999999999999</v>
      </c>
      <c r="G11">
        <v>69.911000000000001</v>
      </c>
      <c r="H11" s="5">
        <f t="shared" si="0"/>
        <v>-9.0168031683777183E-3</v>
      </c>
      <c r="I11" s="4">
        <f t="shared" si="1"/>
        <v>-4.3540564373897306E-3</v>
      </c>
      <c r="J11" s="4">
        <f t="shared" si="2"/>
        <v>6.5140277329893692E-3</v>
      </c>
      <c r="K11" s="4">
        <f t="shared" si="3"/>
        <v>-1.150951748561313E-2</v>
      </c>
      <c r="L11" s="4">
        <f t="shared" si="4"/>
        <v>-1.3915364086923288E-2</v>
      </c>
      <c r="M11" s="3">
        <f t="shared" si="5"/>
        <v>-7.608556787372045E-3</v>
      </c>
    </row>
    <row r="12" spans="1:14" x14ac:dyDescent="0.25">
      <c r="A12" t="s">
        <v>722</v>
      </c>
      <c r="B12" s="7">
        <v>10105.4</v>
      </c>
      <c r="C12" s="6">
        <v>180.05</v>
      </c>
      <c r="D12" s="12">
        <v>4.6482000000000002E-2</v>
      </c>
      <c r="E12" s="6">
        <v>22.07</v>
      </c>
      <c r="F12" s="6">
        <v>0.25867000000000001</v>
      </c>
      <c r="G12">
        <v>70.784999999999997</v>
      </c>
      <c r="H12" s="5">
        <f t="shared" si="0"/>
        <v>-1.9749733242797607E-2</v>
      </c>
      <c r="I12" s="4">
        <f t="shared" si="1"/>
        <v>-3.3213396069747825E-3</v>
      </c>
      <c r="J12" s="4">
        <f t="shared" si="2"/>
        <v>-7.1767268999102241E-3</v>
      </c>
      <c r="K12" s="4">
        <f t="shared" si="3"/>
        <v>-1.1643528884908161E-2</v>
      </c>
      <c r="L12" s="4">
        <f t="shared" si="4"/>
        <v>7.7324569882186722E-5</v>
      </c>
      <c r="M12" s="3">
        <f t="shared" si="5"/>
        <v>1.2501609188825702E-2</v>
      </c>
    </row>
    <row r="13" spans="1:14" x14ac:dyDescent="0.25">
      <c r="A13" t="s">
        <v>721</v>
      </c>
      <c r="B13" s="7">
        <v>10162.5</v>
      </c>
      <c r="C13" s="6">
        <v>178.47</v>
      </c>
      <c r="D13" s="12">
        <v>4.4889999999999999E-2</v>
      </c>
      <c r="E13" s="6">
        <v>20.97</v>
      </c>
      <c r="F13" s="6">
        <v>0.25517000000000001</v>
      </c>
      <c r="G13">
        <v>69.784000000000006</v>
      </c>
      <c r="H13" s="5">
        <f t="shared" si="0"/>
        <v>5.6504443168998719E-3</v>
      </c>
      <c r="I13" s="4">
        <f t="shared" si="1"/>
        <v>-8.7753401832825206E-3</v>
      </c>
      <c r="J13" s="4">
        <f t="shared" si="2"/>
        <v>-3.424981713351416E-2</v>
      </c>
      <c r="K13" s="4">
        <f t="shared" si="3"/>
        <v>-4.9841413683733626E-2</v>
      </c>
      <c r="L13" s="4">
        <f t="shared" si="4"/>
        <v>-1.3530753469671808E-2</v>
      </c>
      <c r="M13" s="3">
        <f t="shared" si="5"/>
        <v>-1.414141414141401E-2</v>
      </c>
    </row>
    <row r="14" spans="1:14" x14ac:dyDescent="0.25">
      <c r="A14" t="s">
        <v>720</v>
      </c>
      <c r="B14" s="7">
        <v>10415.1</v>
      </c>
      <c r="C14" s="6">
        <v>180.87</v>
      </c>
      <c r="D14" s="12">
        <v>4.5385000000000002E-2</v>
      </c>
      <c r="E14" s="6">
        <v>20.92</v>
      </c>
      <c r="F14" s="6">
        <v>0.25406000000000001</v>
      </c>
      <c r="G14">
        <v>69.22</v>
      </c>
      <c r="H14" s="5">
        <f t="shared" si="0"/>
        <v>2.4856088560885725E-2</v>
      </c>
      <c r="I14" s="4">
        <f t="shared" si="1"/>
        <v>1.3447638258530903E-2</v>
      </c>
      <c r="J14" s="4">
        <f t="shared" si="2"/>
        <v>1.1026954778347031E-2</v>
      </c>
      <c r="K14" s="4">
        <f t="shared" si="3"/>
        <v>-2.384358607534387E-3</v>
      </c>
      <c r="L14" s="4">
        <f t="shared" si="4"/>
        <v>-4.3500411490379198E-3</v>
      </c>
      <c r="M14" s="3">
        <f t="shared" si="5"/>
        <v>-8.0820818525737526E-3</v>
      </c>
    </row>
    <row r="15" spans="1:14" x14ac:dyDescent="0.25">
      <c r="A15" t="s">
        <v>719</v>
      </c>
      <c r="B15" s="7">
        <v>10342.1</v>
      </c>
      <c r="C15" s="6">
        <v>181.11</v>
      </c>
      <c r="D15" s="12">
        <v>4.5679999999999998E-2</v>
      </c>
      <c r="E15" s="6">
        <v>20.93</v>
      </c>
      <c r="F15" s="6">
        <v>0.25527</v>
      </c>
      <c r="G15">
        <v>68.968999999999994</v>
      </c>
      <c r="H15" s="5">
        <f t="shared" si="0"/>
        <v>-7.009054161745909E-3</v>
      </c>
      <c r="I15" s="4">
        <f t="shared" si="1"/>
        <v>1.326919887211897E-3</v>
      </c>
      <c r="J15" s="4">
        <f t="shared" si="2"/>
        <v>6.4999449157210343E-3</v>
      </c>
      <c r="K15" s="4">
        <f t="shared" si="3"/>
        <v>4.7801147227533036E-4</v>
      </c>
      <c r="L15" s="4">
        <f t="shared" si="4"/>
        <v>4.7626544910650548E-3</v>
      </c>
      <c r="M15" s="3">
        <f t="shared" si="5"/>
        <v>-3.6261196186073708E-3</v>
      </c>
    </row>
    <row r="16" spans="1:14" x14ac:dyDescent="0.25">
      <c r="A16" t="s">
        <v>718</v>
      </c>
      <c r="B16" s="7">
        <v>10337.299999999999</v>
      </c>
      <c r="C16" s="6">
        <v>188.16</v>
      </c>
      <c r="D16" s="12">
        <v>4.6419000000000002E-2</v>
      </c>
      <c r="E16" s="6">
        <v>21.1</v>
      </c>
      <c r="F16" s="6">
        <v>0.26128000000000001</v>
      </c>
      <c r="G16">
        <v>70.491</v>
      </c>
      <c r="H16" s="5">
        <f t="shared" si="0"/>
        <v>-4.6412237359927389E-4</v>
      </c>
      <c r="I16" s="4">
        <f t="shared" si="1"/>
        <v>3.8926619181712585E-2</v>
      </c>
      <c r="J16" s="4">
        <f t="shared" si="2"/>
        <v>1.6177758318739022E-2</v>
      </c>
      <c r="K16" s="4">
        <f t="shared" si="3"/>
        <v>8.1223124701386151E-3</v>
      </c>
      <c r="L16" s="4">
        <f t="shared" si="4"/>
        <v>2.3543698828691229E-2</v>
      </c>
      <c r="M16" s="3">
        <f t="shared" si="5"/>
        <v>2.2067885571778634E-2</v>
      </c>
    </row>
    <row r="17" spans="1:13" x14ac:dyDescent="0.25">
      <c r="A17" t="s">
        <v>717</v>
      </c>
      <c r="B17" s="7">
        <v>10311.5</v>
      </c>
      <c r="C17" s="6">
        <v>189.1</v>
      </c>
      <c r="D17" s="12">
        <v>4.6649999999999997E-2</v>
      </c>
      <c r="E17" s="6">
        <v>20.6</v>
      </c>
      <c r="F17" s="6">
        <v>0.26027</v>
      </c>
      <c r="G17">
        <v>70.06</v>
      </c>
      <c r="H17" s="5">
        <f t="shared" si="0"/>
        <v>-2.4958161221981801E-3</v>
      </c>
      <c r="I17" s="4">
        <f t="shared" si="1"/>
        <v>4.9957482993197022E-3</v>
      </c>
      <c r="J17" s="4">
        <f t="shared" si="2"/>
        <v>4.9764105215535093E-3</v>
      </c>
      <c r="K17" s="4">
        <f t="shared" si="3"/>
        <v>-2.3696682464454999E-2</v>
      </c>
      <c r="L17" s="4">
        <f t="shared" si="4"/>
        <v>-3.8655848132271853E-3</v>
      </c>
      <c r="M17" s="3">
        <f t="shared" si="5"/>
        <v>-6.1142557205884351E-3</v>
      </c>
    </row>
    <row r="18" spans="1:13" x14ac:dyDescent="0.25">
      <c r="A18" t="s">
        <v>716</v>
      </c>
      <c r="B18" s="7">
        <v>10255.5</v>
      </c>
      <c r="C18" s="6">
        <v>197.32</v>
      </c>
      <c r="D18" s="12">
        <v>4.7032999999999998E-2</v>
      </c>
      <c r="E18" s="6">
        <v>20.46</v>
      </c>
      <c r="F18" s="6">
        <v>0.26102999999999998</v>
      </c>
      <c r="G18">
        <v>72.581000000000003</v>
      </c>
      <c r="H18" s="5">
        <f t="shared" si="0"/>
        <v>-5.430829656209113E-3</v>
      </c>
      <c r="I18" s="4">
        <f t="shared" si="1"/>
        <v>4.3469063987308321E-2</v>
      </c>
      <c r="J18" s="4">
        <f t="shared" si="2"/>
        <v>8.2100750267952716E-3</v>
      </c>
      <c r="K18" s="4">
        <f t="shared" si="3"/>
        <v>-6.7961165048543437E-3</v>
      </c>
      <c r="L18" s="4">
        <f t="shared" si="4"/>
        <v>2.9200445691013321E-3</v>
      </c>
      <c r="M18" s="3">
        <f t="shared" si="5"/>
        <v>3.5983442763345641E-2</v>
      </c>
    </row>
    <row r="19" spans="1:13" x14ac:dyDescent="0.25">
      <c r="A19" t="s">
        <v>715</v>
      </c>
      <c r="B19" s="7">
        <v>10195.700000000001</v>
      </c>
      <c r="C19" s="6">
        <v>207.77</v>
      </c>
      <c r="D19" s="12">
        <v>4.8870999999999998E-2</v>
      </c>
      <c r="E19" s="6">
        <v>21.08</v>
      </c>
      <c r="F19" s="6">
        <v>0.28525</v>
      </c>
      <c r="G19">
        <v>74.075999999999993</v>
      </c>
      <c r="H19" s="5">
        <f t="shared" si="0"/>
        <v>-5.8310175028033484E-3</v>
      </c>
      <c r="I19" s="4">
        <f t="shared" si="1"/>
        <v>5.2959659436448536E-2</v>
      </c>
      <c r="J19" s="4">
        <f t="shared" si="2"/>
        <v>3.9078944570833274E-2</v>
      </c>
      <c r="K19" s="4">
        <f t="shared" si="3"/>
        <v>3.0303030303030276E-2</v>
      </c>
      <c r="L19" s="4">
        <f t="shared" si="4"/>
        <v>9.2786269777420216E-2</v>
      </c>
      <c r="M19" s="3">
        <f t="shared" si="5"/>
        <v>2.0597677078022958E-2</v>
      </c>
    </row>
    <row r="20" spans="1:13" x14ac:dyDescent="0.25">
      <c r="A20" t="s">
        <v>714</v>
      </c>
      <c r="B20" s="7">
        <v>10164.700000000001</v>
      </c>
      <c r="C20" s="6">
        <v>210.43</v>
      </c>
      <c r="D20" s="12">
        <v>5.3088999999999997E-2</v>
      </c>
      <c r="E20" s="6">
        <v>22.22</v>
      </c>
      <c r="F20" s="6">
        <v>0.31347999999999998</v>
      </c>
      <c r="G20">
        <v>77.722999999999999</v>
      </c>
      <c r="H20" s="5">
        <f t="shared" si="0"/>
        <v>-3.040497464617431E-3</v>
      </c>
      <c r="I20" s="4">
        <f t="shared" si="1"/>
        <v>1.2802618279828648E-2</v>
      </c>
      <c r="J20" s="4">
        <f t="shared" si="2"/>
        <v>8.6308853921548634E-2</v>
      </c>
      <c r="K20" s="4">
        <f t="shared" si="3"/>
        <v>5.4079696394687016E-2</v>
      </c>
      <c r="L20" s="4">
        <f t="shared" si="4"/>
        <v>9.8965819456616977E-2</v>
      </c>
      <c r="M20" s="3">
        <f t="shared" si="5"/>
        <v>4.9233219936281714E-2</v>
      </c>
    </row>
    <row r="21" spans="1:13" x14ac:dyDescent="0.25">
      <c r="A21" t="s">
        <v>713</v>
      </c>
      <c r="B21" s="7">
        <v>10250.5</v>
      </c>
      <c r="C21" s="6">
        <v>220.21</v>
      </c>
      <c r="D21" s="12">
        <v>5.2322E-2</v>
      </c>
      <c r="E21" s="6">
        <v>21.61</v>
      </c>
      <c r="F21" s="6">
        <v>0.30064999999999997</v>
      </c>
      <c r="G21">
        <v>76.616</v>
      </c>
      <c r="H21" s="5">
        <f t="shared" si="0"/>
        <v>8.440977107046832E-3</v>
      </c>
      <c r="I21" s="4">
        <f t="shared" si="1"/>
        <v>4.6476262890272402E-2</v>
      </c>
      <c r="J21" s="4">
        <f t="shared" si="2"/>
        <v>-1.4447437322232415E-2</v>
      </c>
      <c r="K21" s="4">
        <f t="shared" si="3"/>
        <v>-2.7452745274527457E-2</v>
      </c>
      <c r="L21" s="4">
        <f t="shared" si="4"/>
        <v>-4.0927650886818934E-2</v>
      </c>
      <c r="M21" s="3">
        <f t="shared" si="5"/>
        <v>-1.4242888205550419E-2</v>
      </c>
    </row>
    <row r="22" spans="1:13" x14ac:dyDescent="0.25">
      <c r="A22" t="s">
        <v>712</v>
      </c>
      <c r="B22" s="7">
        <v>10172.700000000001</v>
      </c>
      <c r="C22" s="6">
        <v>218</v>
      </c>
      <c r="D22" s="12">
        <v>5.2429999999999997E-2</v>
      </c>
      <c r="E22" s="6">
        <v>21.4</v>
      </c>
      <c r="F22" s="6">
        <v>0.29372999999999999</v>
      </c>
      <c r="G22">
        <v>75.096999999999994</v>
      </c>
      <c r="H22" s="5">
        <f t="shared" si="0"/>
        <v>-7.5898736646992093E-3</v>
      </c>
      <c r="I22" s="4">
        <f t="shared" si="1"/>
        <v>-1.0035874846737292E-2</v>
      </c>
      <c r="J22" s="4">
        <f t="shared" si="2"/>
        <v>2.0641412790030067E-3</v>
      </c>
      <c r="K22" s="4">
        <f t="shared" si="3"/>
        <v>-9.717723276261081E-3</v>
      </c>
      <c r="L22" s="4">
        <f t="shared" si="4"/>
        <v>-2.3016796939963391E-2</v>
      </c>
      <c r="M22" s="3">
        <f t="shared" si="5"/>
        <v>-1.9826145974731202E-2</v>
      </c>
    </row>
    <row r="23" spans="1:13" x14ac:dyDescent="0.25">
      <c r="A23" t="s">
        <v>711</v>
      </c>
      <c r="B23" s="7">
        <v>9993</v>
      </c>
      <c r="C23" s="6">
        <v>215.22</v>
      </c>
      <c r="D23" s="12">
        <v>5.1783000000000003E-2</v>
      </c>
      <c r="E23" s="6">
        <v>21.14</v>
      </c>
      <c r="F23" s="6">
        <v>0.28967999999999999</v>
      </c>
      <c r="G23">
        <v>73.177999999999997</v>
      </c>
      <c r="H23" s="5">
        <f t="shared" si="0"/>
        <v>-1.7664926715621254E-2</v>
      </c>
      <c r="I23" s="4">
        <f t="shared" si="1"/>
        <v>-1.2752293577981688E-2</v>
      </c>
      <c r="J23" s="4">
        <f t="shared" si="2"/>
        <v>-1.2340263208086899E-2</v>
      </c>
      <c r="K23" s="4">
        <f t="shared" si="3"/>
        <v>-1.2149532710280297E-2</v>
      </c>
      <c r="L23" s="4">
        <f t="shared" si="4"/>
        <v>-1.378817281176592E-2</v>
      </c>
      <c r="M23" s="3">
        <f t="shared" si="5"/>
        <v>-2.5553617321597333E-2</v>
      </c>
    </row>
    <row r="24" spans="1:13" x14ac:dyDescent="0.25">
      <c r="A24" t="s">
        <v>710</v>
      </c>
      <c r="B24" s="7">
        <v>10031.6</v>
      </c>
      <c r="C24" s="6">
        <v>211.13</v>
      </c>
      <c r="D24" s="12">
        <v>4.8883999999999997E-2</v>
      </c>
      <c r="E24" s="6">
        <v>20.55</v>
      </c>
      <c r="F24" s="6">
        <v>0.27639000000000002</v>
      </c>
      <c r="G24">
        <v>72.216999999999999</v>
      </c>
      <c r="H24" s="5">
        <f t="shared" si="0"/>
        <v>3.8627038927250279E-3</v>
      </c>
      <c r="I24" s="4">
        <f t="shared" si="1"/>
        <v>-1.9003810054827652E-2</v>
      </c>
      <c r="J24" s="4">
        <f t="shared" si="2"/>
        <v>-5.598362396925638E-2</v>
      </c>
      <c r="K24" s="4">
        <f t="shared" si="3"/>
        <v>-2.7909176915799416E-2</v>
      </c>
      <c r="L24" s="4">
        <f t="shared" si="4"/>
        <v>-4.5878210439105116E-2</v>
      </c>
      <c r="M24" s="3">
        <f t="shared" si="5"/>
        <v>-1.3132362185356183E-2</v>
      </c>
    </row>
    <row r="25" spans="1:13" x14ac:dyDescent="0.25">
      <c r="A25" t="s">
        <v>709</v>
      </c>
      <c r="B25" s="7">
        <v>9702.2000000000007</v>
      </c>
      <c r="C25" s="6">
        <v>201.18</v>
      </c>
      <c r="D25" s="12">
        <v>4.6240999999999997E-2</v>
      </c>
      <c r="E25" s="6">
        <v>19.59</v>
      </c>
      <c r="F25" s="6">
        <v>0.26751000000000003</v>
      </c>
      <c r="G25">
        <v>66.656999999999996</v>
      </c>
      <c r="H25" s="5">
        <f t="shared" si="0"/>
        <v>-3.2836237489533016E-2</v>
      </c>
      <c r="I25" s="4">
        <f t="shared" si="1"/>
        <v>-4.7127362288637231E-2</v>
      </c>
      <c r="J25" s="4">
        <f t="shared" si="2"/>
        <v>-5.4066770313395018E-2</v>
      </c>
      <c r="K25" s="4">
        <f t="shared" si="3"/>
        <v>-4.6715328467153316E-2</v>
      </c>
      <c r="L25" s="4">
        <f t="shared" si="4"/>
        <v>-3.2128514056224855E-2</v>
      </c>
      <c r="M25" s="3">
        <f t="shared" si="5"/>
        <v>-7.69901823670327E-2</v>
      </c>
    </row>
    <row r="26" spans="1:13" x14ac:dyDescent="0.25">
      <c r="A26" t="s">
        <v>708</v>
      </c>
      <c r="B26" s="7">
        <v>8513.9</v>
      </c>
      <c r="C26" s="6">
        <v>166.29</v>
      </c>
      <c r="D26" s="12">
        <v>3.7229999999999999E-2</v>
      </c>
      <c r="E26" s="6">
        <v>16.010000000000002</v>
      </c>
      <c r="F26" s="6">
        <v>0.23336000000000001</v>
      </c>
      <c r="G26">
        <v>55.225000000000001</v>
      </c>
      <c r="H26" s="5">
        <f t="shared" si="0"/>
        <v>-0.12247737626517707</v>
      </c>
      <c r="I26" s="4">
        <f t="shared" si="1"/>
        <v>-0.17342678198628103</v>
      </c>
      <c r="J26" s="4">
        <f t="shared" si="2"/>
        <v>-0.19487035314980206</v>
      </c>
      <c r="K26" s="4">
        <f t="shared" si="3"/>
        <v>-0.18274629913221019</v>
      </c>
      <c r="L26" s="4">
        <f t="shared" si="4"/>
        <v>-0.12765877911106127</v>
      </c>
      <c r="M26" s="3">
        <f t="shared" si="5"/>
        <v>-0.17150486820588984</v>
      </c>
    </row>
    <row r="27" spans="1:13" x14ac:dyDescent="0.25">
      <c r="A27" t="s">
        <v>707</v>
      </c>
      <c r="B27" s="7">
        <v>8432.4</v>
      </c>
      <c r="C27" s="6">
        <v>168.92</v>
      </c>
      <c r="D27" s="12">
        <v>3.9128999999999997E-2</v>
      </c>
      <c r="E27" s="6">
        <v>16.25</v>
      </c>
      <c r="F27" s="6">
        <v>0.24571000000000001</v>
      </c>
      <c r="G27">
        <v>57.402000000000001</v>
      </c>
      <c r="H27" s="5">
        <f t="shared" si="0"/>
        <v>-9.5725813082135902E-3</v>
      </c>
      <c r="I27" s="4">
        <f t="shared" si="1"/>
        <v>1.5815743580491981E-2</v>
      </c>
      <c r="J27" s="4">
        <f t="shared" si="2"/>
        <v>5.1007252215954813E-2</v>
      </c>
      <c r="K27" s="4">
        <f t="shared" si="3"/>
        <v>1.4990630855715059E-2</v>
      </c>
      <c r="L27" s="4">
        <f t="shared" si="4"/>
        <v>5.2922523140212618E-2</v>
      </c>
      <c r="M27" s="3">
        <f t="shared" si="5"/>
        <v>3.9420552286102195E-2</v>
      </c>
    </row>
    <row r="28" spans="1:13" x14ac:dyDescent="0.25">
      <c r="A28" t="s">
        <v>706</v>
      </c>
      <c r="B28" s="7">
        <v>8063.8</v>
      </c>
      <c r="C28" s="6">
        <v>164.56</v>
      </c>
      <c r="D28" s="12">
        <v>3.8151999999999998E-2</v>
      </c>
      <c r="E28" s="6">
        <v>15.41</v>
      </c>
      <c r="F28" s="6">
        <v>0.24217</v>
      </c>
      <c r="G28">
        <v>55.226999999999997</v>
      </c>
      <c r="H28" s="5">
        <f t="shared" si="0"/>
        <v>-4.3712347611593261E-2</v>
      </c>
      <c r="I28" s="4">
        <f t="shared" si="1"/>
        <v>-2.5811034809377187E-2</v>
      </c>
      <c r="J28" s="4">
        <f t="shared" si="2"/>
        <v>-2.4968693296531952E-2</v>
      </c>
      <c r="K28" s="4">
        <f t="shared" si="3"/>
        <v>-5.1692307692307704E-2</v>
      </c>
      <c r="L28" s="4">
        <f t="shared" si="4"/>
        <v>-1.440722803304717E-2</v>
      </c>
      <c r="M28" s="3">
        <f t="shared" si="5"/>
        <v>-3.7890665830458969E-2</v>
      </c>
    </row>
    <row r="29" spans="1:13" x14ac:dyDescent="0.25">
      <c r="A29" t="s">
        <v>705</v>
      </c>
      <c r="B29" s="7">
        <v>8184.9</v>
      </c>
      <c r="C29" s="6">
        <v>173.19</v>
      </c>
      <c r="D29" s="12">
        <v>3.9113000000000002E-2</v>
      </c>
      <c r="E29" s="6">
        <v>15.65</v>
      </c>
      <c r="F29" s="6">
        <v>0.24218000000000001</v>
      </c>
      <c r="G29">
        <v>55.835000000000001</v>
      </c>
      <c r="H29" s="5">
        <f t="shared" si="0"/>
        <v>1.5017733574741454E-2</v>
      </c>
      <c r="I29" s="4">
        <f t="shared" si="1"/>
        <v>5.2442877977637359E-2</v>
      </c>
      <c r="J29" s="4">
        <f t="shared" si="2"/>
        <v>2.5188718808974775E-2</v>
      </c>
      <c r="K29" s="4">
        <f t="shared" si="3"/>
        <v>1.5574302401038409E-2</v>
      </c>
      <c r="L29" s="4">
        <f t="shared" si="4"/>
        <v>4.1293306355161263E-5</v>
      </c>
      <c r="M29" s="3">
        <f t="shared" si="5"/>
        <v>1.1009107863907186E-2</v>
      </c>
    </row>
    <row r="30" spans="1:13" x14ac:dyDescent="0.25">
      <c r="A30" t="s">
        <v>704</v>
      </c>
      <c r="B30" s="7">
        <v>8208.5</v>
      </c>
      <c r="C30" s="6">
        <v>173.62</v>
      </c>
      <c r="D30" s="12">
        <v>3.8634000000000002E-2</v>
      </c>
      <c r="E30" s="6">
        <v>15.75</v>
      </c>
      <c r="F30" s="6">
        <v>0.24185999999999999</v>
      </c>
      <c r="G30">
        <v>55.459000000000003</v>
      </c>
      <c r="H30" s="5">
        <f t="shared" si="0"/>
        <v>2.88335837945497E-3</v>
      </c>
      <c r="I30" s="4">
        <f t="shared" si="1"/>
        <v>2.4828223338531075E-3</v>
      </c>
      <c r="J30" s="4">
        <f t="shared" si="2"/>
        <v>-1.224656763735843E-2</v>
      </c>
      <c r="K30" s="4">
        <f t="shared" si="3"/>
        <v>6.389776357827559E-3</v>
      </c>
      <c r="L30" s="4">
        <f t="shared" si="4"/>
        <v>-1.3213312412255762E-3</v>
      </c>
      <c r="M30" s="3">
        <f t="shared" si="5"/>
        <v>-6.7341273394823098E-3</v>
      </c>
    </row>
    <row r="31" spans="1:13" x14ac:dyDescent="0.25">
      <c r="A31" t="s">
        <v>703</v>
      </c>
      <c r="B31" s="7">
        <v>8049.1</v>
      </c>
      <c r="C31" s="6">
        <v>169.29</v>
      </c>
      <c r="D31" s="12">
        <v>3.7232000000000001E-2</v>
      </c>
      <c r="E31" s="6">
        <v>15.27</v>
      </c>
      <c r="F31" s="6">
        <v>0.2402</v>
      </c>
      <c r="G31">
        <v>53.908000000000001</v>
      </c>
      <c r="H31" s="5">
        <f t="shared" si="0"/>
        <v>-1.9418895047816243E-2</v>
      </c>
      <c r="I31" s="4">
        <f t="shared" si="1"/>
        <v>-2.493952309641756E-2</v>
      </c>
      <c r="J31" s="4">
        <f t="shared" si="2"/>
        <v>-3.6289278873531061E-2</v>
      </c>
      <c r="K31" s="4">
        <f t="shared" si="3"/>
        <v>-3.0476190476190546E-2</v>
      </c>
      <c r="L31" s="4">
        <f t="shared" si="4"/>
        <v>-6.8634747374514138E-3</v>
      </c>
      <c r="M31" s="3">
        <f t="shared" si="5"/>
        <v>-2.7966605961160518E-2</v>
      </c>
    </row>
    <row r="32" spans="1:13" x14ac:dyDescent="0.25">
      <c r="A32" t="s">
        <v>702</v>
      </c>
      <c r="B32" s="7">
        <v>8284.2999999999993</v>
      </c>
      <c r="C32" s="6">
        <v>180.35</v>
      </c>
      <c r="D32" s="12">
        <v>3.8864999999999997E-2</v>
      </c>
      <c r="E32" s="6">
        <v>15.84</v>
      </c>
      <c r="F32" s="6">
        <v>0.25642999999999999</v>
      </c>
      <c r="G32">
        <v>55.960999999999999</v>
      </c>
      <c r="H32" s="5">
        <f t="shared" si="0"/>
        <v>2.9220658210234562E-2</v>
      </c>
      <c r="I32" s="4">
        <f t="shared" si="1"/>
        <v>6.5331679366767093E-2</v>
      </c>
      <c r="J32" s="4">
        <f t="shared" si="2"/>
        <v>4.3860120326600693E-2</v>
      </c>
      <c r="K32" s="4">
        <f t="shared" si="3"/>
        <v>3.7328094302554016E-2</v>
      </c>
      <c r="L32" s="4">
        <f t="shared" si="4"/>
        <v>6.7568692756036608E-2</v>
      </c>
      <c r="M32" s="3">
        <f t="shared" si="5"/>
        <v>3.8083401350448964E-2</v>
      </c>
    </row>
    <row r="33" spans="1:13" x14ac:dyDescent="0.25">
      <c r="A33" t="s">
        <v>701</v>
      </c>
      <c r="B33" s="7">
        <v>8302.7000000000007</v>
      </c>
      <c r="C33" s="6">
        <v>175.78</v>
      </c>
      <c r="D33" s="12">
        <v>3.8266000000000001E-2</v>
      </c>
      <c r="E33" s="6">
        <v>15.85</v>
      </c>
      <c r="F33" s="6">
        <v>0.24804999999999999</v>
      </c>
      <c r="G33">
        <v>55.619</v>
      </c>
      <c r="H33" s="5">
        <f t="shared" si="0"/>
        <v>2.2210687686348152E-3</v>
      </c>
      <c r="I33" s="4">
        <f t="shared" si="1"/>
        <v>-2.5339617410590431E-2</v>
      </c>
      <c r="J33" s="4">
        <f t="shared" si="2"/>
        <v>-1.5412324713752645E-2</v>
      </c>
      <c r="K33" s="4">
        <f t="shared" si="3"/>
        <v>6.3131313131314926E-4</v>
      </c>
      <c r="L33" s="4">
        <f t="shared" si="4"/>
        <v>-3.2679483679756705E-2</v>
      </c>
      <c r="M33" s="3">
        <f t="shared" si="5"/>
        <v>-6.1113990100247761E-3</v>
      </c>
    </row>
    <row r="34" spans="1:13" x14ac:dyDescent="0.25">
      <c r="A34" t="s">
        <v>700</v>
      </c>
      <c r="B34" s="7">
        <v>8364.1</v>
      </c>
      <c r="C34" s="6">
        <v>180.27</v>
      </c>
      <c r="D34" s="12">
        <v>3.9220999999999999E-2</v>
      </c>
      <c r="E34" s="6">
        <v>15.91</v>
      </c>
      <c r="F34" s="6">
        <v>0.25279000000000001</v>
      </c>
      <c r="G34">
        <v>56.295999999999999</v>
      </c>
      <c r="H34" s="5">
        <f t="shared" si="0"/>
        <v>7.3951846989532832E-3</v>
      </c>
      <c r="I34" s="4">
        <f t="shared" si="1"/>
        <v>2.5543292752304048E-2</v>
      </c>
      <c r="J34" s="4">
        <f t="shared" si="2"/>
        <v>2.4956880781895174E-2</v>
      </c>
      <c r="K34" s="4">
        <f t="shared" si="3"/>
        <v>3.7854889589905572E-3</v>
      </c>
      <c r="L34" s="4">
        <f t="shared" si="4"/>
        <v>1.9109050594638299E-2</v>
      </c>
      <c r="M34" s="3">
        <f t="shared" si="5"/>
        <v>1.2172099462413932E-2</v>
      </c>
    </row>
    <row r="35" spans="1:13" x14ac:dyDescent="0.25">
      <c r="A35" t="s">
        <v>699</v>
      </c>
      <c r="B35" s="7">
        <v>8226.9</v>
      </c>
      <c r="C35" s="6">
        <v>174.54</v>
      </c>
      <c r="D35" s="12">
        <v>3.8154E-2</v>
      </c>
      <c r="E35" s="6">
        <v>15.7</v>
      </c>
      <c r="F35" s="6">
        <v>0.24682999999999999</v>
      </c>
      <c r="G35">
        <v>56.439</v>
      </c>
      <c r="H35" s="5">
        <f t="shared" si="0"/>
        <v>-1.6403438505039447E-2</v>
      </c>
      <c r="I35" s="4">
        <f t="shared" si="1"/>
        <v>-3.1785654851056888E-2</v>
      </c>
      <c r="J35" s="4">
        <f t="shared" si="2"/>
        <v>-2.7204813747737089E-2</v>
      </c>
      <c r="K35" s="4">
        <f t="shared" si="3"/>
        <v>-1.3199245757385292E-2</v>
      </c>
      <c r="L35" s="4">
        <f t="shared" si="4"/>
        <v>-2.3576881996914545E-2</v>
      </c>
      <c r="M35" s="3">
        <f t="shared" si="5"/>
        <v>2.5401449481312621E-3</v>
      </c>
    </row>
    <row r="36" spans="1:13" x14ac:dyDescent="0.25">
      <c r="A36" t="s">
        <v>698</v>
      </c>
      <c r="B36" s="7">
        <v>8148.1</v>
      </c>
      <c r="C36" s="6">
        <v>175.65</v>
      </c>
      <c r="D36" s="12">
        <v>3.9313000000000001E-2</v>
      </c>
      <c r="E36" s="6">
        <v>15.65</v>
      </c>
      <c r="F36" s="6">
        <v>0.25244</v>
      </c>
      <c r="G36">
        <v>56.421999999999997</v>
      </c>
      <c r="H36" s="5">
        <f t="shared" si="0"/>
        <v>-9.5783344880816523E-3</v>
      </c>
      <c r="I36" s="4">
        <f t="shared" si="1"/>
        <v>6.3595737366792804E-3</v>
      </c>
      <c r="J36" s="4">
        <f t="shared" si="2"/>
        <v>3.0376893641557823E-2</v>
      </c>
      <c r="K36" s="4">
        <f t="shared" si="3"/>
        <v>-3.1847133757960666E-3</v>
      </c>
      <c r="L36" s="4">
        <f t="shared" si="4"/>
        <v>2.2728193493497528E-2</v>
      </c>
      <c r="M36" s="3">
        <f t="shared" si="5"/>
        <v>-3.0121015609774204E-4</v>
      </c>
    </row>
    <row r="37" spans="1:13" x14ac:dyDescent="0.25">
      <c r="A37" t="s">
        <v>697</v>
      </c>
      <c r="B37" s="7">
        <v>8127.3</v>
      </c>
      <c r="C37" s="6">
        <v>176.43</v>
      </c>
      <c r="D37" s="12">
        <v>3.9649999999999998E-2</v>
      </c>
      <c r="E37" s="6">
        <v>15.71</v>
      </c>
      <c r="F37" s="6">
        <v>0.25318000000000002</v>
      </c>
      <c r="G37">
        <v>56.798000000000002</v>
      </c>
      <c r="H37" s="5">
        <f t="shared" si="0"/>
        <v>-2.5527423571140018E-3</v>
      </c>
      <c r="I37" s="4">
        <f t="shared" si="1"/>
        <v>4.4406490179333957E-3</v>
      </c>
      <c r="J37" s="4">
        <f t="shared" si="2"/>
        <v>8.5722280161777409E-3</v>
      </c>
      <c r="K37" s="4">
        <f t="shared" si="3"/>
        <v>3.8338658146965798E-3</v>
      </c>
      <c r="L37" s="4">
        <f t="shared" si="4"/>
        <v>2.9313896371416792E-3</v>
      </c>
      <c r="M37" s="3">
        <f t="shared" si="5"/>
        <v>6.6640672078268626E-3</v>
      </c>
    </row>
    <row r="38" spans="1:13" x14ac:dyDescent="0.25">
      <c r="A38" t="s">
        <v>696</v>
      </c>
      <c r="B38" s="7">
        <v>7881.9</v>
      </c>
      <c r="C38" s="6">
        <v>170.55</v>
      </c>
      <c r="D38" s="12">
        <v>3.8855000000000001E-2</v>
      </c>
      <c r="E38" s="6">
        <v>15.36</v>
      </c>
      <c r="F38" s="6">
        <v>0.25531999999999999</v>
      </c>
      <c r="G38">
        <v>54.585000000000001</v>
      </c>
      <c r="H38" s="5">
        <f t="shared" si="0"/>
        <v>-3.0194529548558613E-2</v>
      </c>
      <c r="I38" s="4">
        <f t="shared" si="1"/>
        <v>-3.3327665363033443E-2</v>
      </c>
      <c r="J38" s="4">
        <f t="shared" si="2"/>
        <v>-2.0050441361916693E-2</v>
      </c>
      <c r="K38" s="4">
        <f t="shared" si="3"/>
        <v>-2.2278803309993767E-2</v>
      </c>
      <c r="L38" s="4">
        <f t="shared" si="4"/>
        <v>8.4524843984516984E-3</v>
      </c>
      <c r="M38" s="3">
        <f t="shared" si="5"/>
        <v>-3.8962639529560916E-2</v>
      </c>
    </row>
    <row r="39" spans="1:13" x14ac:dyDescent="0.25">
      <c r="A39" t="s">
        <v>695</v>
      </c>
      <c r="B39" s="7">
        <v>8198.6</v>
      </c>
      <c r="C39" s="6">
        <v>179.87</v>
      </c>
      <c r="D39" s="12">
        <v>4.1390999999999997E-2</v>
      </c>
      <c r="E39" s="6">
        <v>16.05</v>
      </c>
      <c r="F39" s="6">
        <v>0.27579999999999999</v>
      </c>
      <c r="G39">
        <v>57.482999999999997</v>
      </c>
      <c r="H39" s="5">
        <f t="shared" si="0"/>
        <v>4.0180667098034917E-2</v>
      </c>
      <c r="I39" s="4">
        <f t="shared" si="1"/>
        <v>5.4646731163881412E-2</v>
      </c>
      <c r="J39" s="4">
        <f t="shared" si="2"/>
        <v>6.5268305237420998E-2</v>
      </c>
      <c r="K39" s="4">
        <f t="shared" si="3"/>
        <v>4.4921875E-2</v>
      </c>
      <c r="L39" s="4">
        <f t="shared" si="4"/>
        <v>8.0213065956446838E-2</v>
      </c>
      <c r="M39" s="3">
        <f t="shared" si="5"/>
        <v>5.3091508656224251E-2</v>
      </c>
    </row>
    <row r="40" spans="1:13" x14ac:dyDescent="0.25">
      <c r="A40" t="s">
        <v>694</v>
      </c>
      <c r="B40" s="7">
        <v>8182.9</v>
      </c>
      <c r="C40" s="6">
        <v>180.78</v>
      </c>
      <c r="D40" s="12">
        <v>4.1224999999999998E-2</v>
      </c>
      <c r="E40" s="6">
        <v>16.04</v>
      </c>
      <c r="F40" s="6">
        <v>0.27753</v>
      </c>
      <c r="G40">
        <v>56.997999999999998</v>
      </c>
      <c r="H40" s="5">
        <f t="shared" si="0"/>
        <v>-1.9149610909180437E-3</v>
      </c>
      <c r="I40" s="4">
        <f t="shared" si="1"/>
        <v>5.0592094290320411E-3</v>
      </c>
      <c r="J40" s="4">
        <f t="shared" si="2"/>
        <v>-4.0105336908989875E-3</v>
      </c>
      <c r="K40" s="4">
        <f t="shared" si="3"/>
        <v>-6.2305295950160211E-4</v>
      </c>
      <c r="L40" s="4">
        <f t="shared" si="4"/>
        <v>6.2726613488035543E-3</v>
      </c>
      <c r="M40" s="3">
        <f t="shared" si="5"/>
        <v>-8.4372771080145625E-3</v>
      </c>
    </row>
    <row r="41" spans="1:13" x14ac:dyDescent="0.25">
      <c r="A41" t="s">
        <v>693</v>
      </c>
      <c r="B41" s="7">
        <v>8566.7000000000007</v>
      </c>
      <c r="C41" s="6">
        <v>192.64</v>
      </c>
      <c r="D41" s="12">
        <v>4.2393E-2</v>
      </c>
      <c r="E41" s="6">
        <v>17.71</v>
      </c>
      <c r="F41" s="6">
        <v>0.28094999999999998</v>
      </c>
      <c r="G41">
        <v>59.146999999999998</v>
      </c>
      <c r="H41" s="5">
        <f t="shared" si="0"/>
        <v>4.6902687311344504E-2</v>
      </c>
      <c r="I41" s="4">
        <f t="shared" si="1"/>
        <v>6.5604602279013102E-2</v>
      </c>
      <c r="J41" s="4">
        <f t="shared" si="2"/>
        <v>2.833232261976959E-2</v>
      </c>
      <c r="K41" s="4">
        <f t="shared" si="3"/>
        <v>0.10411471321695775</v>
      </c>
      <c r="L41" s="4">
        <f t="shared" si="4"/>
        <v>1.232299210896115E-2</v>
      </c>
      <c r="M41" s="3">
        <f t="shared" si="5"/>
        <v>3.7703077300957899E-2</v>
      </c>
    </row>
    <row r="42" spans="1:13" x14ac:dyDescent="0.25">
      <c r="A42" t="s">
        <v>692</v>
      </c>
      <c r="B42" s="7">
        <v>8562.2999999999993</v>
      </c>
      <c r="C42" s="6">
        <v>191.1</v>
      </c>
      <c r="D42" s="12">
        <v>4.1600999999999999E-2</v>
      </c>
      <c r="E42" s="6">
        <v>17.53</v>
      </c>
      <c r="F42" s="6">
        <v>0.27033000000000001</v>
      </c>
      <c r="G42">
        <v>57.451999999999998</v>
      </c>
      <c r="H42" s="5">
        <f t="shared" si="0"/>
        <v>-5.1361667853444537E-4</v>
      </c>
      <c r="I42" s="4">
        <f t="shared" si="1"/>
        <v>-7.9941860465115866E-3</v>
      </c>
      <c r="J42" s="4">
        <f t="shared" si="2"/>
        <v>-1.8682329629891803E-2</v>
      </c>
      <c r="K42" s="4">
        <f t="shared" si="3"/>
        <v>-1.0163749294184066E-2</v>
      </c>
      <c r="L42" s="4">
        <f t="shared" si="4"/>
        <v>-3.7800320341697669E-2</v>
      </c>
      <c r="M42" s="3">
        <f t="shared" si="5"/>
        <v>-2.8657412886536893E-2</v>
      </c>
    </row>
    <row r="43" spans="1:13" x14ac:dyDescent="0.25">
      <c r="A43" t="s">
        <v>691</v>
      </c>
      <c r="B43" s="7">
        <v>8267.7999999999993</v>
      </c>
      <c r="C43" s="6">
        <v>180.6</v>
      </c>
      <c r="D43" s="12">
        <v>4.0090000000000001E-2</v>
      </c>
      <c r="E43" s="6">
        <v>16.600000000000001</v>
      </c>
      <c r="F43" s="6">
        <v>0.26740999999999998</v>
      </c>
      <c r="G43">
        <v>55.814999999999998</v>
      </c>
      <c r="H43" s="5">
        <f t="shared" si="0"/>
        <v>-3.4394963969961334E-2</v>
      </c>
      <c r="I43" s="4">
        <f t="shared" si="1"/>
        <v>-5.4945054945054972E-2</v>
      </c>
      <c r="J43" s="4">
        <f t="shared" si="2"/>
        <v>-3.6321242277829846E-2</v>
      </c>
      <c r="K43" s="4">
        <f t="shared" si="3"/>
        <v>-5.3051911009697639E-2</v>
      </c>
      <c r="L43" s="4">
        <f t="shared" si="4"/>
        <v>-1.0801612843561736E-2</v>
      </c>
      <c r="M43" s="3">
        <f t="shared" si="5"/>
        <v>-2.8493350971245612E-2</v>
      </c>
    </row>
    <row r="44" spans="1:13" x14ac:dyDescent="0.25">
      <c r="A44" t="s">
        <v>690</v>
      </c>
      <c r="B44" s="7">
        <v>8304.4</v>
      </c>
      <c r="C44" s="6">
        <v>179.87</v>
      </c>
      <c r="D44" s="12">
        <v>4.0409E-2</v>
      </c>
      <c r="E44" s="6">
        <v>17.2</v>
      </c>
      <c r="F44" s="6">
        <v>0.27235999999999999</v>
      </c>
      <c r="G44">
        <v>55.737000000000002</v>
      </c>
      <c r="H44" s="5">
        <f t="shared" si="0"/>
        <v>4.426812453131479E-3</v>
      </c>
      <c r="I44" s="4">
        <f t="shared" si="1"/>
        <v>-4.0420819490586402E-3</v>
      </c>
      <c r="J44" s="4">
        <f t="shared" si="2"/>
        <v>7.9570965328012999E-3</v>
      </c>
      <c r="K44" s="4">
        <f t="shared" si="3"/>
        <v>3.6144578313252795E-2</v>
      </c>
      <c r="L44" s="4">
        <f t="shared" si="4"/>
        <v>1.8510900863841995E-2</v>
      </c>
      <c r="M44" s="3">
        <f t="shared" si="5"/>
        <v>-1.397473797366211E-3</v>
      </c>
    </row>
    <row r="45" spans="1:13" x14ac:dyDescent="0.25">
      <c r="A45" t="s">
        <v>689</v>
      </c>
      <c r="B45" s="7">
        <v>8281.5</v>
      </c>
      <c r="C45" s="6">
        <v>181.11</v>
      </c>
      <c r="D45" s="12">
        <v>4.1246999999999999E-2</v>
      </c>
      <c r="E45" s="6">
        <v>18.21</v>
      </c>
      <c r="F45" s="6">
        <v>0.27737000000000001</v>
      </c>
      <c r="G45">
        <v>56.478999999999999</v>
      </c>
      <c r="H45" s="5">
        <f t="shared" si="0"/>
        <v>-2.7575742979625284E-3</v>
      </c>
      <c r="I45" s="4">
        <f t="shared" si="1"/>
        <v>6.8938677934065051E-3</v>
      </c>
      <c r="J45" s="4">
        <f t="shared" si="2"/>
        <v>2.0737954416095494E-2</v>
      </c>
      <c r="K45" s="4">
        <f t="shared" si="3"/>
        <v>5.8720930232558199E-2</v>
      </c>
      <c r="L45" s="4">
        <f t="shared" si="4"/>
        <v>1.8394771625789508E-2</v>
      </c>
      <c r="M45" s="3">
        <f t="shared" si="5"/>
        <v>1.331252130541638E-2</v>
      </c>
    </row>
    <row r="46" spans="1:13" x14ac:dyDescent="0.25">
      <c r="A46" t="s">
        <v>688</v>
      </c>
      <c r="B46" s="7">
        <v>8353.2999999999993</v>
      </c>
      <c r="C46" s="6">
        <v>186.63</v>
      </c>
      <c r="D46" s="12">
        <v>4.1660999999999997E-2</v>
      </c>
      <c r="E46" s="6">
        <v>18.43</v>
      </c>
      <c r="F46" s="6">
        <v>0.29725000000000001</v>
      </c>
      <c r="G46">
        <v>56.811999999999998</v>
      </c>
      <c r="H46" s="5">
        <f t="shared" si="0"/>
        <v>8.669926945601647E-3</v>
      </c>
      <c r="I46" s="4">
        <f t="shared" si="1"/>
        <v>3.047871459334095E-2</v>
      </c>
      <c r="J46" s="4">
        <f t="shared" si="2"/>
        <v>1.0037093606807712E-2</v>
      </c>
      <c r="K46" s="4">
        <f t="shared" si="3"/>
        <v>1.2081274025260713E-2</v>
      </c>
      <c r="L46" s="4">
        <f t="shared" si="4"/>
        <v>7.1673216281501251E-2</v>
      </c>
      <c r="M46" s="3">
        <f t="shared" si="5"/>
        <v>5.8959967421519099E-3</v>
      </c>
    </row>
    <row r="47" spans="1:13" x14ac:dyDescent="0.25">
      <c r="A47" t="s">
        <v>687</v>
      </c>
      <c r="B47" s="7">
        <v>8167.2</v>
      </c>
      <c r="C47" s="6">
        <v>180.59</v>
      </c>
      <c r="D47" s="12">
        <v>3.9593999999999997E-2</v>
      </c>
      <c r="E47" s="6">
        <v>18.440000000000001</v>
      </c>
      <c r="F47" s="6">
        <v>0.28838999999999998</v>
      </c>
      <c r="G47">
        <v>54.591999999999999</v>
      </c>
      <c r="H47" s="5">
        <f t="shared" si="0"/>
        <v>-2.2278620425460582E-2</v>
      </c>
      <c r="I47" s="4">
        <f t="shared" si="1"/>
        <v>-3.2363499973208976E-2</v>
      </c>
      <c r="J47" s="4">
        <f t="shared" si="2"/>
        <v>-4.9614747605674414E-2</v>
      </c>
      <c r="K47" s="4">
        <f t="shared" si="3"/>
        <v>5.425935973957241E-4</v>
      </c>
      <c r="L47" s="4">
        <f t="shared" si="4"/>
        <v>-2.9806560134566951E-2</v>
      </c>
      <c r="M47" s="3">
        <f t="shared" si="5"/>
        <v>-3.9076251496162784E-2</v>
      </c>
    </row>
    <row r="48" spans="1:13" x14ac:dyDescent="0.25">
      <c r="A48" t="s">
        <v>686</v>
      </c>
      <c r="B48" s="7">
        <v>8000.4</v>
      </c>
      <c r="C48" s="6">
        <v>174.53</v>
      </c>
      <c r="D48" s="12">
        <v>3.8408999999999999E-2</v>
      </c>
      <c r="E48" s="6">
        <v>17.760000000000002</v>
      </c>
      <c r="F48" s="6">
        <v>0.28342000000000001</v>
      </c>
      <c r="G48">
        <v>52.457999999999998</v>
      </c>
      <c r="H48" s="5">
        <f t="shared" si="0"/>
        <v>-2.0423156038789303E-2</v>
      </c>
      <c r="I48" s="4">
        <f t="shared" si="1"/>
        <v>-3.3556675341934739E-2</v>
      </c>
      <c r="J48" s="4">
        <f t="shared" si="2"/>
        <v>-2.9928777087437464E-2</v>
      </c>
      <c r="K48" s="4">
        <f t="shared" si="3"/>
        <v>-3.6876355748373113E-2</v>
      </c>
      <c r="L48" s="4">
        <f t="shared" si="4"/>
        <v>-1.7233607267935658E-2</v>
      </c>
      <c r="M48" s="3">
        <f t="shared" si="5"/>
        <v>-3.9089976553341121E-2</v>
      </c>
    </row>
    <row r="49" spans="1:13" x14ac:dyDescent="0.25">
      <c r="A49" t="s">
        <v>685</v>
      </c>
      <c r="B49" s="7">
        <v>8073.3</v>
      </c>
      <c r="C49" s="6">
        <v>177.31</v>
      </c>
      <c r="D49" s="12">
        <v>3.9343000000000003E-2</v>
      </c>
      <c r="E49" s="6">
        <v>18.5</v>
      </c>
      <c r="F49" s="6">
        <v>0.30173</v>
      </c>
      <c r="G49">
        <v>54.947000000000003</v>
      </c>
      <c r="H49" s="5">
        <f t="shared" si="0"/>
        <v>9.112044397780128E-3</v>
      </c>
      <c r="I49" s="4">
        <f t="shared" si="1"/>
        <v>1.5928493668710297E-2</v>
      </c>
      <c r="J49" s="4">
        <f t="shared" si="2"/>
        <v>2.431721731885772E-2</v>
      </c>
      <c r="K49" s="4">
        <f t="shared" si="3"/>
        <v>4.1666666666666519E-2</v>
      </c>
      <c r="L49" s="4">
        <f t="shared" si="4"/>
        <v>6.4603768259120731E-2</v>
      </c>
      <c r="M49" s="3">
        <f t="shared" si="5"/>
        <v>4.7447481794959945E-2</v>
      </c>
    </row>
    <row r="50" spans="1:13" x14ac:dyDescent="0.25">
      <c r="A50" t="s">
        <v>684</v>
      </c>
      <c r="B50" s="7">
        <v>7948.5</v>
      </c>
      <c r="C50" s="6">
        <v>172.81</v>
      </c>
      <c r="D50" s="12">
        <v>3.7932E-2</v>
      </c>
      <c r="E50" s="6">
        <v>18.2</v>
      </c>
      <c r="F50" s="6">
        <v>0.29393000000000002</v>
      </c>
      <c r="G50">
        <v>53.216999999999999</v>
      </c>
      <c r="H50" s="5">
        <f t="shared" si="0"/>
        <v>-1.545836275129131E-2</v>
      </c>
      <c r="I50" s="4">
        <f t="shared" si="1"/>
        <v>-2.5379279228469942E-2</v>
      </c>
      <c r="J50" s="4">
        <f t="shared" si="2"/>
        <v>-3.5864067305492742E-2</v>
      </c>
      <c r="K50" s="4">
        <f t="shared" si="3"/>
        <v>-1.6216216216216273E-2</v>
      </c>
      <c r="L50" s="4">
        <f t="shared" si="4"/>
        <v>-2.5850926324859858E-2</v>
      </c>
      <c r="M50" s="3">
        <f t="shared" si="5"/>
        <v>-3.1484885435055676E-2</v>
      </c>
    </row>
    <row r="51" spans="1:13" x14ac:dyDescent="0.25">
      <c r="A51" t="s">
        <v>683</v>
      </c>
      <c r="B51" s="7">
        <v>7957.3</v>
      </c>
      <c r="C51" s="6">
        <v>171.91</v>
      </c>
      <c r="D51" s="12">
        <v>3.8986E-2</v>
      </c>
      <c r="E51" s="6">
        <v>18.170000000000002</v>
      </c>
      <c r="F51" s="6">
        <v>0.29132999999999998</v>
      </c>
      <c r="G51">
        <v>53.737000000000002</v>
      </c>
      <c r="H51" s="5">
        <f t="shared" si="0"/>
        <v>1.1071271309053277E-3</v>
      </c>
      <c r="I51" s="4">
        <f t="shared" si="1"/>
        <v>-5.2080319425958921E-3</v>
      </c>
      <c r="J51" s="4">
        <f t="shared" si="2"/>
        <v>2.7786565432879939E-2</v>
      </c>
      <c r="K51" s="4">
        <f t="shared" si="3"/>
        <v>-1.6483516483515315E-3</v>
      </c>
      <c r="L51" s="4">
        <f t="shared" si="4"/>
        <v>-8.8456435205662709E-3</v>
      </c>
      <c r="M51" s="3">
        <f t="shared" si="5"/>
        <v>9.7713136779600251E-3</v>
      </c>
    </row>
    <row r="52" spans="1:13" x14ac:dyDescent="0.25">
      <c r="A52" t="s">
        <v>682</v>
      </c>
      <c r="B52" s="7">
        <v>8223.4</v>
      </c>
      <c r="C52" s="6">
        <v>175.14</v>
      </c>
      <c r="D52" s="12">
        <v>3.9493E-2</v>
      </c>
      <c r="E52" s="6">
        <v>18.47</v>
      </c>
      <c r="F52" s="6">
        <v>0.29397000000000001</v>
      </c>
      <c r="G52">
        <v>54.875999999999998</v>
      </c>
      <c r="H52" s="5">
        <f t="shared" si="0"/>
        <v>3.3440991291015632E-2</v>
      </c>
      <c r="I52" s="4">
        <f t="shared" si="1"/>
        <v>1.8788901169216388E-2</v>
      </c>
      <c r="J52" s="4">
        <f t="shared" si="2"/>
        <v>1.300466834248204E-2</v>
      </c>
      <c r="K52" s="4">
        <f t="shared" si="3"/>
        <v>1.651073197578401E-2</v>
      </c>
      <c r="L52" s="4">
        <f t="shared" si="4"/>
        <v>9.0618885799609306E-3</v>
      </c>
      <c r="M52" s="3">
        <f t="shared" si="5"/>
        <v>2.1195824106295502E-2</v>
      </c>
    </row>
    <row r="53" spans="1:13" x14ac:dyDescent="0.25">
      <c r="A53" t="s">
        <v>681</v>
      </c>
      <c r="B53" s="7">
        <v>8208.2000000000007</v>
      </c>
      <c r="C53" s="6">
        <v>174.18</v>
      </c>
      <c r="D53" s="12">
        <v>3.9118E-2</v>
      </c>
      <c r="E53" s="6">
        <v>18.25</v>
      </c>
      <c r="F53" s="6">
        <v>0.29207</v>
      </c>
      <c r="G53">
        <v>54.77</v>
      </c>
      <c r="H53" s="5">
        <f t="shared" si="0"/>
        <v>-1.8483838801467423E-3</v>
      </c>
      <c r="I53" s="4">
        <f t="shared" si="1"/>
        <v>-5.4813292223363508E-3</v>
      </c>
      <c r="J53" s="4">
        <f t="shared" si="2"/>
        <v>-9.4953536069682931E-3</v>
      </c>
      <c r="K53" s="4">
        <f t="shared" si="3"/>
        <v>-1.1911207363291765E-2</v>
      </c>
      <c r="L53" s="4">
        <f t="shared" si="4"/>
        <v>-6.4632445487635692E-3</v>
      </c>
      <c r="M53" s="3">
        <f t="shared" si="5"/>
        <v>-1.931627669655156E-3</v>
      </c>
    </row>
    <row r="54" spans="1:13" x14ac:dyDescent="0.25">
      <c r="A54" t="s">
        <v>680</v>
      </c>
      <c r="B54" s="7">
        <v>8031.4</v>
      </c>
      <c r="C54" s="6">
        <v>171.42</v>
      </c>
      <c r="D54" s="12">
        <v>3.8586000000000002E-2</v>
      </c>
      <c r="E54" s="6">
        <v>18.190000000000001</v>
      </c>
      <c r="F54" s="6">
        <v>0.29053000000000001</v>
      </c>
      <c r="G54">
        <v>53.406999999999996</v>
      </c>
      <c r="H54" s="5">
        <f t="shared" si="0"/>
        <v>-2.1539436173582671E-2</v>
      </c>
      <c r="I54" s="4">
        <f t="shared" si="1"/>
        <v>-1.5845676885980153E-2</v>
      </c>
      <c r="J54" s="4">
        <f t="shared" si="2"/>
        <v>-1.359987729434009E-2</v>
      </c>
      <c r="K54" s="4">
        <f t="shared" si="3"/>
        <v>-3.2876712328766544E-3</v>
      </c>
      <c r="L54" s="4">
        <f t="shared" si="4"/>
        <v>-5.2727085972540388E-3</v>
      </c>
      <c r="M54" s="3">
        <f t="shared" si="5"/>
        <v>-2.4885886434179438E-2</v>
      </c>
    </row>
    <row r="55" spans="1:13" x14ac:dyDescent="0.25">
      <c r="A55" t="s">
        <v>679</v>
      </c>
      <c r="B55" s="7">
        <v>7477</v>
      </c>
      <c r="C55" s="6">
        <v>162.28</v>
      </c>
      <c r="D55" s="12">
        <v>3.6312999999999998E-2</v>
      </c>
      <c r="E55" s="6">
        <v>16.72</v>
      </c>
      <c r="F55" s="6">
        <v>0.27323999999999998</v>
      </c>
      <c r="G55">
        <v>49.456000000000003</v>
      </c>
      <c r="H55" s="5">
        <f t="shared" si="0"/>
        <v>-6.9029060935826836E-2</v>
      </c>
      <c r="I55" s="4">
        <f t="shared" si="1"/>
        <v>-5.3319332633298244E-2</v>
      </c>
      <c r="J55" s="4">
        <f t="shared" si="2"/>
        <v>-5.8907375732130896E-2</v>
      </c>
      <c r="K55" s="4">
        <f t="shared" si="3"/>
        <v>-8.0813633864761036E-2</v>
      </c>
      <c r="L55" s="4">
        <f t="shared" si="4"/>
        <v>-5.9511926479193344E-2</v>
      </c>
      <c r="M55" s="3">
        <f t="shared" si="5"/>
        <v>-7.3979066414514794E-2</v>
      </c>
    </row>
    <row r="56" spans="1:13" x14ac:dyDescent="0.25">
      <c r="A56" t="s">
        <v>678</v>
      </c>
      <c r="B56" s="7">
        <v>7422.7</v>
      </c>
      <c r="C56" s="6">
        <v>160.72999999999999</v>
      </c>
      <c r="D56" s="12">
        <v>3.7305999999999999E-2</v>
      </c>
      <c r="E56" s="6">
        <v>16.899999999999999</v>
      </c>
      <c r="F56" s="6">
        <v>0.27601999999999999</v>
      </c>
      <c r="G56">
        <v>49.616</v>
      </c>
      <c r="H56" s="5">
        <f t="shared" si="0"/>
        <v>-7.2622709642905514E-3</v>
      </c>
      <c r="I56" s="4">
        <f t="shared" si="1"/>
        <v>-9.551392654670976E-3</v>
      </c>
      <c r="J56" s="4">
        <f t="shared" si="2"/>
        <v>2.7345578718365404E-2</v>
      </c>
      <c r="K56" s="4">
        <f t="shared" si="3"/>
        <v>1.0765550239234534E-2</v>
      </c>
      <c r="L56" s="4">
        <f t="shared" si="4"/>
        <v>1.0174205826379845E-2</v>
      </c>
      <c r="M56" s="3">
        <f t="shared" si="5"/>
        <v>3.2351989647363411E-3</v>
      </c>
    </row>
    <row r="57" spans="1:13" x14ac:dyDescent="0.25">
      <c r="A57" t="s">
        <v>677</v>
      </c>
      <c r="B57" s="7">
        <v>8658.2999999999993</v>
      </c>
      <c r="C57" s="6">
        <v>181.49</v>
      </c>
      <c r="D57" s="12">
        <v>4.1168000000000003E-2</v>
      </c>
      <c r="E57" s="6">
        <v>18.600000000000001</v>
      </c>
      <c r="F57" s="6">
        <v>0.29835</v>
      </c>
      <c r="G57">
        <v>56.95</v>
      </c>
      <c r="H57" s="5">
        <f t="shared" si="0"/>
        <v>0.16646233850216219</v>
      </c>
      <c r="I57" s="4">
        <f t="shared" si="1"/>
        <v>0.12916070428669202</v>
      </c>
      <c r="J57" s="4">
        <f t="shared" si="2"/>
        <v>0.10352222162654812</v>
      </c>
      <c r="K57" s="4">
        <f t="shared" si="3"/>
        <v>0.10059171597633143</v>
      </c>
      <c r="L57" s="4">
        <f t="shared" si="4"/>
        <v>8.089993478733426E-2</v>
      </c>
      <c r="M57" s="3">
        <f t="shared" si="5"/>
        <v>0.14781522089648513</v>
      </c>
    </row>
    <row r="58" spans="1:13" x14ac:dyDescent="0.25">
      <c r="A58" t="s">
        <v>676</v>
      </c>
      <c r="B58" s="7">
        <v>9230.6</v>
      </c>
      <c r="C58" s="6">
        <v>179.62</v>
      </c>
      <c r="D58" s="12">
        <v>4.0482999999999998E-2</v>
      </c>
      <c r="E58" s="6">
        <v>18.93</v>
      </c>
      <c r="F58" s="6">
        <v>0.29375000000000001</v>
      </c>
      <c r="G58">
        <v>56.752000000000002</v>
      </c>
      <c r="H58" s="5">
        <f t="shared" si="0"/>
        <v>6.6098425787972426E-2</v>
      </c>
      <c r="I58" s="4">
        <f t="shared" si="1"/>
        <v>-1.0303597994379854E-2</v>
      </c>
      <c r="J58" s="4">
        <f t="shared" si="2"/>
        <v>-1.663913719393717E-2</v>
      </c>
      <c r="K58" s="4">
        <f t="shared" si="3"/>
        <v>1.7741935483870819E-2</v>
      </c>
      <c r="L58" s="4">
        <f t="shared" si="4"/>
        <v>-1.5418133065191908E-2</v>
      </c>
      <c r="M58" s="3">
        <f t="shared" si="5"/>
        <v>-3.4767339771729633E-3</v>
      </c>
    </row>
    <row r="59" spans="1:13" x14ac:dyDescent="0.25">
      <c r="A59" t="s">
        <v>675</v>
      </c>
      <c r="B59" s="7">
        <v>9529.6</v>
      </c>
      <c r="C59" s="6">
        <v>184.05</v>
      </c>
      <c r="D59" s="12">
        <v>4.2183999999999999E-2</v>
      </c>
      <c r="E59" s="6">
        <v>19.3</v>
      </c>
      <c r="F59" s="6">
        <v>0.29826000000000003</v>
      </c>
      <c r="G59">
        <v>59.820999999999998</v>
      </c>
      <c r="H59" s="5">
        <f t="shared" si="0"/>
        <v>3.2392260524776395E-2</v>
      </c>
      <c r="I59" s="4">
        <f t="shared" si="1"/>
        <v>2.4663177819841842E-2</v>
      </c>
      <c r="J59" s="4">
        <f t="shared" si="2"/>
        <v>4.2017637032828681E-2</v>
      </c>
      <c r="K59" s="4">
        <f t="shared" si="3"/>
        <v>1.9545694664553581E-2</v>
      </c>
      <c r="L59" s="4">
        <f t="shared" si="4"/>
        <v>1.5353191489361651E-2</v>
      </c>
      <c r="M59" s="3">
        <f t="shared" si="5"/>
        <v>5.4077389343106796E-2</v>
      </c>
    </row>
    <row r="60" spans="1:13" x14ac:dyDescent="0.25">
      <c r="A60" t="s">
        <v>674</v>
      </c>
      <c r="B60" s="7">
        <v>9207.2000000000007</v>
      </c>
      <c r="C60" s="6">
        <v>181.67</v>
      </c>
      <c r="D60" s="12">
        <v>4.2186000000000001E-2</v>
      </c>
      <c r="E60" s="6">
        <v>19.899999999999999</v>
      </c>
      <c r="F60" s="6">
        <v>0.29447000000000001</v>
      </c>
      <c r="G60">
        <v>57.822000000000003</v>
      </c>
      <c r="H60" s="5">
        <f t="shared" si="0"/>
        <v>-3.3831430490261827E-2</v>
      </c>
      <c r="I60" s="4">
        <f t="shared" si="1"/>
        <v>-1.2931268676990126E-2</v>
      </c>
      <c r="J60" s="4">
        <f t="shared" si="2"/>
        <v>4.7411340792669066E-5</v>
      </c>
      <c r="K60" s="4">
        <f t="shared" si="3"/>
        <v>3.1088082901554293E-2</v>
      </c>
      <c r="L60" s="4">
        <f t="shared" si="4"/>
        <v>-1.2707034131294925E-2</v>
      </c>
      <c r="M60" s="3">
        <f t="shared" si="5"/>
        <v>-3.3416358803764479E-2</v>
      </c>
    </row>
    <row r="61" spans="1:13" x14ac:dyDescent="0.25">
      <c r="A61" t="s">
        <v>673</v>
      </c>
      <c r="B61" s="7">
        <v>9411.2999999999993</v>
      </c>
      <c r="C61" s="6">
        <v>190.45</v>
      </c>
      <c r="D61" s="12">
        <v>4.3380000000000002E-2</v>
      </c>
      <c r="E61" s="6">
        <v>20.66</v>
      </c>
      <c r="F61" s="6">
        <v>0.30187000000000003</v>
      </c>
      <c r="G61">
        <v>59.795999999999999</v>
      </c>
      <c r="H61" s="5">
        <f t="shared" si="0"/>
        <v>2.2167434181944445E-2</v>
      </c>
      <c r="I61" s="4">
        <f t="shared" si="1"/>
        <v>4.8329388451588073E-2</v>
      </c>
      <c r="J61" s="4">
        <f t="shared" si="2"/>
        <v>2.8303228559237725E-2</v>
      </c>
      <c r="K61" s="4">
        <f t="shared" si="3"/>
        <v>3.8190954773869468E-2</v>
      </c>
      <c r="L61" s="4">
        <f t="shared" si="4"/>
        <v>2.512989438652502E-2</v>
      </c>
      <c r="M61" s="3">
        <f t="shared" si="5"/>
        <v>3.4139254954861364E-2</v>
      </c>
    </row>
    <row r="62" spans="1:13" x14ac:dyDescent="0.25">
      <c r="A62" t="s">
        <v>672</v>
      </c>
      <c r="B62" s="7">
        <v>9157.9</v>
      </c>
      <c r="C62" s="6">
        <v>183.25</v>
      </c>
      <c r="D62" s="12">
        <v>4.1703999999999998E-2</v>
      </c>
      <c r="E62" s="6">
        <v>19.899999999999999</v>
      </c>
      <c r="F62" s="6">
        <v>0.29463</v>
      </c>
      <c r="G62">
        <v>57.982999999999997</v>
      </c>
      <c r="H62" s="5">
        <f t="shared" si="0"/>
        <v>-2.6925079425796583E-2</v>
      </c>
      <c r="I62" s="4">
        <f t="shared" si="1"/>
        <v>-3.7805198214754476E-2</v>
      </c>
      <c r="J62" s="4">
        <f t="shared" si="2"/>
        <v>-3.8635315813739135E-2</v>
      </c>
      <c r="K62" s="4">
        <f t="shared" si="3"/>
        <v>-3.6786060019361133E-2</v>
      </c>
      <c r="L62" s="4">
        <f t="shared" si="4"/>
        <v>-2.3983834100771984E-2</v>
      </c>
      <c r="M62" s="3">
        <f t="shared" si="5"/>
        <v>-3.0319753829687657E-2</v>
      </c>
    </row>
    <row r="63" spans="1:13" x14ac:dyDescent="0.25">
      <c r="A63" t="s">
        <v>671</v>
      </c>
      <c r="B63" s="7">
        <v>9152.6</v>
      </c>
      <c r="C63" s="6">
        <v>182.37</v>
      </c>
      <c r="D63" s="12">
        <v>4.1238999999999998E-2</v>
      </c>
      <c r="E63" s="6">
        <v>19.850000000000001</v>
      </c>
      <c r="F63" s="6">
        <v>0.29448000000000002</v>
      </c>
      <c r="G63">
        <v>58.429000000000002</v>
      </c>
      <c r="H63" s="5">
        <f t="shared" si="0"/>
        <v>-5.787352995773043E-4</v>
      </c>
      <c r="I63" s="4">
        <f t="shared" si="1"/>
        <v>-4.8021828103683717E-3</v>
      </c>
      <c r="J63" s="4">
        <f t="shared" si="2"/>
        <v>-1.1150009591406107E-2</v>
      </c>
      <c r="K63" s="4">
        <f t="shared" si="3"/>
        <v>-2.5125628140701961E-3</v>
      </c>
      <c r="L63" s="4">
        <f t="shared" si="4"/>
        <v>-5.0911312493628902E-4</v>
      </c>
      <c r="M63" s="3">
        <f t="shared" si="5"/>
        <v>7.6919096976701962E-3</v>
      </c>
    </row>
    <row r="64" spans="1:13" x14ac:dyDescent="0.25">
      <c r="A64" t="s">
        <v>670</v>
      </c>
      <c r="B64" s="7">
        <v>9230.1</v>
      </c>
      <c r="C64" s="6">
        <v>183.12</v>
      </c>
      <c r="D64" s="12">
        <v>4.2118000000000003E-2</v>
      </c>
      <c r="E64" s="6">
        <v>19.899999999999999</v>
      </c>
      <c r="F64" s="6">
        <v>0.29137000000000002</v>
      </c>
      <c r="G64">
        <v>58.37</v>
      </c>
      <c r="H64" s="5">
        <f t="shared" si="0"/>
        <v>8.4675392784563375E-3</v>
      </c>
      <c r="I64" s="4">
        <f t="shared" si="1"/>
        <v>4.1125185063333181E-3</v>
      </c>
      <c r="J64" s="4">
        <f t="shared" si="2"/>
        <v>2.1314774849050755E-2</v>
      </c>
      <c r="K64" s="4">
        <f t="shared" si="3"/>
        <v>2.5188916876572875E-3</v>
      </c>
      <c r="L64" s="4">
        <f t="shared" si="4"/>
        <v>-1.0560988861722409E-2</v>
      </c>
      <c r="M64" s="3">
        <f t="shared" si="5"/>
        <v>-1.0097725444557781E-3</v>
      </c>
    </row>
    <row r="65" spans="1:13" x14ac:dyDescent="0.25">
      <c r="A65" t="s">
        <v>669</v>
      </c>
      <c r="B65" s="7">
        <v>9300.6</v>
      </c>
      <c r="C65" s="6">
        <v>183.01</v>
      </c>
      <c r="D65" s="12">
        <v>4.2373000000000001E-2</v>
      </c>
      <c r="E65" s="6">
        <v>20.190000000000001</v>
      </c>
      <c r="F65" s="6">
        <v>0.29469000000000001</v>
      </c>
      <c r="G65">
        <v>58.280999999999999</v>
      </c>
      <c r="H65" s="5">
        <f t="shared" si="0"/>
        <v>7.6380537588975894E-3</v>
      </c>
      <c r="I65" s="4">
        <f t="shared" si="1"/>
        <v>-6.0069899519443748E-4</v>
      </c>
      <c r="J65" s="4">
        <f t="shared" si="2"/>
        <v>6.05441853839217E-3</v>
      </c>
      <c r="K65" s="4">
        <f t="shared" si="3"/>
        <v>1.4572864321608092E-2</v>
      </c>
      <c r="L65" s="4">
        <f t="shared" si="4"/>
        <v>1.1394446923156165E-2</v>
      </c>
      <c r="M65" s="3">
        <f t="shared" si="5"/>
        <v>-1.5247558677402573E-3</v>
      </c>
    </row>
    <row r="66" spans="1:13" x14ac:dyDescent="0.25">
      <c r="A66" t="s">
        <v>668</v>
      </c>
      <c r="B66" s="7">
        <v>9198.2999999999993</v>
      </c>
      <c r="C66" s="6">
        <v>181.7</v>
      </c>
      <c r="D66" s="12">
        <v>4.1696999999999998E-2</v>
      </c>
      <c r="E66" s="6">
        <v>20.16</v>
      </c>
      <c r="F66" s="6">
        <v>0.29028999999999999</v>
      </c>
      <c r="G66">
        <v>58.398000000000003</v>
      </c>
      <c r="H66" s="5">
        <f t="shared" si="0"/>
        <v>-1.0999290368363446E-2</v>
      </c>
      <c r="I66" s="4">
        <f t="shared" si="1"/>
        <v>-7.1580787935086043E-3</v>
      </c>
      <c r="J66" s="4">
        <f t="shared" si="2"/>
        <v>-1.5953555330045166E-2</v>
      </c>
      <c r="K66" s="4">
        <f t="shared" si="3"/>
        <v>-1.4858841010402246E-3</v>
      </c>
      <c r="L66" s="4">
        <f t="shared" si="4"/>
        <v>-1.4930944382232192E-2</v>
      </c>
      <c r="M66" s="3">
        <f t="shared" si="5"/>
        <v>2.0075153137386614E-3</v>
      </c>
    </row>
    <row r="67" spans="1:13" x14ac:dyDescent="0.25">
      <c r="A67" t="s">
        <v>667</v>
      </c>
      <c r="B67" s="7">
        <v>9396.4</v>
      </c>
      <c r="C67" s="6">
        <v>185.85</v>
      </c>
      <c r="D67" s="12">
        <v>4.3157000000000001E-2</v>
      </c>
      <c r="E67" s="6">
        <v>20.62</v>
      </c>
      <c r="F67" s="6">
        <v>0.29879</v>
      </c>
      <c r="G67">
        <v>61.442999999999998</v>
      </c>
      <c r="H67" s="5">
        <f t="shared" si="0"/>
        <v>2.1536588282617508E-2</v>
      </c>
      <c r="I67" s="4">
        <f t="shared" si="1"/>
        <v>2.2839845899834899E-2</v>
      </c>
      <c r="J67" s="4">
        <f t="shared" si="2"/>
        <v>3.5014509437129915E-2</v>
      </c>
      <c r="K67" s="4">
        <f t="shared" si="3"/>
        <v>2.2817460317460458E-2</v>
      </c>
      <c r="L67" s="4">
        <f t="shared" si="4"/>
        <v>2.9281063763822335E-2</v>
      </c>
      <c r="M67" s="3">
        <f t="shared" si="5"/>
        <v>5.2142196650570183E-2</v>
      </c>
    </row>
    <row r="68" spans="1:13" x14ac:dyDescent="0.25">
      <c r="A68" t="s">
        <v>666</v>
      </c>
      <c r="B68" s="7">
        <v>9310.7999999999993</v>
      </c>
      <c r="C68" s="6">
        <v>188.67</v>
      </c>
      <c r="D68" s="12">
        <v>4.4132999999999999E-2</v>
      </c>
      <c r="E68" s="6">
        <v>20.62</v>
      </c>
      <c r="F68" s="6">
        <v>0.30058000000000001</v>
      </c>
      <c r="G68">
        <v>63.238</v>
      </c>
      <c r="H68" s="5">
        <f t="shared" ref="H68:H131" si="6">IFERROR(B68/B67-1,"")</f>
        <v>-9.1098718658210176E-3</v>
      </c>
      <c r="I68" s="4">
        <f t="shared" ref="I68:I131" si="7">IFERROR(C68/C67-1,"")</f>
        <v>1.5173527037933843E-2</v>
      </c>
      <c r="J68" s="4">
        <f t="shared" ref="J68:J131" si="8">IFERROR(D68/D67-1,"")</f>
        <v>2.261510299603775E-2</v>
      </c>
      <c r="K68" s="4">
        <f t="shared" ref="K68:K131" si="9">IFERROR(E68/E67-1,"")</f>
        <v>0</v>
      </c>
      <c r="L68" s="4">
        <f t="shared" ref="L68:L131" si="10">IFERROR(F68/F67-1,"")</f>
        <v>5.9908296797082095E-3</v>
      </c>
      <c r="M68" s="3">
        <f t="shared" ref="M68:M131" si="11">IFERROR(G68/G67-1,"")</f>
        <v>2.9214068323486941E-2</v>
      </c>
    </row>
    <row r="69" spans="1:13" x14ac:dyDescent="0.25">
      <c r="A69" t="s">
        <v>665</v>
      </c>
      <c r="B69" s="7">
        <v>9338.9</v>
      </c>
      <c r="C69" s="6">
        <v>191.28</v>
      </c>
      <c r="D69" s="12">
        <v>4.4783999999999997E-2</v>
      </c>
      <c r="E69" s="6">
        <v>20.65</v>
      </c>
      <c r="F69" s="6">
        <v>0.31018000000000001</v>
      </c>
      <c r="G69">
        <v>64.198999999999998</v>
      </c>
      <c r="H69" s="5">
        <f t="shared" si="6"/>
        <v>3.0180006014521865E-3</v>
      </c>
      <c r="I69" s="4">
        <f t="shared" si="7"/>
        <v>1.3833677850214832E-2</v>
      </c>
      <c r="J69" s="4">
        <f t="shared" si="8"/>
        <v>1.4750866698388876E-2</v>
      </c>
      <c r="K69" s="4">
        <f t="shared" si="9"/>
        <v>1.4548981571289588E-3</v>
      </c>
      <c r="L69" s="4">
        <f t="shared" si="10"/>
        <v>3.1938252711424475E-2</v>
      </c>
      <c r="M69" s="3">
        <f t="shared" si="11"/>
        <v>1.5196559030962398E-2</v>
      </c>
    </row>
    <row r="70" spans="1:13" x14ac:dyDescent="0.25">
      <c r="A70" t="s">
        <v>664</v>
      </c>
      <c r="B70" s="7">
        <v>9223.5</v>
      </c>
      <c r="C70" s="6">
        <v>186.94</v>
      </c>
      <c r="D70" s="12">
        <v>4.3409999999999997E-2</v>
      </c>
      <c r="E70" s="6">
        <v>20.399999999999999</v>
      </c>
      <c r="F70" s="6">
        <v>0.29055999999999998</v>
      </c>
      <c r="G70">
        <v>61.469000000000001</v>
      </c>
      <c r="H70" s="5">
        <f t="shared" si="6"/>
        <v>-1.2356915696709381E-2</v>
      </c>
      <c r="I70" s="4">
        <f t="shared" si="7"/>
        <v>-2.2689251359263918E-2</v>
      </c>
      <c r="J70" s="4">
        <f t="shared" si="8"/>
        <v>-3.0680600214362252E-2</v>
      </c>
      <c r="K70" s="4">
        <f t="shared" si="9"/>
        <v>-1.2106537530266359E-2</v>
      </c>
      <c r="L70" s="4">
        <f t="shared" si="10"/>
        <v>-6.3253594686956016E-2</v>
      </c>
      <c r="M70" s="3">
        <f t="shared" si="11"/>
        <v>-4.2524026854000807E-2</v>
      </c>
    </row>
    <row r="71" spans="1:13" x14ac:dyDescent="0.25">
      <c r="A71" t="s">
        <v>663</v>
      </c>
      <c r="B71" s="7">
        <v>8778.2000000000007</v>
      </c>
      <c r="C71" s="6">
        <v>184.03</v>
      </c>
      <c r="D71" s="12">
        <v>4.2166000000000002E-2</v>
      </c>
      <c r="E71" s="6">
        <v>19.71</v>
      </c>
      <c r="F71" s="6">
        <v>0.27553</v>
      </c>
      <c r="G71">
        <v>60.451999999999998</v>
      </c>
      <c r="H71" s="5">
        <f t="shared" si="6"/>
        <v>-4.8278852930015659E-2</v>
      </c>
      <c r="I71" s="4">
        <f t="shared" si="7"/>
        <v>-1.5566491922542003E-2</v>
      </c>
      <c r="J71" s="4">
        <f t="shared" si="8"/>
        <v>-2.8656991476618154E-2</v>
      </c>
      <c r="K71" s="4">
        <f t="shared" si="9"/>
        <v>-3.3823529411764586E-2</v>
      </c>
      <c r="L71" s="4">
        <f t="shared" si="10"/>
        <v>-5.1727698237885478E-2</v>
      </c>
      <c r="M71" s="3">
        <f t="shared" si="11"/>
        <v>-1.6544925084188811E-2</v>
      </c>
    </row>
    <row r="72" spans="1:13" x14ac:dyDescent="0.25">
      <c r="A72" t="s">
        <v>662</v>
      </c>
      <c r="B72" s="7">
        <v>8804.5</v>
      </c>
      <c r="C72" s="6">
        <v>184.96</v>
      </c>
      <c r="D72" s="12">
        <v>4.2408000000000001E-2</v>
      </c>
      <c r="E72" s="6">
        <v>19.760000000000002</v>
      </c>
      <c r="F72" s="6">
        <v>0.27987000000000001</v>
      </c>
      <c r="G72">
        <v>62.093000000000004</v>
      </c>
      <c r="H72" s="5">
        <f t="shared" si="6"/>
        <v>2.9960584174431037E-3</v>
      </c>
      <c r="I72" s="4">
        <f t="shared" si="7"/>
        <v>5.0535238819757744E-3</v>
      </c>
      <c r="J72" s="4">
        <f t="shared" si="8"/>
        <v>5.7392211734572651E-3</v>
      </c>
      <c r="K72" s="4">
        <f t="shared" si="9"/>
        <v>2.5367833587011113E-3</v>
      </c>
      <c r="L72" s="4">
        <f t="shared" si="10"/>
        <v>1.5751460820963237E-2</v>
      </c>
      <c r="M72" s="3">
        <f t="shared" si="11"/>
        <v>2.7145503870839693E-2</v>
      </c>
    </row>
    <row r="73" spans="1:13" x14ac:dyDescent="0.25">
      <c r="A73" t="s">
        <v>661</v>
      </c>
      <c r="B73" s="7">
        <v>9036.7999999999993</v>
      </c>
      <c r="C73" s="6">
        <v>188.99</v>
      </c>
      <c r="D73" s="12">
        <v>4.3831000000000002E-2</v>
      </c>
      <c r="E73" s="6">
        <v>20.420000000000002</v>
      </c>
      <c r="F73" s="6">
        <v>0.27918999999999999</v>
      </c>
      <c r="G73">
        <v>63.716000000000001</v>
      </c>
      <c r="H73" s="5">
        <f t="shared" si="6"/>
        <v>2.6384235334204087E-2</v>
      </c>
      <c r="I73" s="4">
        <f t="shared" si="7"/>
        <v>2.1788494809688697E-2</v>
      </c>
      <c r="J73" s="4">
        <f t="shared" si="8"/>
        <v>3.3554989624599241E-2</v>
      </c>
      <c r="K73" s="4">
        <f t="shared" si="9"/>
        <v>3.34008097165992E-2</v>
      </c>
      <c r="L73" s="4">
        <f t="shared" si="10"/>
        <v>-2.4296995033409319E-3</v>
      </c>
      <c r="M73" s="3">
        <f t="shared" si="11"/>
        <v>2.6138212036783459E-2</v>
      </c>
    </row>
    <row r="74" spans="1:13" x14ac:dyDescent="0.25">
      <c r="A74" t="s">
        <v>660</v>
      </c>
      <c r="B74" s="7">
        <v>8736.9</v>
      </c>
      <c r="C74" s="6">
        <v>185.09</v>
      </c>
      <c r="D74" s="12">
        <v>4.3187999999999997E-2</v>
      </c>
      <c r="E74" s="6">
        <v>20.11</v>
      </c>
      <c r="F74" s="6">
        <v>0.27428999999999998</v>
      </c>
      <c r="G74">
        <v>61.893000000000001</v>
      </c>
      <c r="H74" s="5">
        <f t="shared" si="6"/>
        <v>-3.3186526203966005E-2</v>
      </c>
      <c r="I74" s="4">
        <f t="shared" si="7"/>
        <v>-2.0636012487433186E-2</v>
      </c>
      <c r="J74" s="4">
        <f t="shared" si="8"/>
        <v>-1.4669982432525042E-2</v>
      </c>
      <c r="K74" s="4">
        <f t="shared" si="9"/>
        <v>-1.5181194906954132E-2</v>
      </c>
      <c r="L74" s="4">
        <f t="shared" si="10"/>
        <v>-1.7550771875783577E-2</v>
      </c>
      <c r="M74" s="3">
        <f t="shared" si="11"/>
        <v>-2.8611337811538684E-2</v>
      </c>
    </row>
    <row r="75" spans="1:13" x14ac:dyDescent="0.25">
      <c r="A75" t="s">
        <v>659</v>
      </c>
      <c r="B75" s="7">
        <v>8812.6</v>
      </c>
      <c r="C75" s="6">
        <v>186.99</v>
      </c>
      <c r="D75" s="12">
        <v>4.3695999999999999E-2</v>
      </c>
      <c r="E75" s="6">
        <v>20.89</v>
      </c>
      <c r="F75" s="6">
        <v>0.27211999999999997</v>
      </c>
      <c r="G75">
        <v>61.521999999999998</v>
      </c>
      <c r="H75" s="5">
        <f t="shared" si="6"/>
        <v>8.6644004166238631E-3</v>
      </c>
      <c r="I75" s="4">
        <f t="shared" si="7"/>
        <v>1.0265276352044994E-2</v>
      </c>
      <c r="J75" s="4">
        <f t="shared" si="8"/>
        <v>1.1762526627767E-2</v>
      </c>
      <c r="K75" s="4">
        <f t="shared" si="9"/>
        <v>3.8786673296867358E-2</v>
      </c>
      <c r="L75" s="4">
        <f t="shared" si="10"/>
        <v>-7.9113347187284022E-3</v>
      </c>
      <c r="M75" s="3">
        <f t="shared" si="11"/>
        <v>-5.9942158240835486E-3</v>
      </c>
    </row>
    <row r="76" spans="1:13" x14ac:dyDescent="0.25">
      <c r="A76" t="s">
        <v>658</v>
      </c>
      <c r="B76" s="7">
        <v>8783.1</v>
      </c>
      <c r="C76" s="6">
        <v>188.36</v>
      </c>
      <c r="D76" s="12">
        <v>4.3289000000000001E-2</v>
      </c>
      <c r="E76" s="6">
        <v>21.31</v>
      </c>
      <c r="F76" s="6">
        <v>0.27215</v>
      </c>
      <c r="G76">
        <v>61.024999999999999</v>
      </c>
      <c r="H76" s="5">
        <f t="shared" si="6"/>
        <v>-3.3474797449106752E-3</v>
      </c>
      <c r="I76" s="4">
        <f t="shared" si="7"/>
        <v>7.3265950050804829E-3</v>
      </c>
      <c r="J76" s="4">
        <f t="shared" si="8"/>
        <v>-9.3143537165872869E-3</v>
      </c>
      <c r="K76" s="4">
        <f t="shared" si="9"/>
        <v>2.0105313547151615E-2</v>
      </c>
      <c r="L76" s="4">
        <f t="shared" si="10"/>
        <v>1.1024547993532252E-4</v>
      </c>
      <c r="M76" s="3">
        <f t="shared" si="11"/>
        <v>-8.0784109749357791E-3</v>
      </c>
    </row>
    <row r="77" spans="1:13" x14ac:dyDescent="0.25">
      <c r="A77" t="s">
        <v>657</v>
      </c>
      <c r="B77" s="7">
        <v>8661.2000000000007</v>
      </c>
      <c r="C77" s="6">
        <v>185.25</v>
      </c>
      <c r="D77" s="12">
        <v>4.2798000000000003E-2</v>
      </c>
      <c r="E77" s="6">
        <v>21.21</v>
      </c>
      <c r="F77" s="6">
        <v>0.26823000000000002</v>
      </c>
      <c r="G77">
        <v>59.186999999999998</v>
      </c>
      <c r="H77" s="5">
        <f t="shared" si="6"/>
        <v>-1.3878926574899531E-2</v>
      </c>
      <c r="I77" s="4">
        <f t="shared" si="7"/>
        <v>-1.651093650456581E-2</v>
      </c>
      <c r="J77" s="4">
        <f t="shared" si="8"/>
        <v>-1.1342373351197699E-2</v>
      </c>
      <c r="K77" s="4">
        <f t="shared" si="9"/>
        <v>-4.6926325668699143E-3</v>
      </c>
      <c r="L77" s="4">
        <f t="shared" si="10"/>
        <v>-1.4403821422009799E-2</v>
      </c>
      <c r="M77" s="3">
        <f t="shared" si="11"/>
        <v>-3.0118803768947155E-2</v>
      </c>
    </row>
    <row r="78" spans="1:13" x14ac:dyDescent="0.25">
      <c r="A78" t="s">
        <v>656</v>
      </c>
      <c r="B78" s="7">
        <v>8476.2999999999993</v>
      </c>
      <c r="C78" s="6">
        <v>180.19</v>
      </c>
      <c r="D78" s="12">
        <v>4.3915999999999997E-2</v>
      </c>
      <c r="E78" s="6">
        <v>20.309999999999999</v>
      </c>
      <c r="F78" s="6">
        <v>0.26062999999999997</v>
      </c>
      <c r="G78">
        <v>57.758000000000003</v>
      </c>
      <c r="H78" s="5">
        <f t="shared" si="6"/>
        <v>-2.1348081097307681E-2</v>
      </c>
      <c r="I78" s="4">
        <f t="shared" si="7"/>
        <v>-2.7314439946018898E-2</v>
      </c>
      <c r="J78" s="4">
        <f t="shared" si="8"/>
        <v>2.6122716014767011E-2</v>
      </c>
      <c r="K78" s="4">
        <f t="shared" si="9"/>
        <v>-4.2432814710042566E-2</v>
      </c>
      <c r="L78" s="4">
        <f t="shared" si="10"/>
        <v>-2.8333892554897155E-2</v>
      </c>
      <c r="M78" s="3">
        <f t="shared" si="11"/>
        <v>-2.4143815364860433E-2</v>
      </c>
    </row>
    <row r="79" spans="1:13" x14ac:dyDescent="0.25">
      <c r="A79" t="s">
        <v>655</v>
      </c>
      <c r="B79" s="7">
        <v>8497.2999999999993</v>
      </c>
      <c r="C79" s="6">
        <v>182.42</v>
      </c>
      <c r="D79" s="12">
        <v>4.3878E-2</v>
      </c>
      <c r="E79" s="6">
        <v>20.100000000000001</v>
      </c>
      <c r="F79" s="6">
        <v>0.26218999999999998</v>
      </c>
      <c r="G79">
        <v>58.284999999999997</v>
      </c>
      <c r="H79" s="5">
        <f t="shared" si="6"/>
        <v>2.4774960772979693E-3</v>
      </c>
      <c r="I79" s="4">
        <f t="shared" si="7"/>
        <v>1.2375825517509265E-2</v>
      </c>
      <c r="J79" s="4">
        <f t="shared" si="8"/>
        <v>-8.6528827762077931E-4</v>
      </c>
      <c r="K79" s="4">
        <f t="shared" si="9"/>
        <v>-1.0339734121122435E-2</v>
      </c>
      <c r="L79" s="4">
        <f t="shared" si="10"/>
        <v>5.9854966811188071E-3</v>
      </c>
      <c r="M79" s="3">
        <f t="shared" si="11"/>
        <v>9.1242771564110647E-3</v>
      </c>
    </row>
    <row r="80" spans="1:13" x14ac:dyDescent="0.25">
      <c r="A80" t="s">
        <v>654</v>
      </c>
      <c r="B80" s="7">
        <v>8509.7999999999993</v>
      </c>
      <c r="C80" s="6">
        <v>184.18</v>
      </c>
      <c r="D80" s="12">
        <v>4.5003000000000001E-2</v>
      </c>
      <c r="E80" s="6">
        <v>20.16</v>
      </c>
      <c r="F80" s="6">
        <v>0.26302999999999999</v>
      </c>
      <c r="G80">
        <v>59.216999999999999</v>
      </c>
      <c r="H80" s="5">
        <f t="shared" si="6"/>
        <v>1.4710555117507518E-3</v>
      </c>
      <c r="I80" s="4">
        <f t="shared" si="7"/>
        <v>9.6480649051640111E-3</v>
      </c>
      <c r="J80" s="4">
        <f t="shared" si="8"/>
        <v>2.5639272528374057E-2</v>
      </c>
      <c r="K80" s="4">
        <f t="shared" si="9"/>
        <v>2.9850746268655914E-3</v>
      </c>
      <c r="L80" s="4">
        <f t="shared" si="10"/>
        <v>3.2037835157709971E-3</v>
      </c>
      <c r="M80" s="3">
        <f t="shared" si="11"/>
        <v>1.5990392039118229E-2</v>
      </c>
    </row>
    <row r="81" spans="1:13" x14ac:dyDescent="0.25">
      <c r="A81" t="s">
        <v>653</v>
      </c>
      <c r="B81" s="7">
        <v>8208.4</v>
      </c>
      <c r="C81" s="6">
        <v>178.5</v>
      </c>
      <c r="D81" s="12">
        <v>4.3167999999999998E-2</v>
      </c>
      <c r="E81" s="6">
        <v>19.100000000000001</v>
      </c>
      <c r="F81" s="6">
        <v>0.25198999999999999</v>
      </c>
      <c r="G81">
        <v>56.055</v>
      </c>
      <c r="H81" s="5">
        <f t="shared" si="6"/>
        <v>-3.5417988671884171E-2</v>
      </c>
      <c r="I81" s="4">
        <f t="shared" si="7"/>
        <v>-3.0839396242805961E-2</v>
      </c>
      <c r="J81" s="4">
        <f t="shared" si="8"/>
        <v>-4.0775059440481765E-2</v>
      </c>
      <c r="K81" s="4">
        <f t="shared" si="9"/>
        <v>-5.2579365079365004E-2</v>
      </c>
      <c r="L81" s="4">
        <f t="shared" si="10"/>
        <v>-4.1972398585712667E-2</v>
      </c>
      <c r="M81" s="3">
        <f t="shared" si="11"/>
        <v>-5.339682861340489E-2</v>
      </c>
    </row>
    <row r="82" spans="1:13" x14ac:dyDescent="0.25">
      <c r="A82" t="s">
        <v>652</v>
      </c>
      <c r="B82" s="7">
        <v>8145.7</v>
      </c>
      <c r="C82" s="6">
        <v>176.09</v>
      </c>
      <c r="D82" s="12">
        <v>4.2154999999999998E-2</v>
      </c>
      <c r="E82" s="6">
        <v>18.48</v>
      </c>
      <c r="F82" s="6">
        <v>0.25385999999999997</v>
      </c>
      <c r="G82">
        <v>55.143000000000001</v>
      </c>
      <c r="H82" s="5">
        <f t="shared" si="6"/>
        <v>-7.6385166414891792E-3</v>
      </c>
      <c r="I82" s="4">
        <f t="shared" si="7"/>
        <v>-1.3501400560224086E-2</v>
      </c>
      <c r="J82" s="4">
        <f t="shared" si="8"/>
        <v>-2.3466456634544053E-2</v>
      </c>
      <c r="K82" s="4">
        <f t="shared" si="9"/>
        <v>-3.2460732984293195E-2</v>
      </c>
      <c r="L82" s="4">
        <f t="shared" si="10"/>
        <v>7.4209294019602634E-3</v>
      </c>
      <c r="M82" s="3">
        <f t="shared" si="11"/>
        <v>-1.6269735081616221E-2</v>
      </c>
    </row>
    <row r="83" spans="1:13" x14ac:dyDescent="0.25">
      <c r="A83" t="s">
        <v>651</v>
      </c>
      <c r="B83" s="7">
        <v>8099.3</v>
      </c>
      <c r="C83" s="6">
        <v>174.96</v>
      </c>
      <c r="D83" s="12">
        <v>4.0882000000000002E-2</v>
      </c>
      <c r="E83" s="6">
        <v>18.02</v>
      </c>
      <c r="F83" s="6">
        <v>0.25024999999999997</v>
      </c>
      <c r="G83">
        <v>55.029000000000003</v>
      </c>
      <c r="H83" s="5">
        <f t="shared" si="6"/>
        <v>-5.6962569208293123E-3</v>
      </c>
      <c r="I83" s="4">
        <f t="shared" si="7"/>
        <v>-6.4171730365153445E-3</v>
      </c>
      <c r="J83" s="4">
        <f t="shared" si="8"/>
        <v>-3.0198078519748428E-2</v>
      </c>
      <c r="K83" s="4">
        <f t="shared" si="9"/>
        <v>-2.4891774891774965E-2</v>
      </c>
      <c r="L83" s="4">
        <f t="shared" si="10"/>
        <v>-1.4220436461041541E-2</v>
      </c>
      <c r="M83" s="3">
        <f t="shared" si="11"/>
        <v>-2.0673521571187292E-3</v>
      </c>
    </row>
    <row r="84" spans="1:13" x14ac:dyDescent="0.25">
      <c r="A84" t="s">
        <v>650</v>
      </c>
      <c r="B84" s="7">
        <v>7627.9</v>
      </c>
      <c r="C84" s="6">
        <v>161.46</v>
      </c>
      <c r="D84" s="12">
        <v>3.8365999999999997E-2</v>
      </c>
      <c r="E84" s="6">
        <v>16.809999999999999</v>
      </c>
      <c r="F84" s="6">
        <v>0.24337</v>
      </c>
      <c r="G84">
        <v>50.674999999999997</v>
      </c>
      <c r="H84" s="5">
        <f t="shared" si="6"/>
        <v>-5.8202560715123641E-2</v>
      </c>
      <c r="I84" s="4">
        <f t="shared" si="7"/>
        <v>-7.7160493827160503E-2</v>
      </c>
      <c r="J84" s="4">
        <f t="shared" si="8"/>
        <v>-6.1542977349444805E-2</v>
      </c>
      <c r="K84" s="4">
        <f t="shared" si="9"/>
        <v>-6.7147613762486125E-2</v>
      </c>
      <c r="L84" s="4">
        <f t="shared" si="10"/>
        <v>-2.7492507492507423E-2</v>
      </c>
      <c r="M84" s="3">
        <f t="shared" si="11"/>
        <v>-7.9121917534391017E-2</v>
      </c>
    </row>
    <row r="85" spans="1:13" x14ac:dyDescent="0.25">
      <c r="A85" t="s">
        <v>649</v>
      </c>
      <c r="B85" s="7">
        <v>7272.5</v>
      </c>
      <c r="C85" s="6">
        <v>149.80000000000001</v>
      </c>
      <c r="D85" s="12">
        <v>3.7003000000000001E-2</v>
      </c>
      <c r="E85" s="6">
        <v>15.58</v>
      </c>
      <c r="F85" s="6">
        <v>0.23019999999999999</v>
      </c>
      <c r="G85">
        <v>47.423000000000002</v>
      </c>
      <c r="H85" s="5">
        <f t="shared" si="6"/>
        <v>-4.6592115785471733E-2</v>
      </c>
      <c r="I85" s="4">
        <f t="shared" si="7"/>
        <v>-7.221602873776789E-2</v>
      </c>
      <c r="J85" s="4">
        <f t="shared" si="8"/>
        <v>-3.5526247198039873E-2</v>
      </c>
      <c r="K85" s="4">
        <f t="shared" si="9"/>
        <v>-7.3170731707317027E-2</v>
      </c>
      <c r="L85" s="4">
        <f t="shared" si="10"/>
        <v>-5.4115133336072763E-2</v>
      </c>
      <c r="M85" s="3">
        <f t="shared" si="11"/>
        <v>-6.417365564874189E-2</v>
      </c>
    </row>
    <row r="86" spans="1:13" x14ac:dyDescent="0.25">
      <c r="A86" t="s">
        <v>648</v>
      </c>
      <c r="B86" s="7">
        <v>7324.1</v>
      </c>
      <c r="C86" s="6">
        <v>152.46</v>
      </c>
      <c r="D86" s="12">
        <v>3.7888999999999999E-2</v>
      </c>
      <c r="E86" s="6">
        <v>16.29</v>
      </c>
      <c r="F86" s="6">
        <v>0.23400000000000001</v>
      </c>
      <c r="G86">
        <v>48.18</v>
      </c>
      <c r="H86" s="5">
        <f t="shared" si="6"/>
        <v>7.0952217256790018E-3</v>
      </c>
      <c r="I86" s="4">
        <f t="shared" si="7"/>
        <v>1.7757009345794383E-2</v>
      </c>
      <c r="J86" s="4">
        <f t="shared" si="8"/>
        <v>2.3944004540172426E-2</v>
      </c>
      <c r="K86" s="4">
        <f t="shared" si="9"/>
        <v>4.5571245186136089E-2</v>
      </c>
      <c r="L86" s="4">
        <f t="shared" si="10"/>
        <v>1.6507384882710863E-2</v>
      </c>
      <c r="M86" s="3">
        <f t="shared" si="11"/>
        <v>1.5962718512114282E-2</v>
      </c>
    </row>
    <row r="87" spans="1:13" x14ac:dyDescent="0.25">
      <c r="A87" t="s">
        <v>647</v>
      </c>
      <c r="B87" s="7">
        <v>6924.7</v>
      </c>
      <c r="C87" s="6">
        <v>140.66</v>
      </c>
      <c r="D87" s="12">
        <v>3.5006000000000002E-2</v>
      </c>
      <c r="E87" s="6">
        <v>15.21</v>
      </c>
      <c r="F87" s="6">
        <v>0.22023000000000001</v>
      </c>
      <c r="G87">
        <v>44.212000000000003</v>
      </c>
      <c r="H87" s="5">
        <f t="shared" si="6"/>
        <v>-5.4532297483649961E-2</v>
      </c>
      <c r="I87" s="4">
        <f t="shared" si="7"/>
        <v>-7.7397350124622899E-2</v>
      </c>
      <c r="J87" s="4">
        <f t="shared" si="8"/>
        <v>-7.6090685951067494E-2</v>
      </c>
      <c r="K87" s="4">
        <f t="shared" si="9"/>
        <v>-6.6298342541436406E-2</v>
      </c>
      <c r="L87" s="4">
        <f t="shared" si="10"/>
        <v>-5.8846153846153881E-2</v>
      </c>
      <c r="M87" s="3">
        <f t="shared" si="11"/>
        <v>-8.235782482357823E-2</v>
      </c>
    </row>
    <row r="88" spans="1:13" x14ac:dyDescent="0.25">
      <c r="A88" t="s">
        <v>646</v>
      </c>
      <c r="B88" s="7">
        <v>7115.6</v>
      </c>
      <c r="C88" s="6">
        <v>145.9</v>
      </c>
      <c r="D88" s="12">
        <v>3.5895000000000003E-2</v>
      </c>
      <c r="E88" s="6">
        <v>15.3</v>
      </c>
      <c r="F88" s="6">
        <v>0.21784999999999999</v>
      </c>
      <c r="G88">
        <v>45.619</v>
      </c>
      <c r="H88" s="5">
        <f t="shared" si="6"/>
        <v>2.7567981284387866E-2</v>
      </c>
      <c r="I88" s="4">
        <f t="shared" si="7"/>
        <v>3.7252950376795102E-2</v>
      </c>
      <c r="J88" s="4">
        <f t="shared" si="8"/>
        <v>2.539564646060688E-2</v>
      </c>
      <c r="K88" s="4">
        <f t="shared" si="9"/>
        <v>5.9171597633136397E-3</v>
      </c>
      <c r="L88" s="4">
        <f t="shared" si="10"/>
        <v>-1.0806883712482507E-2</v>
      </c>
      <c r="M88" s="3">
        <f t="shared" si="11"/>
        <v>3.182393920202653E-2</v>
      </c>
    </row>
    <row r="89" spans="1:13" x14ac:dyDescent="0.25">
      <c r="A89" t="s">
        <v>645</v>
      </c>
      <c r="B89" s="7">
        <v>7162.8</v>
      </c>
      <c r="C89" s="6">
        <v>147.61000000000001</v>
      </c>
      <c r="D89" s="12">
        <v>3.6665999999999997E-2</v>
      </c>
      <c r="E89" s="6">
        <v>15.47</v>
      </c>
      <c r="F89" s="6">
        <v>0.22072</v>
      </c>
      <c r="G89">
        <v>47.017000000000003</v>
      </c>
      <c r="H89" s="5">
        <f t="shared" si="6"/>
        <v>6.6333127213447085E-3</v>
      </c>
      <c r="I89" s="4">
        <f t="shared" si="7"/>
        <v>1.1720356408499111E-2</v>
      </c>
      <c r="J89" s="4">
        <f t="shared" si="8"/>
        <v>2.1479314667780747E-2</v>
      </c>
      <c r="K89" s="4">
        <f t="shared" si="9"/>
        <v>1.1111111111111072E-2</v>
      </c>
      <c r="L89" s="4">
        <f t="shared" si="10"/>
        <v>1.3174202432866711E-2</v>
      </c>
      <c r="M89" s="3">
        <f t="shared" si="11"/>
        <v>3.0645125934369633E-2</v>
      </c>
    </row>
    <row r="90" spans="1:13" x14ac:dyDescent="0.25">
      <c r="A90" t="s">
        <v>644</v>
      </c>
      <c r="B90" s="7">
        <v>7510.6</v>
      </c>
      <c r="C90" s="6">
        <v>152.69999999999999</v>
      </c>
      <c r="D90" s="12">
        <v>3.9012999999999999E-2</v>
      </c>
      <c r="E90" s="6">
        <v>16.03</v>
      </c>
      <c r="F90" s="6">
        <v>0.22403999999999999</v>
      </c>
      <c r="G90">
        <v>47.723999999999997</v>
      </c>
      <c r="H90" s="5">
        <f t="shared" si="6"/>
        <v>4.8556430446194287E-2</v>
      </c>
      <c r="I90" s="4">
        <f t="shared" si="7"/>
        <v>3.4482758620689502E-2</v>
      </c>
      <c r="J90" s="4">
        <f t="shared" si="8"/>
        <v>6.4010254731904359E-2</v>
      </c>
      <c r="K90" s="4">
        <f t="shared" si="9"/>
        <v>3.6199095022624528E-2</v>
      </c>
      <c r="L90" s="4">
        <f t="shared" si="10"/>
        <v>1.5041681768756643E-2</v>
      </c>
      <c r="M90" s="3">
        <f t="shared" si="11"/>
        <v>1.5037114235276539E-2</v>
      </c>
    </row>
    <row r="91" spans="1:13" x14ac:dyDescent="0.25">
      <c r="A91" t="s">
        <v>643</v>
      </c>
      <c r="B91" s="7">
        <v>7426.7</v>
      </c>
      <c r="C91" s="6">
        <v>151.07</v>
      </c>
      <c r="D91" s="12">
        <v>3.9043000000000001E-2</v>
      </c>
      <c r="E91" s="6">
        <v>15.52</v>
      </c>
      <c r="F91" s="6">
        <v>0.22311</v>
      </c>
      <c r="G91">
        <v>46.859000000000002</v>
      </c>
      <c r="H91" s="5">
        <f t="shared" si="6"/>
        <v>-1.1170878491731706E-2</v>
      </c>
      <c r="I91" s="4">
        <f t="shared" si="7"/>
        <v>-1.0674525212835628E-2</v>
      </c>
      <c r="J91" s="4">
        <f t="shared" si="8"/>
        <v>7.6897444441592633E-4</v>
      </c>
      <c r="K91" s="4">
        <f t="shared" si="9"/>
        <v>-3.1815346225826713E-2</v>
      </c>
      <c r="L91" s="4">
        <f t="shared" si="10"/>
        <v>-4.1510444563470639E-3</v>
      </c>
      <c r="M91" s="3">
        <f t="shared" si="11"/>
        <v>-1.8125052384544316E-2</v>
      </c>
    </row>
    <row r="92" spans="1:13" x14ac:dyDescent="0.25">
      <c r="A92" t="s">
        <v>642</v>
      </c>
      <c r="B92" s="7">
        <v>7742.7</v>
      </c>
      <c r="C92" s="6">
        <v>154.55000000000001</v>
      </c>
      <c r="D92" s="12">
        <v>4.1266999999999998E-2</v>
      </c>
      <c r="E92" s="6">
        <v>16.14</v>
      </c>
      <c r="F92" s="6">
        <v>0.23003999999999999</v>
      </c>
      <c r="G92">
        <v>48.615000000000002</v>
      </c>
      <c r="H92" s="5">
        <f t="shared" si="6"/>
        <v>4.2549180658973729E-2</v>
      </c>
      <c r="I92" s="4">
        <f t="shared" si="7"/>
        <v>2.3035678824386174E-2</v>
      </c>
      <c r="J92" s="4">
        <f t="shared" si="8"/>
        <v>5.6962835847655047E-2</v>
      </c>
      <c r="K92" s="4">
        <f t="shared" si="9"/>
        <v>3.9948453608247503E-2</v>
      </c>
      <c r="L92" s="4">
        <f t="shared" si="10"/>
        <v>3.1060911657926571E-2</v>
      </c>
      <c r="M92" s="3">
        <f t="shared" si="11"/>
        <v>3.7474124501163164E-2</v>
      </c>
    </row>
    <row r="93" spans="1:13" x14ac:dyDescent="0.25">
      <c r="A93" t="s">
        <v>641</v>
      </c>
      <c r="B93" s="7">
        <v>7546.6</v>
      </c>
      <c r="C93" s="6">
        <v>151.94999999999999</v>
      </c>
      <c r="D93" s="12">
        <v>4.0350999999999998E-2</v>
      </c>
      <c r="E93" s="6">
        <v>15.68</v>
      </c>
      <c r="F93" s="6">
        <v>0.22548000000000001</v>
      </c>
      <c r="G93">
        <v>47.523000000000003</v>
      </c>
      <c r="H93" s="5">
        <f t="shared" si="6"/>
        <v>-2.5327082283957747E-2</v>
      </c>
      <c r="I93" s="4">
        <f t="shared" si="7"/>
        <v>-1.682303461662904E-2</v>
      </c>
      <c r="J93" s="4">
        <f t="shared" si="8"/>
        <v>-2.2196912787457279E-2</v>
      </c>
      <c r="K93" s="4">
        <f t="shared" si="9"/>
        <v>-2.8500619578686548E-2</v>
      </c>
      <c r="L93" s="4">
        <f t="shared" si="10"/>
        <v>-1.9822639540949316E-2</v>
      </c>
      <c r="M93" s="3">
        <f t="shared" si="11"/>
        <v>-2.2462203023758121E-2</v>
      </c>
    </row>
    <row r="94" spans="1:13" x14ac:dyDescent="0.25">
      <c r="A94" t="s">
        <v>640</v>
      </c>
      <c r="B94" s="7">
        <v>7396.4</v>
      </c>
      <c r="C94" s="6">
        <v>151.04</v>
      </c>
      <c r="D94" s="12">
        <v>3.9541E-2</v>
      </c>
      <c r="E94" s="6">
        <v>15.53</v>
      </c>
      <c r="F94" s="6">
        <v>0.22483</v>
      </c>
      <c r="G94">
        <v>47.517000000000003</v>
      </c>
      <c r="H94" s="5">
        <f t="shared" si="6"/>
        <v>-1.9903002676702197E-2</v>
      </c>
      <c r="I94" s="4">
        <f t="shared" si="7"/>
        <v>-5.9888121092463997E-3</v>
      </c>
      <c r="J94" s="4">
        <f t="shared" si="8"/>
        <v>-2.0073851949146237E-2</v>
      </c>
      <c r="K94" s="4">
        <f t="shared" si="9"/>
        <v>-9.5663265306122902E-3</v>
      </c>
      <c r="L94" s="4">
        <f t="shared" si="10"/>
        <v>-2.8827390455916646E-3</v>
      </c>
      <c r="M94" s="3">
        <f t="shared" si="11"/>
        <v>-1.2625465564042315E-4</v>
      </c>
    </row>
    <row r="95" spans="1:13" x14ac:dyDescent="0.25">
      <c r="A95" t="s">
        <v>639</v>
      </c>
      <c r="B95" s="7">
        <v>7298.2</v>
      </c>
      <c r="C95" s="6">
        <v>148.88999999999999</v>
      </c>
      <c r="D95" s="12">
        <v>3.7968000000000002E-2</v>
      </c>
      <c r="E95" s="6">
        <v>15.21</v>
      </c>
      <c r="F95" s="6">
        <v>0.21915000000000001</v>
      </c>
      <c r="G95">
        <v>45.610999999999997</v>
      </c>
      <c r="H95" s="5">
        <f t="shared" si="6"/>
        <v>-1.3276729219620309E-2</v>
      </c>
      <c r="I95" s="4">
        <f t="shared" si="7"/>
        <v>-1.4234639830508544E-2</v>
      </c>
      <c r="J95" s="4">
        <f t="shared" si="8"/>
        <v>-3.9781492627905202E-2</v>
      </c>
      <c r="K95" s="4">
        <f t="shared" si="9"/>
        <v>-2.0605280103026313E-2</v>
      </c>
      <c r="L95" s="4">
        <f t="shared" si="10"/>
        <v>-2.5263532446737513E-2</v>
      </c>
      <c r="M95" s="3">
        <f t="shared" si="11"/>
        <v>-4.0111959930130392E-2</v>
      </c>
    </row>
    <row r="96" spans="1:13" x14ac:dyDescent="0.25">
      <c r="A96" t="s">
        <v>638</v>
      </c>
      <c r="B96" s="7">
        <v>7291.8</v>
      </c>
      <c r="C96" s="6">
        <v>147.82</v>
      </c>
      <c r="D96" s="12">
        <v>3.7737E-2</v>
      </c>
      <c r="E96" s="6">
        <v>15.32</v>
      </c>
      <c r="F96" s="6">
        <v>0.21945999999999999</v>
      </c>
      <c r="G96">
        <v>45.155999999999999</v>
      </c>
      <c r="H96" s="5">
        <f t="shared" si="6"/>
        <v>-8.7692855772647516E-4</v>
      </c>
      <c r="I96" s="4">
        <f t="shared" si="7"/>
        <v>-7.1865135334810981E-3</v>
      </c>
      <c r="J96" s="4">
        <f t="shared" si="8"/>
        <v>-6.0840707964602281E-3</v>
      </c>
      <c r="K96" s="4">
        <f t="shared" si="9"/>
        <v>7.2320841551609671E-3</v>
      </c>
      <c r="L96" s="4">
        <f t="shared" si="10"/>
        <v>1.4145562400180722E-3</v>
      </c>
      <c r="M96" s="3">
        <f t="shared" si="11"/>
        <v>-9.9756637653197755E-3</v>
      </c>
    </row>
    <row r="97" spans="1:13" x14ac:dyDescent="0.25">
      <c r="A97" t="s">
        <v>637</v>
      </c>
      <c r="B97" s="7">
        <v>7204.4</v>
      </c>
      <c r="C97" s="6">
        <v>145.79</v>
      </c>
      <c r="D97" s="12">
        <v>3.7088999999999997E-2</v>
      </c>
      <c r="E97" s="6">
        <v>15.16</v>
      </c>
      <c r="F97" s="6">
        <v>0.21409</v>
      </c>
      <c r="G97">
        <v>44.725000000000001</v>
      </c>
      <c r="H97" s="5">
        <f t="shared" si="6"/>
        <v>-1.1986066540497609E-2</v>
      </c>
      <c r="I97" s="4">
        <f t="shared" si="7"/>
        <v>-1.3732918414287698E-2</v>
      </c>
      <c r="J97" s="4">
        <f t="shared" si="8"/>
        <v>-1.717147626997384E-2</v>
      </c>
      <c r="K97" s="4">
        <f t="shared" si="9"/>
        <v>-1.0443864229765065E-2</v>
      </c>
      <c r="L97" s="4">
        <f t="shared" si="10"/>
        <v>-2.4469151553813795E-2</v>
      </c>
      <c r="M97" s="3">
        <f t="shared" si="11"/>
        <v>-9.5446895207723648E-3</v>
      </c>
    </row>
    <row r="98" spans="1:13" x14ac:dyDescent="0.25">
      <c r="A98" t="s">
        <v>636</v>
      </c>
      <c r="B98" s="7">
        <v>7399.2</v>
      </c>
      <c r="C98" s="6">
        <v>148.69</v>
      </c>
      <c r="D98" s="12">
        <v>3.7582999999999998E-2</v>
      </c>
      <c r="E98" s="6">
        <v>15.67</v>
      </c>
      <c r="F98" s="6">
        <v>0.22115000000000001</v>
      </c>
      <c r="G98">
        <v>44.798000000000002</v>
      </c>
      <c r="H98" s="5">
        <f t="shared" si="6"/>
        <v>2.7039031702848382E-2</v>
      </c>
      <c r="I98" s="4">
        <f t="shared" si="7"/>
        <v>1.9891624939982311E-2</v>
      </c>
      <c r="J98" s="4">
        <f t="shared" si="8"/>
        <v>1.3319313003855582E-2</v>
      </c>
      <c r="K98" s="4">
        <f t="shared" si="9"/>
        <v>3.3641160949868132E-2</v>
      </c>
      <c r="L98" s="4">
        <f t="shared" si="10"/>
        <v>3.2976785464057246E-2</v>
      </c>
      <c r="M98" s="3">
        <f t="shared" si="11"/>
        <v>1.6321967579653318E-3</v>
      </c>
    </row>
    <row r="99" spans="1:13" x14ac:dyDescent="0.25">
      <c r="A99" t="s">
        <v>635</v>
      </c>
      <c r="B99" s="7">
        <v>7530.8</v>
      </c>
      <c r="C99" s="6">
        <v>148.88999999999999</v>
      </c>
      <c r="D99" s="12">
        <v>3.8256999999999999E-2</v>
      </c>
      <c r="E99" s="6">
        <v>15.7</v>
      </c>
      <c r="F99" s="6">
        <v>0.22555</v>
      </c>
      <c r="G99">
        <v>45.345999999999997</v>
      </c>
      <c r="H99" s="5">
        <f t="shared" si="6"/>
        <v>1.7785706562871706E-2</v>
      </c>
      <c r="I99" s="4">
        <f t="shared" si="7"/>
        <v>1.3450803685519652E-3</v>
      </c>
      <c r="J99" s="4">
        <f t="shared" si="8"/>
        <v>1.7933640209669255E-2</v>
      </c>
      <c r="K99" s="4">
        <f t="shared" si="9"/>
        <v>1.9144862795148487E-3</v>
      </c>
      <c r="L99" s="4">
        <f t="shared" si="10"/>
        <v>1.9895998191272746E-2</v>
      </c>
      <c r="M99" s="3">
        <f t="shared" si="11"/>
        <v>1.2232688959328497E-2</v>
      </c>
    </row>
    <row r="100" spans="1:13" x14ac:dyDescent="0.25">
      <c r="A100" t="s">
        <v>634</v>
      </c>
      <c r="B100" s="7">
        <v>7510.9</v>
      </c>
      <c r="C100" s="6">
        <v>148.28</v>
      </c>
      <c r="D100" s="12">
        <v>3.8445E-2</v>
      </c>
      <c r="E100" s="6">
        <v>15.63</v>
      </c>
      <c r="F100" s="6">
        <v>0.22708</v>
      </c>
      <c r="G100">
        <v>45.237000000000002</v>
      </c>
      <c r="H100" s="5">
        <f t="shared" si="6"/>
        <v>-2.6424815424657133E-3</v>
      </c>
      <c r="I100" s="4">
        <f t="shared" si="7"/>
        <v>-4.09698435086292E-3</v>
      </c>
      <c r="J100" s="4">
        <f t="shared" si="8"/>
        <v>4.9141333612150451E-3</v>
      </c>
      <c r="K100" s="4">
        <f t="shared" si="9"/>
        <v>-4.4585987261145377E-3</v>
      </c>
      <c r="L100" s="4">
        <f t="shared" si="10"/>
        <v>6.7834183107957635E-3</v>
      </c>
      <c r="M100" s="3">
        <f t="shared" si="11"/>
        <v>-2.4037401314337403E-3</v>
      </c>
    </row>
    <row r="101" spans="1:13" x14ac:dyDescent="0.25">
      <c r="A101" t="s">
        <v>633</v>
      </c>
      <c r="B101" s="7">
        <v>7524.4</v>
      </c>
      <c r="C101" s="6">
        <v>151.16999999999999</v>
      </c>
      <c r="D101" s="12">
        <v>3.8741999999999999E-2</v>
      </c>
      <c r="E101" s="6">
        <v>15.64</v>
      </c>
      <c r="F101" s="6">
        <v>0.22921</v>
      </c>
      <c r="G101">
        <v>45.613999999999997</v>
      </c>
      <c r="H101" s="5">
        <f t="shared" si="6"/>
        <v>1.7973877964025942E-3</v>
      </c>
      <c r="I101" s="4">
        <f t="shared" si="7"/>
        <v>1.9490153763150664E-2</v>
      </c>
      <c r="J101" s="4">
        <f t="shared" si="8"/>
        <v>7.7253218884119068E-3</v>
      </c>
      <c r="K101" s="4">
        <f t="shared" si="9"/>
        <v>6.3979526551505295E-4</v>
      </c>
      <c r="L101" s="4">
        <f t="shared" si="10"/>
        <v>9.3799542011625547E-3</v>
      </c>
      <c r="M101" s="3">
        <f t="shared" si="11"/>
        <v>8.3338859782919883E-3</v>
      </c>
    </row>
    <row r="102" spans="1:13" x14ac:dyDescent="0.25">
      <c r="A102" t="s">
        <v>632</v>
      </c>
      <c r="B102" s="7">
        <v>7355.8</v>
      </c>
      <c r="C102" s="6">
        <v>147.88</v>
      </c>
      <c r="D102" s="12">
        <v>3.7227999999999997E-2</v>
      </c>
      <c r="E102" s="6">
        <v>15.44</v>
      </c>
      <c r="F102" s="6">
        <v>0.22450999999999999</v>
      </c>
      <c r="G102">
        <v>44.49</v>
      </c>
      <c r="H102" s="5">
        <f t="shared" si="6"/>
        <v>-2.2407102227420039E-2</v>
      </c>
      <c r="I102" s="4">
        <f t="shared" si="7"/>
        <v>-2.1763577429384062E-2</v>
      </c>
      <c r="J102" s="4">
        <f t="shared" si="8"/>
        <v>-3.9079035671880646E-2</v>
      </c>
      <c r="K102" s="4">
        <f t="shared" si="9"/>
        <v>-1.2787723785166349E-2</v>
      </c>
      <c r="L102" s="4">
        <f t="shared" si="10"/>
        <v>-2.0505213559617874E-2</v>
      </c>
      <c r="M102" s="3">
        <f t="shared" si="11"/>
        <v>-2.4641557416582471E-2</v>
      </c>
    </row>
    <row r="103" spans="1:13" x14ac:dyDescent="0.25">
      <c r="A103" t="s">
        <v>631</v>
      </c>
      <c r="B103" s="7">
        <v>7235.7</v>
      </c>
      <c r="C103" s="6">
        <v>145.86000000000001</v>
      </c>
      <c r="D103" s="12">
        <v>3.6344000000000001E-2</v>
      </c>
      <c r="E103" s="6">
        <v>15.02</v>
      </c>
      <c r="F103" s="6">
        <v>0.22261</v>
      </c>
      <c r="G103">
        <v>44.11</v>
      </c>
      <c r="H103" s="5">
        <f t="shared" si="6"/>
        <v>-1.6327251964436296E-2</v>
      </c>
      <c r="I103" s="4">
        <f t="shared" si="7"/>
        <v>-1.3659724100621995E-2</v>
      </c>
      <c r="J103" s="4">
        <f t="shared" si="8"/>
        <v>-2.3745567852154204E-2</v>
      </c>
      <c r="K103" s="4">
        <f t="shared" si="9"/>
        <v>-2.7202072538860089E-2</v>
      </c>
      <c r="L103" s="4">
        <f t="shared" si="10"/>
        <v>-8.4628747049128039E-3</v>
      </c>
      <c r="M103" s="3">
        <f t="shared" si="11"/>
        <v>-8.5412452236458547E-3</v>
      </c>
    </row>
    <row r="104" spans="1:13" x14ac:dyDescent="0.25">
      <c r="A104" t="s">
        <v>630</v>
      </c>
      <c r="B104" s="7">
        <v>7208</v>
      </c>
      <c r="C104" s="6">
        <v>143.51</v>
      </c>
      <c r="D104" s="12">
        <v>3.6629000000000002E-2</v>
      </c>
      <c r="E104" s="6">
        <v>14.86</v>
      </c>
      <c r="F104" s="6">
        <v>0.22095000000000001</v>
      </c>
      <c r="G104">
        <v>44.145000000000003</v>
      </c>
      <c r="H104" s="5">
        <f t="shared" si="6"/>
        <v>-3.828240529596294E-3</v>
      </c>
      <c r="I104" s="4">
        <f t="shared" si="7"/>
        <v>-1.611133964075151E-2</v>
      </c>
      <c r="J104" s="4">
        <f t="shared" si="8"/>
        <v>7.8417345366497138E-3</v>
      </c>
      <c r="K104" s="4">
        <f t="shared" si="9"/>
        <v>-1.0652463382157085E-2</v>
      </c>
      <c r="L104" s="4">
        <f t="shared" si="10"/>
        <v>-7.4569875567135346E-3</v>
      </c>
      <c r="M104" s="3">
        <f t="shared" si="11"/>
        <v>7.9347086828396307E-4</v>
      </c>
    </row>
    <row r="105" spans="1:13" x14ac:dyDescent="0.25">
      <c r="A105" t="s">
        <v>629</v>
      </c>
      <c r="B105" s="7">
        <v>7208</v>
      </c>
      <c r="C105" s="6">
        <v>145.03</v>
      </c>
      <c r="D105" s="12">
        <v>3.6521999999999999E-2</v>
      </c>
      <c r="E105" s="6">
        <v>14.83</v>
      </c>
      <c r="F105" s="6">
        <v>0.21851000000000001</v>
      </c>
      <c r="G105">
        <v>43.615000000000002</v>
      </c>
      <c r="H105" s="5">
        <f t="shared" si="6"/>
        <v>0</v>
      </c>
      <c r="I105" s="4">
        <f t="shared" si="7"/>
        <v>1.0591596404431858E-2</v>
      </c>
      <c r="J105" s="4">
        <f t="shared" si="8"/>
        <v>-2.921182669469613E-3</v>
      </c>
      <c r="K105" s="4">
        <f t="shared" si="9"/>
        <v>-2.0188425302826163E-3</v>
      </c>
      <c r="L105" s="4">
        <f t="shared" si="10"/>
        <v>-1.1043222448517742E-2</v>
      </c>
      <c r="M105" s="3">
        <f t="shared" si="11"/>
        <v>-1.2005889681730664E-2</v>
      </c>
    </row>
    <row r="106" spans="1:13" x14ac:dyDescent="0.25">
      <c r="A106" t="s">
        <v>628</v>
      </c>
      <c r="B106" s="7">
        <v>7255.2</v>
      </c>
      <c r="C106" s="6">
        <v>144.96</v>
      </c>
      <c r="D106" s="12">
        <v>3.7185999999999997E-2</v>
      </c>
      <c r="E106" s="6">
        <v>14.91</v>
      </c>
      <c r="F106" s="6">
        <v>0.22056999999999999</v>
      </c>
      <c r="G106">
        <v>44.44</v>
      </c>
      <c r="H106" s="5">
        <f t="shared" si="6"/>
        <v>6.5482796892342154E-3</v>
      </c>
      <c r="I106" s="4">
        <f t="shared" si="7"/>
        <v>-4.8265876025643806E-4</v>
      </c>
      <c r="J106" s="4">
        <f t="shared" si="8"/>
        <v>1.8180822517934292E-2</v>
      </c>
      <c r="K106" s="4">
        <f t="shared" si="9"/>
        <v>5.3944706675657095E-3</v>
      </c>
      <c r="L106" s="4">
        <f t="shared" si="10"/>
        <v>9.4274861562397838E-3</v>
      </c>
      <c r="M106" s="3">
        <f t="shared" si="11"/>
        <v>1.8915510718789275E-2</v>
      </c>
    </row>
    <row r="107" spans="1:13" x14ac:dyDescent="0.25">
      <c r="A107" t="s">
        <v>627</v>
      </c>
      <c r="B107" s="7">
        <v>7080.8</v>
      </c>
      <c r="C107" s="6">
        <v>142.03</v>
      </c>
      <c r="D107" s="12">
        <v>3.6240000000000001E-2</v>
      </c>
      <c r="E107" s="6">
        <v>14.53</v>
      </c>
      <c r="F107" s="6">
        <v>0.21631</v>
      </c>
      <c r="G107">
        <v>43.273000000000003</v>
      </c>
      <c r="H107" s="5">
        <f t="shared" si="6"/>
        <v>-2.4037931414709446E-2</v>
      </c>
      <c r="I107" s="4">
        <f t="shared" si="7"/>
        <v>-2.021247240618107E-2</v>
      </c>
      <c r="J107" s="4">
        <f t="shared" si="8"/>
        <v>-2.5439681600602282E-2</v>
      </c>
      <c r="K107" s="4">
        <f t="shared" si="9"/>
        <v>-2.5486250838363533E-2</v>
      </c>
      <c r="L107" s="4">
        <f t="shared" si="10"/>
        <v>-1.9313596590651461E-2</v>
      </c>
      <c r="M107" s="3">
        <f t="shared" si="11"/>
        <v>-2.6260126012601193E-2</v>
      </c>
    </row>
    <row r="108" spans="1:13" x14ac:dyDescent="0.25">
      <c r="A108" t="s">
        <v>626</v>
      </c>
      <c r="B108" s="7">
        <v>7128.5</v>
      </c>
      <c r="C108" s="6">
        <v>142.53</v>
      </c>
      <c r="D108" s="12">
        <v>3.6478999999999998E-2</v>
      </c>
      <c r="E108" s="6">
        <v>14.55</v>
      </c>
      <c r="F108" s="6">
        <v>0.21745999999999999</v>
      </c>
      <c r="G108">
        <v>43.472000000000001</v>
      </c>
      <c r="H108" s="5">
        <f t="shared" si="6"/>
        <v>6.7365269461077126E-3</v>
      </c>
      <c r="I108" s="4">
        <f t="shared" si="7"/>
        <v>3.5203830176722128E-3</v>
      </c>
      <c r="J108" s="4">
        <f t="shared" si="8"/>
        <v>6.5949227373067743E-3</v>
      </c>
      <c r="K108" s="4">
        <f t="shared" si="9"/>
        <v>1.3764624913972234E-3</v>
      </c>
      <c r="L108" s="4">
        <f t="shared" si="10"/>
        <v>5.3164439924182627E-3</v>
      </c>
      <c r="M108" s="3">
        <f t="shared" si="11"/>
        <v>4.5987105123286298E-3</v>
      </c>
    </row>
    <row r="109" spans="1:13" x14ac:dyDescent="0.25">
      <c r="A109" t="s">
        <v>625</v>
      </c>
      <c r="B109" s="7">
        <v>6903.5</v>
      </c>
      <c r="C109" s="6">
        <v>132.78</v>
      </c>
      <c r="D109" s="12">
        <v>3.4105999999999997E-2</v>
      </c>
      <c r="E109" s="6">
        <v>13.61</v>
      </c>
      <c r="F109" s="6">
        <v>0.20563999999999999</v>
      </c>
      <c r="G109">
        <v>39.984000000000002</v>
      </c>
      <c r="H109" s="5">
        <f t="shared" si="6"/>
        <v>-3.156344251946408E-2</v>
      </c>
      <c r="I109" s="4">
        <f t="shared" si="7"/>
        <v>-6.8406651231319726E-2</v>
      </c>
      <c r="J109" s="4">
        <f t="shared" si="8"/>
        <v>-6.5051125304970037E-2</v>
      </c>
      <c r="K109" s="4">
        <f t="shared" si="9"/>
        <v>-6.4604810996563677E-2</v>
      </c>
      <c r="L109" s="4">
        <f t="shared" si="10"/>
        <v>-5.4354823875655267E-2</v>
      </c>
      <c r="M109" s="3">
        <f t="shared" si="11"/>
        <v>-8.0235553919764446E-2</v>
      </c>
    </row>
    <row r="110" spans="1:13" x14ac:dyDescent="0.25">
      <c r="A110" t="s">
        <v>624</v>
      </c>
      <c r="B110" s="7">
        <v>6613.3</v>
      </c>
      <c r="C110" s="6">
        <v>122.06</v>
      </c>
      <c r="D110" s="12">
        <v>3.1655000000000003E-2</v>
      </c>
      <c r="E110" s="6">
        <v>12.37</v>
      </c>
      <c r="F110" s="6">
        <v>0.18301000000000001</v>
      </c>
      <c r="G110">
        <v>36.985999999999997</v>
      </c>
      <c r="H110" s="5">
        <f t="shared" si="6"/>
        <v>-4.2036648077062311E-2</v>
      </c>
      <c r="I110" s="4">
        <f t="shared" si="7"/>
        <v>-8.0735050459406543E-2</v>
      </c>
      <c r="J110" s="4">
        <f t="shared" si="8"/>
        <v>-7.1864188119392325E-2</v>
      </c>
      <c r="K110" s="4">
        <f t="shared" si="9"/>
        <v>-9.1109478324761239E-2</v>
      </c>
      <c r="L110" s="4">
        <f t="shared" si="10"/>
        <v>-0.110046683524606</v>
      </c>
      <c r="M110" s="3">
        <f t="shared" si="11"/>
        <v>-7.4979991996798834E-2</v>
      </c>
    </row>
    <row r="111" spans="1:13" x14ac:dyDescent="0.25">
      <c r="A111" t="s">
        <v>623</v>
      </c>
      <c r="B111" s="7">
        <v>7276</v>
      </c>
      <c r="C111" s="6">
        <v>132.91999999999999</v>
      </c>
      <c r="D111" s="12">
        <v>3.4341000000000003E-2</v>
      </c>
      <c r="E111" s="6">
        <v>13.59</v>
      </c>
      <c r="F111" s="6">
        <v>0.19574</v>
      </c>
      <c r="G111">
        <v>40.777999999999999</v>
      </c>
      <c r="H111" s="5">
        <f t="shared" si="6"/>
        <v>0.10020715830220905</v>
      </c>
      <c r="I111" s="4">
        <f t="shared" si="7"/>
        <v>8.8972636408323647E-2</v>
      </c>
      <c r="J111" s="4">
        <f t="shared" si="8"/>
        <v>8.4852314010424923E-2</v>
      </c>
      <c r="K111" s="4">
        <f t="shared" si="9"/>
        <v>9.8625707356507775E-2</v>
      </c>
      <c r="L111" s="4">
        <f t="shared" si="10"/>
        <v>6.9559040489590718E-2</v>
      </c>
      <c r="M111" s="3">
        <f t="shared" si="11"/>
        <v>0.10252527983561355</v>
      </c>
    </row>
    <row r="112" spans="1:13" x14ac:dyDescent="0.25">
      <c r="A112" t="s">
        <v>622</v>
      </c>
      <c r="B112" s="7">
        <v>7165.5</v>
      </c>
      <c r="C112" s="6">
        <v>128.41999999999999</v>
      </c>
      <c r="D112" s="12">
        <v>3.3024999999999999E-2</v>
      </c>
      <c r="E112" s="6">
        <v>13.35</v>
      </c>
      <c r="F112" s="6">
        <v>0.18786</v>
      </c>
      <c r="G112">
        <v>39.639000000000003</v>
      </c>
      <c r="H112" s="5">
        <f t="shared" si="6"/>
        <v>-1.5186915887850483E-2</v>
      </c>
      <c r="I112" s="4">
        <f t="shared" si="7"/>
        <v>-3.3854950346072776E-2</v>
      </c>
      <c r="J112" s="4">
        <f t="shared" si="8"/>
        <v>-3.8321539850324826E-2</v>
      </c>
      <c r="K112" s="4">
        <f t="shared" si="9"/>
        <v>-1.7660044150110354E-2</v>
      </c>
      <c r="L112" s="4">
        <f t="shared" si="10"/>
        <v>-4.0257484418105616E-2</v>
      </c>
      <c r="M112" s="3">
        <f t="shared" si="11"/>
        <v>-2.7931727892490987E-2</v>
      </c>
    </row>
    <row r="113" spans="1:13" x14ac:dyDescent="0.25">
      <c r="A113" t="s">
        <v>621</v>
      </c>
      <c r="B113" s="7">
        <v>7196.4</v>
      </c>
      <c r="C113" s="6">
        <v>128.69999999999999</v>
      </c>
      <c r="D113" s="12">
        <v>3.3875000000000002E-2</v>
      </c>
      <c r="E113" s="6">
        <v>13.56</v>
      </c>
      <c r="F113" s="6">
        <v>0.19511999999999999</v>
      </c>
      <c r="G113">
        <v>40.097000000000001</v>
      </c>
      <c r="H113" s="5">
        <f t="shared" si="6"/>
        <v>4.312329914172075E-3</v>
      </c>
      <c r="I113" s="4">
        <f t="shared" si="7"/>
        <v>2.1803457405389359E-3</v>
      </c>
      <c r="J113" s="4">
        <f t="shared" si="8"/>
        <v>2.5738077214231714E-2</v>
      </c>
      <c r="K113" s="4">
        <f t="shared" si="9"/>
        <v>1.5730337078651679E-2</v>
      </c>
      <c r="L113" s="4">
        <f t="shared" si="10"/>
        <v>3.8645800063877189E-2</v>
      </c>
      <c r="M113" s="3">
        <f t="shared" si="11"/>
        <v>1.1554277353111875E-2</v>
      </c>
    </row>
    <row r="114" spans="1:13" x14ac:dyDescent="0.25">
      <c r="A114" t="s">
        <v>620</v>
      </c>
      <c r="B114" s="7">
        <v>7156.2</v>
      </c>
      <c r="C114" s="6">
        <v>127.61</v>
      </c>
      <c r="D114" s="12">
        <v>3.3047E-2</v>
      </c>
      <c r="E114" s="6">
        <v>13.34</v>
      </c>
      <c r="F114" s="6">
        <v>0.19145999999999999</v>
      </c>
      <c r="G114">
        <v>39.677999999999997</v>
      </c>
      <c r="H114" s="5">
        <f t="shared" si="6"/>
        <v>-5.5861263965315544E-3</v>
      </c>
      <c r="I114" s="4">
        <f t="shared" si="7"/>
        <v>-8.4693084693083787E-3</v>
      </c>
      <c r="J114" s="4">
        <f t="shared" si="8"/>
        <v>-2.4442804428044362E-2</v>
      </c>
      <c r="K114" s="4">
        <f t="shared" si="9"/>
        <v>-1.6224188790560534E-2</v>
      </c>
      <c r="L114" s="4">
        <f t="shared" si="10"/>
        <v>-1.8757687576875792E-2</v>
      </c>
      <c r="M114" s="3">
        <f t="shared" si="11"/>
        <v>-1.0449659575529457E-2</v>
      </c>
    </row>
    <row r="115" spans="1:13" x14ac:dyDescent="0.25">
      <c r="A115" t="s">
        <v>619</v>
      </c>
      <c r="B115" s="7">
        <v>7495.8</v>
      </c>
      <c r="C115" s="6">
        <v>132.19</v>
      </c>
      <c r="D115" s="12">
        <v>3.4381000000000002E-2</v>
      </c>
      <c r="E115" s="6">
        <v>13.81</v>
      </c>
      <c r="F115" s="6">
        <v>0.19642000000000001</v>
      </c>
      <c r="G115">
        <v>41.834000000000003</v>
      </c>
      <c r="H115" s="5">
        <f t="shared" si="6"/>
        <v>4.7455353399849187E-2</v>
      </c>
      <c r="I115" s="4">
        <f t="shared" si="7"/>
        <v>3.5890604184624975E-2</v>
      </c>
      <c r="J115" s="4">
        <f t="shared" si="8"/>
        <v>4.0366750385814276E-2</v>
      </c>
      <c r="K115" s="4">
        <f t="shared" si="9"/>
        <v>3.5232383808095902E-2</v>
      </c>
      <c r="L115" s="4">
        <f t="shared" si="10"/>
        <v>2.5906194505379787E-2</v>
      </c>
      <c r="M115" s="3">
        <f t="shared" si="11"/>
        <v>5.4337416200413546E-2</v>
      </c>
    </row>
    <row r="116" spans="1:13" x14ac:dyDescent="0.25">
      <c r="A116" t="s">
        <v>618</v>
      </c>
      <c r="B116" s="7">
        <v>7322.8</v>
      </c>
      <c r="C116" s="6">
        <v>128.08000000000001</v>
      </c>
      <c r="D116" s="12">
        <v>3.3121999999999999E-2</v>
      </c>
      <c r="E116" s="6">
        <v>13.35</v>
      </c>
      <c r="F116" s="6">
        <v>0.18978</v>
      </c>
      <c r="G116">
        <v>40.686999999999998</v>
      </c>
      <c r="H116" s="5">
        <f t="shared" si="6"/>
        <v>-2.3079591237759822E-2</v>
      </c>
      <c r="I116" s="4">
        <f t="shared" si="7"/>
        <v>-3.1091610560556648E-2</v>
      </c>
      <c r="J116" s="4">
        <f t="shared" si="8"/>
        <v>-3.6619062854483686E-2</v>
      </c>
      <c r="K116" s="4">
        <f t="shared" si="9"/>
        <v>-3.3309196234612704E-2</v>
      </c>
      <c r="L116" s="4">
        <f t="shared" si="10"/>
        <v>-3.3805111495774365E-2</v>
      </c>
      <c r="M116" s="3">
        <f t="shared" si="11"/>
        <v>-2.7417889754745128E-2</v>
      </c>
    </row>
    <row r="117" spans="1:13" x14ac:dyDescent="0.25">
      <c r="A117" t="s">
        <v>617</v>
      </c>
      <c r="B117" s="7">
        <v>7268.3</v>
      </c>
      <c r="C117" s="6">
        <v>128.05000000000001</v>
      </c>
      <c r="D117" s="12">
        <v>3.3877999999999998E-2</v>
      </c>
      <c r="E117" s="6">
        <v>13.37</v>
      </c>
      <c r="F117" s="6">
        <v>0.19078000000000001</v>
      </c>
      <c r="G117">
        <v>40.381</v>
      </c>
      <c r="H117" s="5">
        <f t="shared" si="6"/>
        <v>-7.4425083301469241E-3</v>
      </c>
      <c r="I117" s="4">
        <f t="shared" si="7"/>
        <v>-2.3422860712052351E-4</v>
      </c>
      <c r="J117" s="4">
        <f t="shared" si="8"/>
        <v>2.2824708652859016E-2</v>
      </c>
      <c r="K117" s="4">
        <f t="shared" si="9"/>
        <v>1.4981273408238849E-3</v>
      </c>
      <c r="L117" s="4">
        <f t="shared" si="10"/>
        <v>5.269259142164584E-3</v>
      </c>
      <c r="M117" s="3">
        <f t="shared" si="11"/>
        <v>-7.5208297490598763E-3</v>
      </c>
    </row>
    <row r="118" spans="1:13" x14ac:dyDescent="0.25">
      <c r="A118" t="s">
        <v>616</v>
      </c>
      <c r="B118" s="7">
        <v>7224.8</v>
      </c>
      <c r="C118" s="6">
        <v>125.24</v>
      </c>
      <c r="D118" s="12">
        <v>3.3377999999999998E-2</v>
      </c>
      <c r="E118" s="6">
        <v>13.04</v>
      </c>
      <c r="F118" s="6">
        <v>0.18862999999999999</v>
      </c>
      <c r="G118">
        <v>40.101999999999997</v>
      </c>
      <c r="H118" s="5">
        <f t="shared" si="6"/>
        <v>-5.9848933037986995E-3</v>
      </c>
      <c r="I118" s="4">
        <f t="shared" si="7"/>
        <v>-2.1944552909020087E-2</v>
      </c>
      <c r="J118" s="4">
        <f t="shared" si="8"/>
        <v>-1.4758840545486707E-2</v>
      </c>
      <c r="K118" s="4">
        <f t="shared" si="9"/>
        <v>-2.4682124158563967E-2</v>
      </c>
      <c r="L118" s="4">
        <f t="shared" si="10"/>
        <v>-1.1269525107453715E-2</v>
      </c>
      <c r="M118" s="3">
        <f t="shared" si="11"/>
        <v>-6.9091899655779887E-3</v>
      </c>
    </row>
    <row r="119" spans="1:13" x14ac:dyDescent="0.25">
      <c r="A119" t="s">
        <v>615</v>
      </c>
      <c r="B119" s="7">
        <v>7210.9</v>
      </c>
      <c r="C119" s="6">
        <v>125.93</v>
      </c>
      <c r="D119" s="12">
        <v>3.4153000000000003E-2</v>
      </c>
      <c r="E119" s="6">
        <v>13.19</v>
      </c>
      <c r="F119" s="6">
        <v>0.18923999999999999</v>
      </c>
      <c r="G119">
        <v>40.088000000000001</v>
      </c>
      <c r="H119" s="5">
        <f t="shared" si="6"/>
        <v>-1.9239286900676333E-3</v>
      </c>
      <c r="I119" s="4">
        <f t="shared" si="7"/>
        <v>5.5094219099329766E-3</v>
      </c>
      <c r="J119" s="4">
        <f t="shared" si="8"/>
        <v>2.3218886691833029E-2</v>
      </c>
      <c r="K119" s="4">
        <f t="shared" si="9"/>
        <v>1.1503067484662566E-2</v>
      </c>
      <c r="L119" s="4">
        <f t="shared" si="10"/>
        <v>3.2338440332926321E-3</v>
      </c>
      <c r="M119" s="3">
        <f t="shared" si="11"/>
        <v>-3.4910977008617561E-4</v>
      </c>
    </row>
    <row r="120" spans="1:13" x14ac:dyDescent="0.25">
      <c r="A120" t="s">
        <v>614</v>
      </c>
      <c r="B120" s="7">
        <v>7261.7</v>
      </c>
      <c r="C120" s="6">
        <v>126.41</v>
      </c>
      <c r="D120" s="12">
        <v>3.2895000000000001E-2</v>
      </c>
      <c r="E120" s="6">
        <v>13.3</v>
      </c>
      <c r="F120" s="6">
        <v>0.18995000000000001</v>
      </c>
      <c r="G120">
        <v>41.043999999999997</v>
      </c>
      <c r="H120" s="5">
        <f t="shared" si="6"/>
        <v>7.0448903742945657E-3</v>
      </c>
      <c r="I120" s="4">
        <f t="shared" si="7"/>
        <v>3.8116413880726618E-3</v>
      </c>
      <c r="J120" s="4">
        <f t="shared" si="8"/>
        <v>-3.6834245893479389E-2</v>
      </c>
      <c r="K120" s="4">
        <f t="shared" si="9"/>
        <v>8.3396512509477105E-3</v>
      </c>
      <c r="L120" s="4">
        <f t="shared" si="10"/>
        <v>3.7518495032764498E-3</v>
      </c>
      <c r="M120" s="3">
        <f t="shared" si="11"/>
        <v>2.3847535422071298E-2</v>
      </c>
    </row>
    <row r="121" spans="1:13" x14ac:dyDescent="0.25">
      <c r="A121" t="s">
        <v>613</v>
      </c>
      <c r="B121" s="7">
        <v>7321.5</v>
      </c>
      <c r="C121" s="6">
        <v>128.35</v>
      </c>
      <c r="D121" s="12">
        <v>3.3662999999999998E-2</v>
      </c>
      <c r="E121" s="6">
        <v>13.71</v>
      </c>
      <c r="F121" s="6">
        <v>0.19309000000000001</v>
      </c>
      <c r="G121">
        <v>42.750999999999998</v>
      </c>
      <c r="H121" s="5">
        <f t="shared" si="6"/>
        <v>8.2349862979742561E-3</v>
      </c>
      <c r="I121" s="4">
        <f t="shared" si="7"/>
        <v>1.5346887113361296E-2</v>
      </c>
      <c r="J121" s="4">
        <f t="shared" si="8"/>
        <v>2.3347013223894209E-2</v>
      </c>
      <c r="K121" s="4">
        <f t="shared" si="9"/>
        <v>3.082706766917287E-2</v>
      </c>
      <c r="L121" s="4">
        <f t="shared" si="10"/>
        <v>1.653066596472752E-2</v>
      </c>
      <c r="M121" s="3">
        <f t="shared" si="11"/>
        <v>4.1589513692622537E-2</v>
      </c>
    </row>
    <row r="122" spans="1:13" x14ac:dyDescent="0.25">
      <c r="A122" t="s">
        <v>612</v>
      </c>
      <c r="B122" s="7">
        <v>7397.5</v>
      </c>
      <c r="C122" s="6">
        <v>134.4</v>
      </c>
      <c r="D122" s="12">
        <v>3.4138000000000002E-2</v>
      </c>
      <c r="E122" s="6">
        <v>14.11</v>
      </c>
      <c r="F122" s="6">
        <v>0.19674</v>
      </c>
      <c r="G122">
        <v>43.152000000000001</v>
      </c>
      <c r="H122" s="5">
        <f t="shared" si="6"/>
        <v>1.0380386532814256E-2</v>
      </c>
      <c r="I122" s="4">
        <f t="shared" si="7"/>
        <v>4.713673548889763E-2</v>
      </c>
      <c r="J122" s="4">
        <f t="shared" si="8"/>
        <v>1.41104476725189E-2</v>
      </c>
      <c r="K122" s="4">
        <f t="shared" si="9"/>
        <v>2.9175784099197521E-2</v>
      </c>
      <c r="L122" s="4">
        <f t="shared" si="10"/>
        <v>1.8903102180330311E-2</v>
      </c>
      <c r="M122" s="3">
        <f t="shared" si="11"/>
        <v>9.3798975462562328E-3</v>
      </c>
    </row>
    <row r="123" spans="1:13" x14ac:dyDescent="0.25">
      <c r="A123" t="s">
        <v>611</v>
      </c>
      <c r="B123" s="7">
        <v>7261.8</v>
      </c>
      <c r="C123" s="6">
        <v>131.83000000000001</v>
      </c>
      <c r="D123" s="12">
        <v>3.3411999999999997E-2</v>
      </c>
      <c r="E123" s="6">
        <v>13.89</v>
      </c>
      <c r="F123" s="6">
        <v>0.19319</v>
      </c>
      <c r="G123">
        <v>42.424999999999997</v>
      </c>
      <c r="H123" s="5">
        <f t="shared" si="6"/>
        <v>-1.8344035147009108E-2</v>
      </c>
      <c r="I123" s="4">
        <f t="shared" si="7"/>
        <v>-1.9122023809523769E-2</v>
      </c>
      <c r="J123" s="4">
        <f t="shared" si="8"/>
        <v>-2.1266623703790621E-2</v>
      </c>
      <c r="K123" s="4">
        <f t="shared" si="9"/>
        <v>-1.559177888022667E-2</v>
      </c>
      <c r="L123" s="4">
        <f t="shared" si="10"/>
        <v>-1.8044119142014869E-2</v>
      </c>
      <c r="M123" s="3">
        <f t="shared" si="11"/>
        <v>-1.6847423062662292E-2</v>
      </c>
    </row>
    <row r="124" spans="1:13" x14ac:dyDescent="0.25">
      <c r="A124" t="s">
        <v>610</v>
      </c>
      <c r="B124" s="7">
        <v>7196.4</v>
      </c>
      <c r="C124" s="6">
        <v>129.21</v>
      </c>
      <c r="D124" s="12">
        <v>3.2827000000000002E-2</v>
      </c>
      <c r="E124" s="6">
        <v>13.73</v>
      </c>
      <c r="F124" s="6">
        <v>0.19294</v>
      </c>
      <c r="G124">
        <v>41.286999999999999</v>
      </c>
      <c r="H124" s="5">
        <f t="shared" si="6"/>
        <v>-9.0060315624226339E-3</v>
      </c>
      <c r="I124" s="4">
        <f t="shared" si="7"/>
        <v>-1.9874080254873694E-2</v>
      </c>
      <c r="J124" s="4">
        <f t="shared" si="8"/>
        <v>-1.7508679516341275E-2</v>
      </c>
      <c r="K124" s="4">
        <f t="shared" si="9"/>
        <v>-1.1519078473722133E-2</v>
      </c>
      <c r="L124" s="4">
        <f t="shared" si="10"/>
        <v>-1.2940628396914677E-3</v>
      </c>
      <c r="M124" s="3">
        <f t="shared" si="11"/>
        <v>-2.6823806717737098E-2</v>
      </c>
    </row>
    <row r="125" spans="1:13" x14ac:dyDescent="0.25">
      <c r="A125" t="s">
        <v>609</v>
      </c>
      <c r="B125" s="7">
        <v>7199.8</v>
      </c>
      <c r="C125" s="6">
        <v>130.75</v>
      </c>
      <c r="D125" s="12">
        <v>3.3463E-2</v>
      </c>
      <c r="E125" s="6">
        <v>13.7</v>
      </c>
      <c r="F125" s="6">
        <v>0.19306999999999999</v>
      </c>
      <c r="G125">
        <v>41.627000000000002</v>
      </c>
      <c r="H125" s="5">
        <f t="shared" si="6"/>
        <v>4.7245845144794352E-4</v>
      </c>
      <c r="I125" s="4">
        <f t="shared" si="7"/>
        <v>1.1918582153084056E-2</v>
      </c>
      <c r="J125" s="4">
        <f t="shared" si="8"/>
        <v>1.9374295549395182E-2</v>
      </c>
      <c r="K125" s="4">
        <f t="shared" si="9"/>
        <v>-2.1849963583394638E-3</v>
      </c>
      <c r="L125" s="4">
        <f t="shared" si="10"/>
        <v>6.7378459624745091E-4</v>
      </c>
      <c r="M125" s="3">
        <f t="shared" si="11"/>
        <v>8.2350376631870059E-3</v>
      </c>
    </row>
    <row r="126" spans="1:13" x14ac:dyDescent="0.25">
      <c r="A126" t="s">
        <v>608</v>
      </c>
      <c r="B126" s="7">
        <v>6967</v>
      </c>
      <c r="C126" s="6">
        <v>127.19</v>
      </c>
      <c r="D126" s="12">
        <v>3.2684999999999999E-2</v>
      </c>
      <c r="E126" s="6">
        <v>13.03</v>
      </c>
      <c r="F126" s="6">
        <v>0.18748000000000001</v>
      </c>
      <c r="G126">
        <v>39.555999999999997</v>
      </c>
      <c r="H126" s="5">
        <f t="shared" si="6"/>
        <v>-3.2334231506430777E-2</v>
      </c>
      <c r="I126" s="4">
        <f t="shared" si="7"/>
        <v>-2.7227533460803088E-2</v>
      </c>
      <c r="J126" s="4">
        <f t="shared" si="8"/>
        <v>-2.3249559214654991E-2</v>
      </c>
      <c r="K126" s="4">
        <f t="shared" si="9"/>
        <v>-4.8905109489051135E-2</v>
      </c>
      <c r="L126" s="4">
        <f t="shared" si="10"/>
        <v>-2.8953229398663627E-2</v>
      </c>
      <c r="M126" s="3">
        <f t="shared" si="11"/>
        <v>-4.9751363297859674E-2</v>
      </c>
    </row>
    <row r="127" spans="1:13" x14ac:dyDescent="0.25">
      <c r="A127" t="s">
        <v>607</v>
      </c>
      <c r="B127" s="7">
        <v>7343.1</v>
      </c>
      <c r="C127" s="6">
        <v>134.27000000000001</v>
      </c>
      <c r="D127" s="12">
        <v>3.4097000000000002E-2</v>
      </c>
      <c r="E127" s="6">
        <v>13.65</v>
      </c>
      <c r="F127" s="6">
        <v>0.19320999999999999</v>
      </c>
      <c r="G127">
        <v>42.177999999999997</v>
      </c>
      <c r="H127" s="5">
        <f t="shared" si="6"/>
        <v>5.398306301133915E-2</v>
      </c>
      <c r="I127" s="4">
        <f t="shared" si="7"/>
        <v>5.5664753518358534E-2</v>
      </c>
      <c r="J127" s="4">
        <f t="shared" si="8"/>
        <v>4.3200244760593698E-2</v>
      </c>
      <c r="K127" s="4">
        <f t="shared" si="9"/>
        <v>4.7582501918649323E-2</v>
      </c>
      <c r="L127" s="4">
        <f t="shared" si="10"/>
        <v>3.0563260081075239E-2</v>
      </c>
      <c r="M127" s="3">
        <f t="shared" si="11"/>
        <v>6.6285772069976767E-2</v>
      </c>
    </row>
    <row r="128" spans="1:13" x14ac:dyDescent="0.25">
      <c r="A128" t="s">
        <v>606</v>
      </c>
      <c r="B128" s="7">
        <v>7376.8</v>
      </c>
      <c r="C128" s="6">
        <v>134.33000000000001</v>
      </c>
      <c r="D128" s="12">
        <v>3.4366000000000001E-2</v>
      </c>
      <c r="E128" s="6">
        <v>13.85</v>
      </c>
      <c r="F128" s="6">
        <v>0.19311</v>
      </c>
      <c r="G128">
        <v>42.854999999999997</v>
      </c>
      <c r="H128" s="5">
        <f t="shared" si="6"/>
        <v>4.5893423758358587E-3</v>
      </c>
      <c r="I128" s="4">
        <f t="shared" si="7"/>
        <v>4.4686080285982754E-4</v>
      </c>
      <c r="J128" s="4">
        <f t="shared" si="8"/>
        <v>7.8892571193946992E-3</v>
      </c>
      <c r="K128" s="4">
        <f t="shared" si="9"/>
        <v>1.46520146520146E-2</v>
      </c>
      <c r="L128" s="4">
        <f t="shared" si="10"/>
        <v>-5.1757155426734869E-4</v>
      </c>
      <c r="M128" s="3">
        <f t="shared" si="11"/>
        <v>1.6051021859737391E-2</v>
      </c>
    </row>
    <row r="129" spans="1:13" x14ac:dyDescent="0.25">
      <c r="A129" t="s">
        <v>605</v>
      </c>
      <c r="B129" s="7">
        <v>7372.5</v>
      </c>
      <c r="C129" s="6">
        <v>135.59</v>
      </c>
      <c r="D129" s="12">
        <v>3.4616000000000001E-2</v>
      </c>
      <c r="E129" s="6">
        <v>14.07</v>
      </c>
      <c r="F129" s="6">
        <v>0.19455</v>
      </c>
      <c r="G129">
        <v>43.457999999999998</v>
      </c>
      <c r="H129" s="5">
        <f t="shared" si="6"/>
        <v>-5.8290857824538911E-4</v>
      </c>
      <c r="I129" s="4">
        <f t="shared" si="7"/>
        <v>9.3798853569566631E-3</v>
      </c>
      <c r="J129" s="4">
        <f t="shared" si="8"/>
        <v>7.2746319036256502E-3</v>
      </c>
      <c r="K129" s="4">
        <f t="shared" si="9"/>
        <v>1.5884476534296033E-2</v>
      </c>
      <c r="L129" s="4">
        <f t="shared" si="10"/>
        <v>7.4568898555227303E-3</v>
      </c>
      <c r="M129" s="3">
        <f t="shared" si="11"/>
        <v>1.4070703535176809E-2</v>
      </c>
    </row>
    <row r="130" spans="1:13" x14ac:dyDescent="0.25">
      <c r="A130" t="s">
        <v>604</v>
      </c>
      <c r="B130" s="7">
        <v>7759.1</v>
      </c>
      <c r="C130" s="6">
        <v>144.08000000000001</v>
      </c>
      <c r="D130" s="12">
        <v>3.7312999999999999E-2</v>
      </c>
      <c r="E130" s="6">
        <v>14.96</v>
      </c>
      <c r="F130" s="6">
        <v>0.22306000000000001</v>
      </c>
      <c r="G130">
        <v>45.777999999999999</v>
      </c>
      <c r="H130" s="5">
        <f t="shared" si="6"/>
        <v>5.2438114615123821E-2</v>
      </c>
      <c r="I130" s="4">
        <f t="shared" si="7"/>
        <v>6.261523711188155E-2</v>
      </c>
      <c r="J130" s="4">
        <f t="shared" si="8"/>
        <v>7.7911948232031403E-2</v>
      </c>
      <c r="K130" s="4">
        <f t="shared" si="9"/>
        <v>6.325515280739169E-2</v>
      </c>
      <c r="L130" s="4">
        <f t="shared" si="10"/>
        <v>0.14654330506296587</v>
      </c>
      <c r="M130" s="3">
        <f t="shared" si="11"/>
        <v>5.3384877352846472E-2</v>
      </c>
    </row>
    <row r="131" spans="1:13" x14ac:dyDescent="0.25">
      <c r="A131" t="s">
        <v>603</v>
      </c>
      <c r="B131" s="7">
        <v>8155.7</v>
      </c>
      <c r="C131" s="6">
        <v>143.04</v>
      </c>
      <c r="D131" s="12">
        <v>3.7039999999999997E-2</v>
      </c>
      <c r="E131" s="6">
        <v>15.02</v>
      </c>
      <c r="F131" s="6">
        <v>0.21351000000000001</v>
      </c>
      <c r="G131">
        <v>46.4</v>
      </c>
      <c r="H131" s="5">
        <f t="shared" si="6"/>
        <v>5.1114175613151014E-2</v>
      </c>
      <c r="I131" s="4">
        <f t="shared" si="7"/>
        <v>-7.2182121043865566E-3</v>
      </c>
      <c r="J131" s="4">
        <f t="shared" si="8"/>
        <v>-7.3164848712246044E-3</v>
      </c>
      <c r="K131" s="4">
        <f t="shared" si="9"/>
        <v>4.0106951871656804E-3</v>
      </c>
      <c r="L131" s="4">
        <f t="shared" si="10"/>
        <v>-4.2813592755312491E-2</v>
      </c>
      <c r="M131" s="3">
        <f t="shared" si="11"/>
        <v>1.3587312682948216E-2</v>
      </c>
    </row>
    <row r="132" spans="1:13" x14ac:dyDescent="0.25">
      <c r="A132" t="s">
        <v>602</v>
      </c>
      <c r="B132" s="7">
        <v>8059.6</v>
      </c>
      <c r="C132" s="6">
        <v>140.81</v>
      </c>
      <c r="D132" s="12">
        <v>3.6315E-2</v>
      </c>
      <c r="E132" s="6">
        <v>14.54</v>
      </c>
      <c r="F132" s="6">
        <v>0.20755999999999999</v>
      </c>
      <c r="G132">
        <v>45.374000000000002</v>
      </c>
      <c r="H132" s="5">
        <f t="shared" ref="H132:H195" si="12">IFERROR(B132/B131-1,"")</f>
        <v>-1.1783170052846459E-2</v>
      </c>
      <c r="I132" s="4">
        <f t="shared" ref="I132:I195" si="13">IFERROR(C132/C131-1,"")</f>
        <v>-1.5590044742729181E-2</v>
      </c>
      <c r="J132" s="4">
        <f t="shared" ref="J132:J195" si="14">IFERROR(D132/D131-1,"")</f>
        <v>-1.9573434125269906E-2</v>
      </c>
      <c r="K132" s="4">
        <f t="shared" ref="K132:K195" si="15">IFERROR(E132/E131-1,"")</f>
        <v>-3.1957390146471365E-2</v>
      </c>
      <c r="L132" s="4">
        <f t="shared" ref="L132:L195" si="16">IFERROR(F132/F131-1,"")</f>
        <v>-2.7867547187485409E-2</v>
      </c>
      <c r="M132" s="3">
        <f t="shared" ref="M132:M195" si="17">IFERROR(G132/G131-1,"")</f>
        <v>-2.2112068965517206E-2</v>
      </c>
    </row>
    <row r="133" spans="1:13" x14ac:dyDescent="0.25">
      <c r="A133" t="s">
        <v>601</v>
      </c>
      <c r="B133" s="7">
        <v>7842.4</v>
      </c>
      <c r="C133" s="6">
        <v>137.91999999999999</v>
      </c>
      <c r="D133" s="12">
        <v>3.6155E-2</v>
      </c>
      <c r="E133" s="6">
        <v>14.4</v>
      </c>
      <c r="F133" s="6">
        <v>0.20372000000000001</v>
      </c>
      <c r="G133">
        <v>44.783999999999999</v>
      </c>
      <c r="H133" s="5">
        <f t="shared" si="12"/>
        <v>-2.6949228249541046E-2</v>
      </c>
      <c r="I133" s="4">
        <f t="shared" si="13"/>
        <v>-2.0524110503515436E-2</v>
      </c>
      <c r="J133" s="4">
        <f t="shared" si="14"/>
        <v>-4.405892881729323E-3</v>
      </c>
      <c r="K133" s="4">
        <f t="shared" si="15"/>
        <v>-9.6286107290233236E-3</v>
      </c>
      <c r="L133" s="4">
        <f t="shared" si="16"/>
        <v>-1.8500674503757919E-2</v>
      </c>
      <c r="M133" s="3">
        <f t="shared" si="17"/>
        <v>-1.3003041389341941E-2</v>
      </c>
    </row>
    <row r="134" spans="1:13" x14ac:dyDescent="0.25">
      <c r="A134" t="s">
        <v>600</v>
      </c>
      <c r="B134" s="7">
        <v>8187.1</v>
      </c>
      <c r="C134" s="6">
        <v>144.81</v>
      </c>
      <c r="D134" s="12">
        <v>3.6920000000000001E-2</v>
      </c>
      <c r="E134" s="6">
        <v>15.06</v>
      </c>
      <c r="F134" s="6">
        <v>0.21259</v>
      </c>
      <c r="G134">
        <v>49.043999999999997</v>
      </c>
      <c r="H134" s="5">
        <f t="shared" si="12"/>
        <v>4.39533816178721E-2</v>
      </c>
      <c r="I134" s="4">
        <f t="shared" si="13"/>
        <v>4.9956496519721671E-2</v>
      </c>
      <c r="J134" s="4">
        <f t="shared" si="14"/>
        <v>2.1158899184068547E-2</v>
      </c>
      <c r="K134" s="4">
        <f t="shared" si="15"/>
        <v>4.5833333333333393E-2</v>
      </c>
      <c r="L134" s="4">
        <f t="shared" si="16"/>
        <v>4.3540153151384153E-2</v>
      </c>
      <c r="M134" s="3">
        <f t="shared" si="17"/>
        <v>9.5123258306538006E-2</v>
      </c>
    </row>
    <row r="135" spans="1:13" x14ac:dyDescent="0.25">
      <c r="A135" t="s">
        <v>599</v>
      </c>
      <c r="B135" s="7">
        <v>8024.1</v>
      </c>
      <c r="C135" s="6">
        <v>142.66999999999999</v>
      </c>
      <c r="D135" s="12">
        <v>3.6729999999999999E-2</v>
      </c>
      <c r="E135" s="6">
        <v>14.94</v>
      </c>
      <c r="F135" s="6">
        <v>0.21138000000000001</v>
      </c>
      <c r="G135">
        <v>49.438000000000002</v>
      </c>
      <c r="H135" s="5">
        <f t="shared" si="12"/>
        <v>-1.9909369618057671E-2</v>
      </c>
      <c r="I135" s="4">
        <f t="shared" si="13"/>
        <v>-1.4777984945791189E-2</v>
      </c>
      <c r="J135" s="4">
        <f t="shared" si="14"/>
        <v>-5.1462621885157711E-3</v>
      </c>
      <c r="K135" s="4">
        <f t="shared" si="15"/>
        <v>-7.9681274900399446E-3</v>
      </c>
      <c r="L135" s="4">
        <f t="shared" si="16"/>
        <v>-5.6917070417235038E-3</v>
      </c>
      <c r="M135" s="3">
        <f t="shared" si="17"/>
        <v>8.033602479406321E-3</v>
      </c>
    </row>
    <row r="136" spans="1:13" x14ac:dyDescent="0.25">
      <c r="A136" t="s">
        <v>598</v>
      </c>
      <c r="B136" s="7">
        <v>8187.6</v>
      </c>
      <c r="C136" s="6">
        <v>146.46</v>
      </c>
      <c r="D136" s="12">
        <v>3.7860999999999999E-2</v>
      </c>
      <c r="E136" s="6">
        <v>15.33</v>
      </c>
      <c r="F136" s="6">
        <v>0.21529000000000001</v>
      </c>
      <c r="G136">
        <v>51.383000000000003</v>
      </c>
      <c r="H136" s="5">
        <f t="shared" si="12"/>
        <v>2.0376116947695033E-2</v>
      </c>
      <c r="I136" s="4">
        <f t="shared" si="13"/>
        <v>2.6564799887853319E-2</v>
      </c>
      <c r="J136" s="4">
        <f t="shared" si="14"/>
        <v>3.0792267900898507E-2</v>
      </c>
      <c r="K136" s="4">
        <f t="shared" si="15"/>
        <v>2.6104417670682833E-2</v>
      </c>
      <c r="L136" s="4">
        <f t="shared" si="16"/>
        <v>1.8497492667234328E-2</v>
      </c>
      <c r="M136" s="3">
        <f t="shared" si="17"/>
        <v>3.9342206399935353E-2</v>
      </c>
    </row>
    <row r="137" spans="1:13" x14ac:dyDescent="0.25">
      <c r="A137" t="s">
        <v>597</v>
      </c>
      <c r="B137" s="7">
        <v>8111.4</v>
      </c>
      <c r="C137" s="6">
        <v>143.6</v>
      </c>
      <c r="D137" s="12">
        <v>3.6833999999999999E-2</v>
      </c>
      <c r="E137" s="6">
        <v>15.17</v>
      </c>
      <c r="F137" s="6">
        <v>0.21140999999999999</v>
      </c>
      <c r="G137">
        <v>49.591000000000001</v>
      </c>
      <c r="H137" s="5">
        <f t="shared" si="12"/>
        <v>-9.3067565586986145E-3</v>
      </c>
      <c r="I137" s="4">
        <f t="shared" si="13"/>
        <v>-1.9527516045336757E-2</v>
      </c>
      <c r="J137" s="4">
        <f t="shared" si="14"/>
        <v>-2.7125538152716566E-2</v>
      </c>
      <c r="K137" s="4">
        <f t="shared" si="15"/>
        <v>-1.0437051532941943E-2</v>
      </c>
      <c r="L137" s="4">
        <f t="shared" si="16"/>
        <v>-1.8022202610432525E-2</v>
      </c>
      <c r="M137" s="3">
        <f t="shared" si="17"/>
        <v>-3.4875347877702745E-2</v>
      </c>
    </row>
    <row r="138" spans="1:13" x14ac:dyDescent="0.25">
      <c r="A138" t="s">
        <v>596</v>
      </c>
      <c r="B138" s="7">
        <v>8829.2000000000007</v>
      </c>
      <c r="C138" s="6">
        <v>166.07</v>
      </c>
      <c r="D138" s="12">
        <v>4.1678E-2</v>
      </c>
      <c r="E138" s="6">
        <v>16.649999999999999</v>
      </c>
      <c r="F138" s="6">
        <v>0.23499</v>
      </c>
      <c r="G138">
        <v>58.539000000000001</v>
      </c>
      <c r="H138" s="5">
        <f t="shared" si="12"/>
        <v>8.8492738614789124E-2</v>
      </c>
      <c r="I138" s="4">
        <f t="shared" si="13"/>
        <v>0.15647632311977722</v>
      </c>
      <c r="J138" s="4">
        <f t="shared" si="14"/>
        <v>0.13150893196503244</v>
      </c>
      <c r="K138" s="4">
        <f t="shared" si="15"/>
        <v>9.7560975609755962E-2</v>
      </c>
      <c r="L138" s="4">
        <f t="shared" si="16"/>
        <v>0.11153682418050237</v>
      </c>
      <c r="M138" s="3">
        <f t="shared" si="17"/>
        <v>0.18043596620354507</v>
      </c>
    </row>
    <row r="139" spans="1:13" x14ac:dyDescent="0.25">
      <c r="A139" t="s">
        <v>595</v>
      </c>
      <c r="B139" s="7">
        <v>8818.2999999999993</v>
      </c>
      <c r="C139" s="6">
        <v>166.45</v>
      </c>
      <c r="D139" s="12">
        <v>4.2761E-2</v>
      </c>
      <c r="E139" s="6">
        <v>17.62</v>
      </c>
      <c r="F139" s="6">
        <v>0.23379</v>
      </c>
      <c r="G139">
        <v>58.18</v>
      </c>
      <c r="H139" s="5">
        <f t="shared" si="12"/>
        <v>-1.234539935668133E-3</v>
      </c>
      <c r="I139" s="4">
        <f t="shared" si="13"/>
        <v>2.2881917263803953E-3</v>
      </c>
      <c r="J139" s="4">
        <f t="shared" si="14"/>
        <v>2.5984932098469304E-2</v>
      </c>
      <c r="K139" s="4">
        <f t="shared" si="15"/>
        <v>5.8258258258258477E-2</v>
      </c>
      <c r="L139" s="4">
        <f t="shared" si="16"/>
        <v>-5.1066002808630717E-3</v>
      </c>
      <c r="M139" s="3">
        <f t="shared" si="17"/>
        <v>-6.1326636942893309E-3</v>
      </c>
    </row>
    <row r="140" spans="1:13" x14ac:dyDescent="0.25">
      <c r="A140" t="s">
        <v>594</v>
      </c>
      <c r="B140" s="7">
        <v>8726.9</v>
      </c>
      <c r="C140" s="6">
        <v>164.36</v>
      </c>
      <c r="D140" s="12">
        <v>4.163E-2</v>
      </c>
      <c r="E140" s="6">
        <v>17.04</v>
      </c>
      <c r="F140" s="6">
        <v>0.22917999999999999</v>
      </c>
      <c r="G140">
        <v>57.631999999999998</v>
      </c>
      <c r="H140" s="5">
        <f t="shared" si="12"/>
        <v>-1.0364809543789599E-2</v>
      </c>
      <c r="I140" s="4">
        <f t="shared" si="13"/>
        <v>-1.2556323220186072E-2</v>
      </c>
      <c r="J140" s="4">
        <f t="shared" si="14"/>
        <v>-2.6449334674118918E-2</v>
      </c>
      <c r="K140" s="4">
        <f t="shared" si="15"/>
        <v>-3.2917139614075053E-2</v>
      </c>
      <c r="L140" s="4">
        <f t="shared" si="16"/>
        <v>-1.9718550836220539E-2</v>
      </c>
      <c r="M140" s="3">
        <f t="shared" si="17"/>
        <v>-9.4190443451358519E-3</v>
      </c>
    </row>
    <row r="141" spans="1:13" x14ac:dyDescent="0.25">
      <c r="A141" t="s">
        <v>593</v>
      </c>
      <c r="B141" s="7">
        <v>8913.1</v>
      </c>
      <c r="C141" s="6">
        <v>170.22</v>
      </c>
      <c r="D141" s="12">
        <v>4.4970000000000003E-2</v>
      </c>
      <c r="E141" s="6">
        <v>18.07</v>
      </c>
      <c r="F141" s="6">
        <v>0.23916999999999999</v>
      </c>
      <c r="G141">
        <v>61.064</v>
      </c>
      <c r="H141" s="5">
        <f t="shared" si="12"/>
        <v>2.1336327905671082E-2</v>
      </c>
      <c r="I141" s="4">
        <f t="shared" si="13"/>
        <v>3.56534436602578E-2</v>
      </c>
      <c r="J141" s="4">
        <f t="shared" si="14"/>
        <v>8.0230602930579042E-2</v>
      </c>
      <c r="K141" s="4">
        <f t="shared" si="15"/>
        <v>6.0446009389671485E-2</v>
      </c>
      <c r="L141" s="4">
        <f t="shared" si="16"/>
        <v>4.3590191116153143E-2</v>
      </c>
      <c r="M141" s="3">
        <f t="shared" si="17"/>
        <v>5.9550249861188176E-2</v>
      </c>
    </row>
    <row r="142" spans="1:13" x14ac:dyDescent="0.25">
      <c r="A142" t="s">
        <v>592</v>
      </c>
      <c r="B142" s="7">
        <v>8916.2999999999993</v>
      </c>
      <c r="C142" s="6">
        <v>174.19</v>
      </c>
      <c r="D142" s="12">
        <v>4.4888999999999998E-2</v>
      </c>
      <c r="E142" s="6">
        <v>17.809999999999999</v>
      </c>
      <c r="F142" s="6">
        <v>0.24349999999999999</v>
      </c>
      <c r="G142">
        <v>59.29</v>
      </c>
      <c r="H142" s="5">
        <f t="shared" si="12"/>
        <v>3.5902211351812596E-4</v>
      </c>
      <c r="I142" s="4">
        <f t="shared" si="13"/>
        <v>2.3322758782751807E-2</v>
      </c>
      <c r="J142" s="4">
        <f t="shared" si="14"/>
        <v>-1.8012008005338087E-3</v>
      </c>
      <c r="K142" s="4">
        <f t="shared" si="15"/>
        <v>-1.4388489208633226E-2</v>
      </c>
      <c r="L142" s="4">
        <f t="shared" si="16"/>
        <v>1.8104277292302573E-2</v>
      </c>
      <c r="M142" s="3">
        <f t="shared" si="17"/>
        <v>-2.9051486964496331E-2</v>
      </c>
    </row>
    <row r="143" spans="1:13" x14ac:dyDescent="0.25">
      <c r="A143" t="s">
        <v>591</v>
      </c>
      <c r="B143" s="7">
        <v>8706.2000000000007</v>
      </c>
      <c r="C143" s="6">
        <v>166.92</v>
      </c>
      <c r="D143" s="12">
        <v>4.1998000000000001E-2</v>
      </c>
      <c r="E143" s="6">
        <v>17.36</v>
      </c>
      <c r="F143" s="6">
        <v>0.23574999999999999</v>
      </c>
      <c r="G143">
        <v>57.680999999999997</v>
      </c>
      <c r="H143" s="5">
        <f t="shared" si="12"/>
        <v>-2.3563585792312769E-2</v>
      </c>
      <c r="I143" s="4">
        <f t="shared" si="13"/>
        <v>-4.1736035363683421E-2</v>
      </c>
      <c r="J143" s="4">
        <f t="shared" si="14"/>
        <v>-6.4403305932411059E-2</v>
      </c>
      <c r="K143" s="4">
        <f t="shared" si="15"/>
        <v>-2.5266704098820814E-2</v>
      </c>
      <c r="L143" s="4">
        <f t="shared" si="16"/>
        <v>-3.1827515400410733E-2</v>
      </c>
      <c r="M143" s="3">
        <f t="shared" si="17"/>
        <v>-2.7137797267667407E-2</v>
      </c>
    </row>
    <row r="144" spans="1:13" x14ac:dyDescent="0.25">
      <c r="A144" t="s">
        <v>590</v>
      </c>
      <c r="B144" s="7">
        <v>8641.9</v>
      </c>
      <c r="C144" s="6">
        <v>166.87</v>
      </c>
      <c r="D144" s="12">
        <v>4.3825000000000003E-2</v>
      </c>
      <c r="E144" s="6">
        <v>17.309999999999999</v>
      </c>
      <c r="F144" s="6">
        <v>0.23307</v>
      </c>
      <c r="G144">
        <v>57.2</v>
      </c>
      <c r="H144" s="5">
        <f t="shared" si="12"/>
        <v>-7.3855413383566715E-3</v>
      </c>
      <c r="I144" s="4">
        <f t="shared" si="13"/>
        <v>-2.9954469206794343E-4</v>
      </c>
      <c r="J144" s="4">
        <f t="shared" si="14"/>
        <v>4.3502071527215636E-2</v>
      </c>
      <c r="K144" s="4">
        <f t="shared" si="15"/>
        <v>-2.8801843317972642E-3</v>
      </c>
      <c r="L144" s="4">
        <f t="shared" si="16"/>
        <v>-1.1367974549310711E-2</v>
      </c>
      <c r="M144" s="3">
        <f t="shared" si="17"/>
        <v>-8.3389677710163923E-3</v>
      </c>
    </row>
    <row r="145" spans="1:13" x14ac:dyDescent="0.25">
      <c r="A145" t="s">
        <v>589</v>
      </c>
      <c r="B145" s="7">
        <v>8732.6</v>
      </c>
      <c r="C145" s="6">
        <v>169.41</v>
      </c>
      <c r="D145" s="12">
        <v>4.6057000000000001E-2</v>
      </c>
      <c r="E145" s="6">
        <v>18.09</v>
      </c>
      <c r="F145" s="6">
        <v>0.23721999999999999</v>
      </c>
      <c r="G145">
        <v>57.597000000000001</v>
      </c>
      <c r="H145" s="5">
        <f t="shared" si="12"/>
        <v>1.0495377174001064E-2</v>
      </c>
      <c r="I145" s="4">
        <f t="shared" si="13"/>
        <v>1.5221429855576174E-2</v>
      </c>
      <c r="J145" s="4">
        <f t="shared" si="14"/>
        <v>5.0929834569309662E-2</v>
      </c>
      <c r="K145" s="4">
        <f t="shared" si="15"/>
        <v>4.5060658578856216E-2</v>
      </c>
      <c r="L145" s="4">
        <f t="shared" si="16"/>
        <v>1.7805809413480977E-2</v>
      </c>
      <c r="M145" s="3">
        <f t="shared" si="17"/>
        <v>6.9405594405593796E-3</v>
      </c>
    </row>
    <row r="146" spans="1:13" x14ac:dyDescent="0.25">
      <c r="A146" t="s">
        <v>588</v>
      </c>
      <c r="B146" s="7">
        <v>8678.5</v>
      </c>
      <c r="C146" s="6">
        <v>168.13</v>
      </c>
      <c r="D146" s="12">
        <v>4.5748999999999998E-2</v>
      </c>
      <c r="E146" s="6">
        <v>17.8</v>
      </c>
      <c r="F146" s="6">
        <v>0.23719999999999999</v>
      </c>
      <c r="G146">
        <v>58.308999999999997</v>
      </c>
      <c r="H146" s="5">
        <f t="shared" si="12"/>
        <v>-6.195176694226312E-3</v>
      </c>
      <c r="I146" s="4">
        <f t="shared" si="13"/>
        <v>-7.5556342600791027E-3</v>
      </c>
      <c r="J146" s="4">
        <f t="shared" si="14"/>
        <v>-6.6873656556006855E-3</v>
      </c>
      <c r="K146" s="4">
        <f t="shared" si="15"/>
        <v>-1.6030956329463719E-2</v>
      </c>
      <c r="L146" s="4">
        <f t="shared" si="16"/>
        <v>-8.4309923277903209E-5</v>
      </c>
      <c r="M146" s="3">
        <f t="shared" si="17"/>
        <v>1.2361754952514792E-2</v>
      </c>
    </row>
    <row r="147" spans="1:13" x14ac:dyDescent="0.25">
      <c r="A147" t="s">
        <v>587</v>
      </c>
      <c r="B147" s="7">
        <v>8405.1</v>
      </c>
      <c r="C147" s="6">
        <v>162.80000000000001</v>
      </c>
      <c r="D147" s="12">
        <v>4.3196999999999999E-2</v>
      </c>
      <c r="E147" s="6">
        <v>17.04</v>
      </c>
      <c r="F147" s="6">
        <v>0.22595000000000001</v>
      </c>
      <c r="G147">
        <v>54.484000000000002</v>
      </c>
      <c r="H147" s="5">
        <f t="shared" si="12"/>
        <v>-3.1503139943538594E-2</v>
      </c>
      <c r="I147" s="4">
        <f t="shared" si="13"/>
        <v>-3.1701659430202755E-2</v>
      </c>
      <c r="J147" s="4">
        <f t="shared" si="14"/>
        <v>-5.5782640057706168E-2</v>
      </c>
      <c r="K147" s="4">
        <f t="shared" si="15"/>
        <v>-4.2696629213483273E-2</v>
      </c>
      <c r="L147" s="4">
        <f t="shared" si="16"/>
        <v>-4.7428330522765516E-2</v>
      </c>
      <c r="M147" s="3">
        <f t="shared" si="17"/>
        <v>-6.5598792639215198E-2</v>
      </c>
    </row>
    <row r="148" spans="1:13" x14ac:dyDescent="0.25">
      <c r="A148" t="s">
        <v>586</v>
      </c>
      <c r="B148" s="7">
        <v>8439.9</v>
      </c>
      <c r="C148" s="6">
        <v>162.55000000000001</v>
      </c>
      <c r="D148" s="12">
        <v>4.4950999999999998E-2</v>
      </c>
      <c r="E148" s="6">
        <v>17.05</v>
      </c>
      <c r="F148" s="6">
        <v>0.22217000000000001</v>
      </c>
      <c r="G148">
        <v>54.39</v>
      </c>
      <c r="H148" s="5">
        <f t="shared" si="12"/>
        <v>4.1403433629580988E-3</v>
      </c>
      <c r="I148" s="4">
        <f t="shared" si="13"/>
        <v>-1.5356265356265553E-3</v>
      </c>
      <c r="J148" s="4">
        <f t="shared" si="14"/>
        <v>4.0604671620714461E-2</v>
      </c>
      <c r="K148" s="4">
        <f t="shared" si="15"/>
        <v>5.8685446009398845E-4</v>
      </c>
      <c r="L148" s="4">
        <f t="shared" si="16"/>
        <v>-1.6729364903739774E-2</v>
      </c>
      <c r="M148" s="3">
        <f t="shared" si="17"/>
        <v>-1.7252771455840143E-3</v>
      </c>
    </row>
    <row r="149" spans="1:13" x14ac:dyDescent="0.25">
      <c r="A149" t="s">
        <v>585</v>
      </c>
      <c r="B149" s="7">
        <v>8341.6</v>
      </c>
      <c r="C149" s="6">
        <v>160.44</v>
      </c>
      <c r="D149" s="12">
        <v>4.3139999999999998E-2</v>
      </c>
      <c r="E149" s="6">
        <v>16.96</v>
      </c>
      <c r="F149" s="6">
        <v>0.21959999999999999</v>
      </c>
      <c r="G149">
        <v>53.271999999999998</v>
      </c>
      <c r="H149" s="5">
        <f t="shared" si="12"/>
        <v>-1.1647057429590268E-2</v>
      </c>
      <c r="I149" s="4">
        <f t="shared" si="13"/>
        <v>-1.2980621347277843E-2</v>
      </c>
      <c r="J149" s="4">
        <f t="shared" si="14"/>
        <v>-4.0288313941847842E-2</v>
      </c>
      <c r="K149" s="4">
        <f t="shared" si="15"/>
        <v>-5.278592375366542E-3</v>
      </c>
      <c r="L149" s="4">
        <f t="shared" si="16"/>
        <v>-1.156771841382731E-2</v>
      </c>
      <c r="M149" s="3">
        <f t="shared" si="17"/>
        <v>-2.0555249126677722E-2</v>
      </c>
    </row>
    <row r="150" spans="1:13" x14ac:dyDescent="0.25">
      <c r="A150" t="s">
        <v>584</v>
      </c>
      <c r="B150" s="7">
        <v>8607.7999999999993</v>
      </c>
      <c r="C150" s="6">
        <v>167.9</v>
      </c>
      <c r="D150" s="12">
        <v>4.4658999999999997E-2</v>
      </c>
      <c r="E150" s="6">
        <v>17.46</v>
      </c>
      <c r="F150" s="6">
        <v>0.23114999999999999</v>
      </c>
      <c r="G150">
        <v>56.255000000000003</v>
      </c>
      <c r="H150" s="5">
        <f t="shared" si="12"/>
        <v>3.1912342955787709E-2</v>
      </c>
      <c r="I150" s="4">
        <f t="shared" si="13"/>
        <v>4.6497132884567582E-2</v>
      </c>
      <c r="J150" s="4">
        <f t="shared" si="14"/>
        <v>3.5210941121928574E-2</v>
      </c>
      <c r="K150" s="4">
        <f t="shared" si="15"/>
        <v>2.9481132075471761E-2</v>
      </c>
      <c r="L150" s="4">
        <f t="shared" si="16"/>
        <v>5.2595628415300633E-2</v>
      </c>
      <c r="M150" s="3">
        <f t="shared" si="17"/>
        <v>5.5995644991740479E-2</v>
      </c>
    </row>
    <row r="151" spans="1:13" x14ac:dyDescent="0.25">
      <c r="A151" t="s">
        <v>583</v>
      </c>
      <c r="B151" s="7">
        <v>8866.6</v>
      </c>
      <c r="C151" s="6">
        <v>170.27</v>
      </c>
      <c r="D151" s="12">
        <v>4.7863999999999997E-2</v>
      </c>
      <c r="E151" s="6">
        <v>17.64</v>
      </c>
      <c r="F151" s="6">
        <v>0.23086000000000001</v>
      </c>
      <c r="G151">
        <v>58.573999999999998</v>
      </c>
      <c r="H151" s="5">
        <f t="shared" si="12"/>
        <v>3.0065754315853122E-2</v>
      </c>
      <c r="I151" s="4">
        <f t="shared" si="13"/>
        <v>1.4115544967242544E-2</v>
      </c>
      <c r="J151" s="4">
        <f t="shared" si="14"/>
        <v>7.176604939653819E-2</v>
      </c>
      <c r="K151" s="4">
        <f t="shared" si="15"/>
        <v>1.0309278350515427E-2</v>
      </c>
      <c r="L151" s="4">
        <f t="shared" si="16"/>
        <v>-1.2545965823057559E-3</v>
      </c>
      <c r="M151" s="3">
        <f t="shared" si="17"/>
        <v>4.1223002399786601E-2</v>
      </c>
    </row>
    <row r="152" spans="1:13" x14ac:dyDescent="0.25">
      <c r="A152" t="s">
        <v>582</v>
      </c>
      <c r="B152" s="7">
        <v>9377.2999999999993</v>
      </c>
      <c r="C152" s="6">
        <v>175.74</v>
      </c>
      <c r="D152" s="12">
        <v>5.2983000000000002E-2</v>
      </c>
      <c r="E152" s="6">
        <v>17.989999999999998</v>
      </c>
      <c r="F152" s="6">
        <v>0.23921000000000001</v>
      </c>
      <c r="G152">
        <v>60.548999999999999</v>
      </c>
      <c r="H152" s="5">
        <f t="shared" si="12"/>
        <v>5.7598177429905473E-2</v>
      </c>
      <c r="I152" s="4">
        <f t="shared" si="13"/>
        <v>3.2125447818171171E-2</v>
      </c>
      <c r="J152" s="4">
        <f t="shared" si="14"/>
        <v>0.1069488550894202</v>
      </c>
      <c r="K152" s="4">
        <f t="shared" si="15"/>
        <v>1.9841269841269771E-2</v>
      </c>
      <c r="L152" s="4">
        <f t="shared" si="16"/>
        <v>3.6169106817984797E-2</v>
      </c>
      <c r="M152" s="3">
        <f t="shared" si="17"/>
        <v>3.3718031891282862E-2</v>
      </c>
    </row>
    <row r="153" spans="1:13" x14ac:dyDescent="0.25">
      <c r="A153" t="s">
        <v>581</v>
      </c>
      <c r="B153" s="7">
        <v>9298.9</v>
      </c>
      <c r="C153" s="6">
        <v>173.86</v>
      </c>
      <c r="D153" s="12">
        <v>5.3376E-2</v>
      </c>
      <c r="E153" s="6">
        <v>17.899999999999999</v>
      </c>
      <c r="F153" s="6">
        <v>0.23546</v>
      </c>
      <c r="G153">
        <v>59.817</v>
      </c>
      <c r="H153" s="5">
        <f t="shared" si="12"/>
        <v>-8.3606155289901452E-3</v>
      </c>
      <c r="I153" s="4">
        <f t="shared" si="13"/>
        <v>-1.0697621486286502E-2</v>
      </c>
      <c r="J153" s="4">
        <f t="shared" si="14"/>
        <v>7.4174735292451555E-3</v>
      </c>
      <c r="K153" s="4">
        <f t="shared" si="15"/>
        <v>-5.0027793218454519E-3</v>
      </c>
      <c r="L153" s="4">
        <f t="shared" si="16"/>
        <v>-1.567660214873956E-2</v>
      </c>
      <c r="M153" s="3">
        <f t="shared" si="17"/>
        <v>-1.2089382153297357E-2</v>
      </c>
    </row>
    <row r="154" spans="1:13" x14ac:dyDescent="0.25">
      <c r="A154" t="s">
        <v>580</v>
      </c>
      <c r="B154" s="7">
        <v>9507.2999999999993</v>
      </c>
      <c r="C154" s="6">
        <v>184.59</v>
      </c>
      <c r="D154" s="12">
        <v>5.6154999999999997E-2</v>
      </c>
      <c r="E154" s="6">
        <v>18.53</v>
      </c>
      <c r="F154" s="6">
        <v>0.24332999999999999</v>
      </c>
      <c r="G154">
        <v>67.968999999999994</v>
      </c>
      <c r="H154" s="5">
        <f t="shared" si="12"/>
        <v>2.2411252943896454E-2</v>
      </c>
      <c r="I154" s="4">
        <f t="shared" si="13"/>
        <v>6.1716323478660851E-2</v>
      </c>
      <c r="J154" s="4">
        <f t="shared" si="14"/>
        <v>5.2064598321342803E-2</v>
      </c>
      <c r="K154" s="4">
        <f t="shared" si="15"/>
        <v>3.5195530726257029E-2</v>
      </c>
      <c r="L154" s="4">
        <f t="shared" si="16"/>
        <v>3.3423936125031695E-2</v>
      </c>
      <c r="M154" s="3">
        <f t="shared" si="17"/>
        <v>0.13628232776635385</v>
      </c>
    </row>
    <row r="155" spans="1:13" x14ac:dyDescent="0.25">
      <c r="A155" t="s">
        <v>579</v>
      </c>
      <c r="B155" s="7">
        <v>9349.1</v>
      </c>
      <c r="C155" s="6">
        <v>179.91</v>
      </c>
      <c r="D155" s="12">
        <v>5.3851999999999997E-2</v>
      </c>
      <c r="E155" s="6">
        <v>18.2</v>
      </c>
      <c r="F155" s="6">
        <v>0.23938000000000001</v>
      </c>
      <c r="G155">
        <v>68.043999999999997</v>
      </c>
      <c r="H155" s="5">
        <f t="shared" si="12"/>
        <v>-1.6639845171604883E-2</v>
      </c>
      <c r="I155" s="4">
        <f t="shared" si="13"/>
        <v>-2.5353486104339407E-2</v>
      </c>
      <c r="J155" s="4">
        <f t="shared" si="14"/>
        <v>-4.1011486065354763E-2</v>
      </c>
      <c r="K155" s="4">
        <f t="shared" si="15"/>
        <v>-1.780895844576369E-2</v>
      </c>
      <c r="L155" s="4">
        <f t="shared" si="16"/>
        <v>-1.6233099083548974E-2</v>
      </c>
      <c r="M155" s="3">
        <f t="shared" si="17"/>
        <v>1.1034442172166425E-3</v>
      </c>
    </row>
    <row r="156" spans="1:13" x14ac:dyDescent="0.25">
      <c r="A156" t="s">
        <v>578</v>
      </c>
      <c r="B156" s="7">
        <v>9381.6</v>
      </c>
      <c r="C156" s="6">
        <v>183.64</v>
      </c>
      <c r="D156" s="12">
        <v>5.6063000000000002E-2</v>
      </c>
      <c r="E156" s="6">
        <v>18.239999999999998</v>
      </c>
      <c r="F156" s="6">
        <v>0.24132000000000001</v>
      </c>
      <c r="G156">
        <v>70.751000000000005</v>
      </c>
      <c r="H156" s="5">
        <f t="shared" si="12"/>
        <v>3.4762704431443581E-3</v>
      </c>
      <c r="I156" s="4">
        <f t="shared" si="13"/>
        <v>2.073258851648041E-2</v>
      </c>
      <c r="J156" s="4">
        <f t="shared" si="14"/>
        <v>4.1056970957439098E-2</v>
      </c>
      <c r="K156" s="4">
        <f t="shared" si="15"/>
        <v>2.19780219780219E-3</v>
      </c>
      <c r="L156" s="4">
        <f t="shared" si="16"/>
        <v>8.1042693625197337E-3</v>
      </c>
      <c r="M156" s="3">
        <f t="shared" si="17"/>
        <v>3.9783081535477161E-2</v>
      </c>
    </row>
    <row r="157" spans="1:13" x14ac:dyDescent="0.25">
      <c r="A157" t="s">
        <v>577</v>
      </c>
      <c r="B157" s="7">
        <v>9334.9</v>
      </c>
      <c r="C157" s="6">
        <v>188.5</v>
      </c>
      <c r="D157" s="12">
        <v>5.5743000000000001E-2</v>
      </c>
      <c r="E157" s="6">
        <v>18.41</v>
      </c>
      <c r="F157" s="6">
        <v>0.25097000000000003</v>
      </c>
      <c r="G157">
        <v>69.953000000000003</v>
      </c>
      <c r="H157" s="5">
        <f t="shared" si="12"/>
        <v>-4.9778289417584665E-3</v>
      </c>
      <c r="I157" s="4">
        <f t="shared" si="13"/>
        <v>2.6464822478762917E-2</v>
      </c>
      <c r="J157" s="4">
        <f t="shared" si="14"/>
        <v>-5.7078643668729834E-3</v>
      </c>
      <c r="K157" s="4">
        <f t="shared" si="15"/>
        <v>9.3201754385965341E-3</v>
      </c>
      <c r="L157" s="4">
        <f t="shared" si="16"/>
        <v>3.998839714901381E-2</v>
      </c>
      <c r="M157" s="3">
        <f t="shared" si="17"/>
        <v>-1.127899252307385E-2</v>
      </c>
    </row>
    <row r="158" spans="1:13" x14ac:dyDescent="0.25">
      <c r="A158" t="s">
        <v>576</v>
      </c>
      <c r="B158" s="7">
        <v>9296.6</v>
      </c>
      <c r="C158" s="6">
        <v>189.79</v>
      </c>
      <c r="D158" s="12">
        <v>5.7013000000000001E-2</v>
      </c>
      <c r="E158" s="6">
        <v>18.46</v>
      </c>
      <c r="F158" s="6">
        <v>0.25464999999999999</v>
      </c>
      <c r="G158">
        <v>69.704999999999998</v>
      </c>
      <c r="H158" s="5">
        <f t="shared" si="12"/>
        <v>-4.1028827303987159E-3</v>
      </c>
      <c r="I158" s="4">
        <f t="shared" si="13"/>
        <v>6.8435013262599931E-3</v>
      </c>
      <c r="J158" s="4">
        <f t="shared" si="14"/>
        <v>2.2783129720323592E-2</v>
      </c>
      <c r="K158" s="4">
        <f t="shared" si="15"/>
        <v>2.7159152634437245E-3</v>
      </c>
      <c r="L158" s="4">
        <f t="shared" si="16"/>
        <v>1.4663107144279985E-2</v>
      </c>
      <c r="M158" s="3">
        <f t="shared" si="17"/>
        <v>-3.5452375166183936E-3</v>
      </c>
    </row>
    <row r="159" spans="1:13" x14ac:dyDescent="0.25">
      <c r="A159" t="s">
        <v>575</v>
      </c>
      <c r="B159" s="7">
        <v>9193.9</v>
      </c>
      <c r="C159" s="6">
        <v>188.93</v>
      </c>
      <c r="D159" s="12">
        <v>5.5966000000000002E-2</v>
      </c>
      <c r="E159" s="6">
        <v>18.170000000000002</v>
      </c>
      <c r="F159" s="6">
        <v>0.26718999999999998</v>
      </c>
      <c r="G159">
        <v>68.063000000000002</v>
      </c>
      <c r="H159" s="5">
        <f t="shared" si="12"/>
        <v>-1.1047049458942082E-2</v>
      </c>
      <c r="I159" s="4">
        <f t="shared" si="13"/>
        <v>-4.5313240950523026E-3</v>
      </c>
      <c r="J159" s="4">
        <f t="shared" si="14"/>
        <v>-1.8364232718853568E-2</v>
      </c>
      <c r="K159" s="4">
        <f t="shared" si="15"/>
        <v>-1.5709642470205787E-2</v>
      </c>
      <c r="L159" s="4">
        <f t="shared" si="16"/>
        <v>4.9244060475162055E-2</v>
      </c>
      <c r="M159" s="3">
        <f t="shared" si="17"/>
        <v>-2.3556416325944962E-2</v>
      </c>
    </row>
    <row r="160" spans="1:13" x14ac:dyDescent="0.25">
      <c r="A160" t="s">
        <v>574</v>
      </c>
      <c r="B160" s="7">
        <v>9611.7999999999993</v>
      </c>
      <c r="C160" s="6">
        <v>203.83</v>
      </c>
      <c r="D160" s="12">
        <v>5.9316000000000001E-2</v>
      </c>
      <c r="E160" s="6">
        <v>19.25</v>
      </c>
      <c r="F160" s="6">
        <v>0.27778999999999998</v>
      </c>
      <c r="G160">
        <v>72.563000000000002</v>
      </c>
      <c r="H160" s="5">
        <f t="shared" si="12"/>
        <v>4.5454051055591194E-2</v>
      </c>
      <c r="I160" s="4">
        <f t="shared" si="13"/>
        <v>7.8865188164928934E-2</v>
      </c>
      <c r="J160" s="4">
        <f t="shared" si="14"/>
        <v>5.9857770789407905E-2</v>
      </c>
      <c r="K160" s="4">
        <f t="shared" si="15"/>
        <v>5.9438635112823324E-2</v>
      </c>
      <c r="L160" s="4">
        <f t="shared" si="16"/>
        <v>3.9672143418541195E-2</v>
      </c>
      <c r="M160" s="3">
        <f t="shared" si="17"/>
        <v>6.6115216784449649E-2</v>
      </c>
    </row>
    <row r="161" spans="1:13" x14ac:dyDescent="0.25">
      <c r="A161" t="s">
        <v>573</v>
      </c>
      <c r="B161" s="7">
        <v>9772</v>
      </c>
      <c r="C161" s="6">
        <v>213.16</v>
      </c>
      <c r="D161" s="12">
        <v>6.0088999999999997E-2</v>
      </c>
      <c r="E161" s="6">
        <v>20.62</v>
      </c>
      <c r="F161" s="6">
        <v>0.28359000000000001</v>
      </c>
      <c r="G161">
        <v>73.593999999999994</v>
      </c>
      <c r="H161" s="5">
        <f t="shared" si="12"/>
        <v>1.6667013462619007E-2</v>
      </c>
      <c r="I161" s="4">
        <f t="shared" si="13"/>
        <v>4.5773438649855169E-2</v>
      </c>
      <c r="J161" s="4">
        <f t="shared" si="14"/>
        <v>1.3031896958662026E-2</v>
      </c>
      <c r="K161" s="4">
        <f t="shared" si="15"/>
        <v>7.1168831168831215E-2</v>
      </c>
      <c r="L161" s="4">
        <f t="shared" si="16"/>
        <v>2.0879081320422044E-2</v>
      </c>
      <c r="M161" s="3">
        <f t="shared" si="17"/>
        <v>1.4208343094965548E-2</v>
      </c>
    </row>
    <row r="162" spans="1:13" x14ac:dyDescent="0.25">
      <c r="A162" t="s">
        <v>572</v>
      </c>
      <c r="B162" s="7">
        <v>9818.6</v>
      </c>
      <c r="C162" s="6">
        <v>223.51</v>
      </c>
      <c r="D162" s="12">
        <v>5.9882999999999999E-2</v>
      </c>
      <c r="E162" s="6">
        <v>22.03</v>
      </c>
      <c r="F162" s="6">
        <v>0.27959000000000001</v>
      </c>
      <c r="G162">
        <v>74.337999999999994</v>
      </c>
      <c r="H162" s="5">
        <f t="shared" si="12"/>
        <v>4.7687269750307237E-3</v>
      </c>
      <c r="I162" s="4">
        <f t="shared" si="13"/>
        <v>4.8555075999249464E-2</v>
      </c>
      <c r="J162" s="4">
        <f t="shared" si="14"/>
        <v>-3.4282480986536079E-3</v>
      </c>
      <c r="K162" s="4">
        <f t="shared" si="15"/>
        <v>6.838021338506306E-2</v>
      </c>
      <c r="L162" s="4">
        <f t="shared" si="16"/>
        <v>-1.4104869706266121E-2</v>
      </c>
      <c r="M162" s="3">
        <f t="shared" si="17"/>
        <v>1.0109519797809607E-2</v>
      </c>
    </row>
    <row r="163" spans="1:13" x14ac:dyDescent="0.25">
      <c r="A163" t="s">
        <v>571</v>
      </c>
      <c r="B163" s="7">
        <v>9895.5</v>
      </c>
      <c r="C163" s="6">
        <v>223.23</v>
      </c>
      <c r="D163" s="12">
        <v>6.0048999999999998E-2</v>
      </c>
      <c r="E163" s="6">
        <v>21.76</v>
      </c>
      <c r="F163" s="6">
        <v>0.27762999999999999</v>
      </c>
      <c r="G163">
        <v>76.613</v>
      </c>
      <c r="H163" s="5">
        <f t="shared" si="12"/>
        <v>7.8320738190780226E-3</v>
      </c>
      <c r="I163" s="4">
        <f t="shared" si="13"/>
        <v>-1.2527403695584693E-3</v>
      </c>
      <c r="J163" s="4">
        <f t="shared" si="14"/>
        <v>2.7720722074713322E-3</v>
      </c>
      <c r="K163" s="4">
        <f t="shared" si="15"/>
        <v>-1.2256014525646841E-2</v>
      </c>
      <c r="L163" s="4">
        <f t="shared" si="16"/>
        <v>-7.0102650309382675E-3</v>
      </c>
      <c r="M163" s="3">
        <f t="shared" si="17"/>
        <v>3.0603459872474481E-2</v>
      </c>
    </row>
    <row r="164" spans="1:13" x14ac:dyDescent="0.25">
      <c r="A164" t="s">
        <v>570</v>
      </c>
      <c r="B164" s="7">
        <v>10151.5</v>
      </c>
      <c r="C164" s="6">
        <v>228.59</v>
      </c>
      <c r="D164" s="12">
        <v>6.1869E-2</v>
      </c>
      <c r="E164" s="6">
        <v>24.28</v>
      </c>
      <c r="F164" s="6">
        <v>0.28259000000000001</v>
      </c>
      <c r="G164">
        <v>77.022999999999996</v>
      </c>
      <c r="H164" s="5">
        <f t="shared" si="12"/>
        <v>2.5870345106361547E-2</v>
      </c>
      <c r="I164" s="4">
        <f t="shared" si="13"/>
        <v>2.4011109617882997E-2</v>
      </c>
      <c r="J164" s="4">
        <f t="shared" si="14"/>
        <v>3.0308581325251049E-2</v>
      </c>
      <c r="K164" s="4">
        <f t="shared" si="15"/>
        <v>0.11580882352941169</v>
      </c>
      <c r="L164" s="4">
        <f t="shared" si="16"/>
        <v>1.7865504448366654E-2</v>
      </c>
      <c r="M164" s="3">
        <f t="shared" si="17"/>
        <v>5.3515721874877187E-3</v>
      </c>
    </row>
    <row r="165" spans="1:13" x14ac:dyDescent="0.25">
      <c r="A165" t="s">
        <v>569</v>
      </c>
      <c r="B165" s="7">
        <v>9854.1</v>
      </c>
      <c r="C165" s="6">
        <v>222.95</v>
      </c>
      <c r="D165" s="12">
        <v>6.0278999999999999E-2</v>
      </c>
      <c r="E165" s="6">
        <v>25.14</v>
      </c>
      <c r="F165" s="6">
        <v>0.27348</v>
      </c>
      <c r="G165">
        <v>74.099999999999994</v>
      </c>
      <c r="H165" s="5">
        <f t="shared" si="12"/>
        <v>-2.9296163128601616E-2</v>
      </c>
      <c r="I165" s="4">
        <f t="shared" si="13"/>
        <v>-2.4672995319130364E-2</v>
      </c>
      <c r="J165" s="4">
        <f t="shared" si="14"/>
        <v>-2.5699461765989473E-2</v>
      </c>
      <c r="K165" s="4">
        <f t="shared" si="15"/>
        <v>3.5420098846787429E-2</v>
      </c>
      <c r="L165" s="4">
        <f t="shared" si="16"/>
        <v>-3.2237517251141212E-2</v>
      </c>
      <c r="M165" s="3">
        <f t="shared" si="17"/>
        <v>-3.7949703335367402E-2</v>
      </c>
    </row>
    <row r="166" spans="1:13" x14ac:dyDescent="0.25">
      <c r="A166" t="s">
        <v>568</v>
      </c>
      <c r="B166" s="7">
        <v>10229.5</v>
      </c>
      <c r="C166" s="6">
        <v>236.76</v>
      </c>
      <c r="D166" s="12">
        <v>6.3388E-2</v>
      </c>
      <c r="E166" s="6">
        <v>25.68</v>
      </c>
      <c r="F166" s="6">
        <v>0.28106999999999999</v>
      </c>
      <c r="G166">
        <v>76.524000000000001</v>
      </c>
      <c r="H166" s="5">
        <f t="shared" si="12"/>
        <v>3.8095817984392211E-2</v>
      </c>
      <c r="I166" s="4">
        <f t="shared" si="13"/>
        <v>6.1942139493159853E-2</v>
      </c>
      <c r="J166" s="4">
        <f t="shared" si="14"/>
        <v>5.1576834386768189E-2</v>
      </c>
      <c r="K166" s="4">
        <f t="shared" si="15"/>
        <v>2.1479713603818507E-2</v>
      </c>
      <c r="L166" s="4">
        <f t="shared" si="16"/>
        <v>2.7753400614304535E-2</v>
      </c>
      <c r="M166" s="3">
        <f t="shared" si="17"/>
        <v>3.2712550607287616E-2</v>
      </c>
    </row>
    <row r="167" spans="1:13" x14ac:dyDescent="0.25">
      <c r="A167" t="s">
        <v>567</v>
      </c>
      <c r="B167" s="7">
        <v>10317.700000000001</v>
      </c>
      <c r="C167" s="6">
        <v>265.58</v>
      </c>
      <c r="D167" s="12">
        <v>6.8211999999999995E-2</v>
      </c>
      <c r="E167" s="6">
        <v>26.43</v>
      </c>
      <c r="F167" s="6">
        <v>0.30436999999999997</v>
      </c>
      <c r="G167">
        <v>81.19</v>
      </c>
      <c r="H167" s="5">
        <f t="shared" si="12"/>
        <v>8.6221222933673403E-3</v>
      </c>
      <c r="I167" s="4">
        <f t="shared" si="13"/>
        <v>0.1217266430140227</v>
      </c>
      <c r="J167" s="4">
        <f t="shared" si="14"/>
        <v>7.6102732378368065E-2</v>
      </c>
      <c r="K167" s="4">
        <f t="shared" si="15"/>
        <v>2.9205607476635587E-2</v>
      </c>
      <c r="L167" s="4">
        <f t="shared" si="16"/>
        <v>8.2897498843704343E-2</v>
      </c>
      <c r="M167" s="3">
        <f t="shared" si="17"/>
        <v>6.0974334849197565E-2</v>
      </c>
    </row>
    <row r="168" spans="1:13" x14ac:dyDescent="0.25">
      <c r="A168" t="s">
        <v>566</v>
      </c>
      <c r="B168" s="7">
        <v>10235.1</v>
      </c>
      <c r="C168" s="6">
        <v>268.75</v>
      </c>
      <c r="D168" s="12">
        <v>6.8703E-2</v>
      </c>
      <c r="E168" s="6">
        <v>25.53</v>
      </c>
      <c r="F168" s="6">
        <v>0.32730999999999999</v>
      </c>
      <c r="G168">
        <v>80.600999999999999</v>
      </c>
      <c r="H168" s="5">
        <f t="shared" si="12"/>
        <v>-8.0056601762020785E-3</v>
      </c>
      <c r="I168" s="4">
        <f t="shared" si="13"/>
        <v>1.1936139769560983E-2</v>
      </c>
      <c r="J168" s="4">
        <f t="shared" si="14"/>
        <v>7.1981469536153142E-3</v>
      </c>
      <c r="K168" s="4">
        <f t="shared" si="15"/>
        <v>-3.4052213393870545E-2</v>
      </c>
      <c r="L168" s="4">
        <f t="shared" si="16"/>
        <v>7.5368794559253605E-2</v>
      </c>
      <c r="M168" s="3">
        <f t="shared" si="17"/>
        <v>-7.254588003448692E-3</v>
      </c>
    </row>
    <row r="169" spans="1:13" x14ac:dyDescent="0.25">
      <c r="A169" t="s">
        <v>565</v>
      </c>
      <c r="B169" s="7">
        <v>10333</v>
      </c>
      <c r="C169" s="6">
        <v>285.25</v>
      </c>
      <c r="D169" s="12">
        <v>7.0744000000000001E-2</v>
      </c>
      <c r="E169" s="6">
        <v>26.32</v>
      </c>
      <c r="F169" s="6">
        <v>0.33587</v>
      </c>
      <c r="G169">
        <v>82.965000000000003</v>
      </c>
      <c r="H169" s="5">
        <f t="shared" si="12"/>
        <v>9.5651239362586349E-3</v>
      </c>
      <c r="I169" s="4">
        <f t="shared" si="13"/>
        <v>6.1395348837209207E-2</v>
      </c>
      <c r="J169" s="4">
        <f t="shared" si="14"/>
        <v>2.9707581910542569E-2</v>
      </c>
      <c r="K169" s="4">
        <f t="shared" si="15"/>
        <v>3.0943987465726464E-2</v>
      </c>
      <c r="L169" s="4">
        <f t="shared" si="16"/>
        <v>2.6152577067611871E-2</v>
      </c>
      <c r="M169" s="3">
        <f t="shared" si="17"/>
        <v>2.9329660922321033E-2</v>
      </c>
    </row>
    <row r="170" spans="1:13" x14ac:dyDescent="0.25">
      <c r="A170" t="s">
        <v>564</v>
      </c>
      <c r="B170" s="7">
        <v>9907.7000000000007</v>
      </c>
      <c r="C170" s="6">
        <v>264.87</v>
      </c>
      <c r="D170" s="12">
        <v>6.4252000000000004E-2</v>
      </c>
      <c r="E170" s="6">
        <v>24.28</v>
      </c>
      <c r="F170" s="6">
        <v>0.30753999999999998</v>
      </c>
      <c r="G170">
        <v>76.741</v>
      </c>
      <c r="H170" s="5">
        <f t="shared" si="12"/>
        <v>-4.1159392238459214E-2</v>
      </c>
      <c r="I170" s="4">
        <f t="shared" si="13"/>
        <v>-7.1446099912357619E-2</v>
      </c>
      <c r="J170" s="4">
        <f t="shared" si="14"/>
        <v>-9.1767499717290479E-2</v>
      </c>
      <c r="K170" s="4">
        <f t="shared" si="15"/>
        <v>-7.7507598784194442E-2</v>
      </c>
      <c r="L170" s="4">
        <f t="shared" si="16"/>
        <v>-8.4348110876231952E-2</v>
      </c>
      <c r="M170" s="3">
        <f t="shared" si="17"/>
        <v>-7.5019586572651176E-2</v>
      </c>
    </row>
    <row r="171" spans="1:13" x14ac:dyDescent="0.25">
      <c r="A171" t="s">
        <v>563</v>
      </c>
      <c r="B171" s="7">
        <v>9932.2999999999993</v>
      </c>
      <c r="C171" s="6">
        <v>259.99</v>
      </c>
      <c r="D171" s="12">
        <v>6.1864000000000002E-2</v>
      </c>
      <c r="E171" s="6">
        <v>23.4</v>
      </c>
      <c r="F171" s="6">
        <v>0.29315999999999998</v>
      </c>
      <c r="G171">
        <v>74.866</v>
      </c>
      <c r="H171" s="5">
        <f t="shared" si="12"/>
        <v>2.482917326927403E-3</v>
      </c>
      <c r="I171" s="4">
        <f t="shared" si="13"/>
        <v>-1.8424132593347631E-2</v>
      </c>
      <c r="J171" s="4">
        <f t="shared" si="14"/>
        <v>-3.7166158251883186E-2</v>
      </c>
      <c r="K171" s="4">
        <f t="shared" si="15"/>
        <v>-3.6243822075782695E-2</v>
      </c>
      <c r="L171" s="4">
        <f t="shared" si="16"/>
        <v>-4.6758145281914576E-2</v>
      </c>
      <c r="M171" s="3">
        <f t="shared" si="17"/>
        <v>-2.4432832514561964E-2</v>
      </c>
    </row>
    <row r="172" spans="1:13" x14ac:dyDescent="0.25">
      <c r="A172" t="s">
        <v>562</v>
      </c>
      <c r="B172" s="7">
        <v>9701.4</v>
      </c>
      <c r="C172" s="6">
        <v>267.63</v>
      </c>
      <c r="D172" s="12">
        <v>6.0156000000000001E-2</v>
      </c>
      <c r="E172" s="6">
        <v>23.45</v>
      </c>
      <c r="F172" s="6">
        <v>0.28708</v>
      </c>
      <c r="G172">
        <v>73.340999999999994</v>
      </c>
      <c r="H172" s="5">
        <f t="shared" si="12"/>
        <v>-2.3247384795062498E-2</v>
      </c>
      <c r="I172" s="4">
        <f t="shared" si="13"/>
        <v>2.9385745605600144E-2</v>
      </c>
      <c r="J172" s="4">
        <f t="shared" si="14"/>
        <v>-2.7608948661580257E-2</v>
      </c>
      <c r="K172" s="4">
        <f t="shared" si="15"/>
        <v>2.1367521367521292E-3</v>
      </c>
      <c r="L172" s="4">
        <f t="shared" si="16"/>
        <v>-2.0739527902851607E-2</v>
      </c>
      <c r="M172" s="3">
        <f t="shared" si="17"/>
        <v>-2.0369727246012936E-2</v>
      </c>
    </row>
    <row r="173" spans="1:13" x14ac:dyDescent="0.25">
      <c r="A173" t="s">
        <v>561</v>
      </c>
      <c r="B173" s="7">
        <v>10158.4</v>
      </c>
      <c r="C173" s="6">
        <v>282.26</v>
      </c>
      <c r="D173" s="12">
        <v>6.2732999999999997E-2</v>
      </c>
      <c r="E173" s="6">
        <v>24.04</v>
      </c>
      <c r="F173" s="6">
        <v>0.29801</v>
      </c>
      <c r="G173">
        <v>77.173000000000002</v>
      </c>
      <c r="H173" s="5">
        <f t="shared" si="12"/>
        <v>4.7106603170676387E-2</v>
      </c>
      <c r="I173" s="4">
        <f t="shared" si="13"/>
        <v>5.46650226058365E-2</v>
      </c>
      <c r="J173" s="4">
        <f t="shared" si="14"/>
        <v>4.2838619589068427E-2</v>
      </c>
      <c r="K173" s="4">
        <f t="shared" si="15"/>
        <v>2.5159914712153508E-2</v>
      </c>
      <c r="L173" s="4">
        <f t="shared" si="16"/>
        <v>3.8073011007384583E-2</v>
      </c>
      <c r="M173" s="3">
        <f t="shared" si="17"/>
        <v>5.224908305040854E-2</v>
      </c>
    </row>
    <row r="174" spans="1:13" x14ac:dyDescent="0.25">
      <c r="A174" t="s">
        <v>560</v>
      </c>
      <c r="B174" s="7">
        <v>9609.4</v>
      </c>
      <c r="C174" s="6">
        <v>259.12</v>
      </c>
      <c r="D174" s="12">
        <v>5.7425999999999998E-2</v>
      </c>
      <c r="E174" s="6">
        <v>22.31</v>
      </c>
      <c r="F174" s="6">
        <v>0.27517999999999998</v>
      </c>
      <c r="G174">
        <v>70.781999999999996</v>
      </c>
      <c r="H174" s="5">
        <f t="shared" si="12"/>
        <v>-5.4043943928177685E-2</v>
      </c>
      <c r="I174" s="4">
        <f t="shared" si="13"/>
        <v>-8.1981152129242507E-2</v>
      </c>
      <c r="J174" s="4">
        <f t="shared" si="14"/>
        <v>-8.4596623786523883E-2</v>
      </c>
      <c r="K174" s="4">
        <f t="shared" si="15"/>
        <v>-7.196339434276211E-2</v>
      </c>
      <c r="L174" s="4">
        <f t="shared" si="16"/>
        <v>-7.6608167511157399E-2</v>
      </c>
      <c r="M174" s="3">
        <f t="shared" si="17"/>
        <v>-8.2813937517007274E-2</v>
      </c>
    </row>
    <row r="175" spans="1:13" x14ac:dyDescent="0.25">
      <c r="A175" t="s">
        <v>559</v>
      </c>
      <c r="B175" s="7">
        <v>9602.4</v>
      </c>
      <c r="C175" s="6">
        <v>257.39</v>
      </c>
      <c r="D175" s="12">
        <v>5.8182999999999999E-2</v>
      </c>
      <c r="E175" s="6">
        <v>22.11</v>
      </c>
      <c r="F175" s="6">
        <v>0.27113999999999999</v>
      </c>
      <c r="G175">
        <v>69.454999999999998</v>
      </c>
      <c r="H175" s="5">
        <f t="shared" si="12"/>
        <v>-7.2845338938953841E-4</v>
      </c>
      <c r="I175" s="4">
        <f t="shared" si="13"/>
        <v>-6.6764433467120243E-3</v>
      </c>
      <c r="J175" s="4">
        <f t="shared" si="14"/>
        <v>1.318218228676904E-2</v>
      </c>
      <c r="K175" s="4">
        <f t="shared" si="15"/>
        <v>-8.9645898700133619E-3</v>
      </c>
      <c r="L175" s="4">
        <f t="shared" si="16"/>
        <v>-1.4681299513045976E-2</v>
      </c>
      <c r="M175" s="3">
        <f t="shared" si="17"/>
        <v>-1.8747704218586625E-2</v>
      </c>
    </row>
    <row r="176" spans="1:13" x14ac:dyDescent="0.25">
      <c r="A176" t="s">
        <v>558</v>
      </c>
      <c r="B176" s="7">
        <v>9684.5</v>
      </c>
      <c r="C176" s="6">
        <v>265.11</v>
      </c>
      <c r="D176" s="12">
        <v>5.8568000000000002E-2</v>
      </c>
      <c r="E176" s="6">
        <v>22.16</v>
      </c>
      <c r="F176" s="6">
        <v>0.27422000000000002</v>
      </c>
      <c r="G176">
        <v>73.290999999999997</v>
      </c>
      <c r="H176" s="5">
        <f t="shared" si="12"/>
        <v>8.5499458468716316E-3</v>
      </c>
      <c r="I176" s="4">
        <f t="shared" si="13"/>
        <v>2.9993395236800335E-2</v>
      </c>
      <c r="J176" s="4">
        <f t="shared" si="14"/>
        <v>6.6170530911091596E-3</v>
      </c>
      <c r="K176" s="4">
        <f t="shared" si="15"/>
        <v>2.2614201718680338E-3</v>
      </c>
      <c r="L176" s="4">
        <f t="shared" si="16"/>
        <v>1.1359445305008542E-2</v>
      </c>
      <c r="M176" s="3">
        <f t="shared" si="17"/>
        <v>5.5230005039234031E-2</v>
      </c>
    </row>
    <row r="177" spans="1:13" x14ac:dyDescent="0.25">
      <c r="A177" t="s">
        <v>557</v>
      </c>
      <c r="B177" s="7">
        <v>9655.7000000000007</v>
      </c>
      <c r="C177" s="6">
        <v>261.64</v>
      </c>
      <c r="D177" s="12">
        <v>5.8209999999999998E-2</v>
      </c>
      <c r="E177" s="6">
        <v>22.03</v>
      </c>
      <c r="F177" s="6">
        <v>0.27492</v>
      </c>
      <c r="G177">
        <v>74.817999999999998</v>
      </c>
      <c r="H177" s="5">
        <f t="shared" si="12"/>
        <v>-2.97382415199543E-3</v>
      </c>
      <c r="I177" s="4">
        <f t="shared" si="13"/>
        <v>-1.3088906491645069E-2</v>
      </c>
      <c r="J177" s="4">
        <f t="shared" si="14"/>
        <v>-6.1125529299276282E-3</v>
      </c>
      <c r="K177" s="4">
        <f t="shared" si="15"/>
        <v>-5.8664259927797557E-3</v>
      </c>
      <c r="L177" s="4">
        <f t="shared" si="16"/>
        <v>2.5526949164902391E-3</v>
      </c>
      <c r="M177" s="3">
        <f t="shared" si="17"/>
        <v>2.0834754608342054E-2</v>
      </c>
    </row>
    <row r="178" spans="1:13" x14ac:dyDescent="0.25">
      <c r="A178" t="s">
        <v>556</v>
      </c>
      <c r="B178" s="7">
        <v>9942.7000000000007</v>
      </c>
      <c r="C178" s="6">
        <v>274.72000000000003</v>
      </c>
      <c r="D178" s="12">
        <v>6.1617999999999999E-2</v>
      </c>
      <c r="E178" s="6">
        <v>22.81</v>
      </c>
      <c r="F178" s="6">
        <v>0.28338000000000002</v>
      </c>
      <c r="G178">
        <v>79.706000000000003</v>
      </c>
      <c r="H178" s="5">
        <f t="shared" si="12"/>
        <v>2.9723375829820764E-2</v>
      </c>
      <c r="I178" s="4">
        <f t="shared" si="13"/>
        <v>4.9992355908882624E-2</v>
      </c>
      <c r="J178" s="4">
        <f t="shared" si="14"/>
        <v>5.8546641470537786E-2</v>
      </c>
      <c r="K178" s="4">
        <f t="shared" si="15"/>
        <v>3.5406264185201985E-2</v>
      </c>
      <c r="L178" s="4">
        <f t="shared" si="16"/>
        <v>3.0772588389349709E-2</v>
      </c>
      <c r="M178" s="3">
        <f t="shared" si="17"/>
        <v>6.5331872009409597E-2</v>
      </c>
    </row>
    <row r="179" spans="1:13" x14ac:dyDescent="0.25">
      <c r="A179" t="s">
        <v>555</v>
      </c>
      <c r="B179" s="7">
        <v>9662.7000000000007</v>
      </c>
      <c r="C179" s="6">
        <v>265.64999999999998</v>
      </c>
      <c r="D179" s="12">
        <v>5.9047000000000002E-2</v>
      </c>
      <c r="E179" s="6">
        <v>22.14</v>
      </c>
      <c r="F179" s="6">
        <v>0.27024999999999999</v>
      </c>
      <c r="G179">
        <v>75.578999999999994</v>
      </c>
      <c r="H179" s="5">
        <f t="shared" si="12"/>
        <v>-2.8161364619268436E-2</v>
      </c>
      <c r="I179" s="4">
        <f t="shared" si="13"/>
        <v>-3.3015433896330992E-2</v>
      </c>
      <c r="J179" s="4">
        <f t="shared" si="14"/>
        <v>-4.1724820669284846E-2</v>
      </c>
      <c r="K179" s="4">
        <f t="shared" si="15"/>
        <v>-2.9373081981586946E-2</v>
      </c>
      <c r="L179" s="4">
        <f t="shared" si="16"/>
        <v>-4.6333545063166226E-2</v>
      </c>
      <c r="M179" s="3">
        <f t="shared" si="17"/>
        <v>-5.1777783353825435E-2</v>
      </c>
    </row>
    <row r="180" spans="1:13" x14ac:dyDescent="0.25">
      <c r="A180" t="s">
        <v>554</v>
      </c>
      <c r="B180" s="7">
        <v>9317.2000000000007</v>
      </c>
      <c r="C180" s="6">
        <v>246.96</v>
      </c>
      <c r="D180" s="12">
        <v>5.6170999999999999E-2</v>
      </c>
      <c r="E180" s="6">
        <v>20.239999999999998</v>
      </c>
      <c r="F180" s="6">
        <v>0.25245000000000001</v>
      </c>
      <c r="G180">
        <v>71.045000000000002</v>
      </c>
      <c r="H180" s="5">
        <f t="shared" si="12"/>
        <v>-3.575605162118245E-2</v>
      </c>
      <c r="I180" s="4">
        <f t="shared" si="13"/>
        <v>-7.035573122529637E-2</v>
      </c>
      <c r="J180" s="4">
        <f t="shared" si="14"/>
        <v>-4.8706962250410712E-2</v>
      </c>
      <c r="K180" s="4">
        <f t="shared" si="15"/>
        <v>-8.5817524841915183E-2</v>
      </c>
      <c r="L180" s="4">
        <f t="shared" si="16"/>
        <v>-6.5864939870490247E-2</v>
      </c>
      <c r="M180" s="3">
        <f t="shared" si="17"/>
        <v>-5.9990208920467247E-2</v>
      </c>
    </row>
    <row r="181" spans="1:13" x14ac:dyDescent="0.25">
      <c r="A181" t="s">
        <v>553</v>
      </c>
      <c r="B181" s="7">
        <v>8800.2999999999993</v>
      </c>
      <c r="C181" s="6">
        <v>224.3</v>
      </c>
      <c r="D181" s="12">
        <v>4.9161000000000003E-2</v>
      </c>
      <c r="E181" s="6">
        <v>18.760000000000002</v>
      </c>
      <c r="F181" s="6">
        <v>0.22900999999999999</v>
      </c>
      <c r="G181">
        <v>60.588999999999999</v>
      </c>
      <c r="H181" s="5">
        <f t="shared" si="12"/>
        <v>-5.5478040613059831E-2</v>
      </c>
      <c r="I181" s="4">
        <f t="shared" si="13"/>
        <v>-9.175574991901525E-2</v>
      </c>
      <c r="J181" s="4">
        <f t="shared" si="14"/>
        <v>-0.12479749336846413</v>
      </c>
      <c r="K181" s="4">
        <f t="shared" si="15"/>
        <v>-7.3122529644268575E-2</v>
      </c>
      <c r="L181" s="4">
        <f t="shared" si="16"/>
        <v>-9.2850069320657647E-2</v>
      </c>
      <c r="M181" s="3">
        <f t="shared" si="17"/>
        <v>-0.14717432613132531</v>
      </c>
    </row>
    <row r="182" spans="1:13" x14ac:dyDescent="0.25">
      <c r="A182" t="s">
        <v>552</v>
      </c>
      <c r="B182" s="7">
        <v>8818.6</v>
      </c>
      <c r="C182" s="6">
        <v>227.53</v>
      </c>
      <c r="D182" s="12">
        <v>4.9799000000000003E-2</v>
      </c>
      <c r="E182" s="6">
        <v>19.2</v>
      </c>
      <c r="F182" s="6">
        <v>0.23805000000000001</v>
      </c>
      <c r="G182">
        <v>61.670999999999999</v>
      </c>
      <c r="H182" s="5">
        <f t="shared" si="12"/>
        <v>2.0794745633672118E-3</v>
      </c>
      <c r="I182" s="4">
        <f t="shared" si="13"/>
        <v>1.4400356665180469E-2</v>
      </c>
      <c r="J182" s="4">
        <f t="shared" si="14"/>
        <v>1.2977766929069823E-2</v>
      </c>
      <c r="K182" s="4">
        <f t="shared" si="15"/>
        <v>2.3454157782515805E-2</v>
      </c>
      <c r="L182" s="4">
        <f t="shared" si="16"/>
        <v>3.9474258765992865E-2</v>
      </c>
      <c r="M182" s="3">
        <f t="shared" si="17"/>
        <v>1.7858027034610258E-2</v>
      </c>
    </row>
    <row r="183" spans="1:13" x14ac:dyDescent="0.25">
      <c r="A183" t="s">
        <v>551</v>
      </c>
      <c r="B183" s="7">
        <v>8697.5</v>
      </c>
      <c r="C183" s="6">
        <v>226.93</v>
      </c>
      <c r="D183" s="12">
        <v>4.8903000000000002E-2</v>
      </c>
      <c r="E183" s="6">
        <v>18.96</v>
      </c>
      <c r="F183" s="6">
        <v>0.23665</v>
      </c>
      <c r="G183">
        <v>59.904000000000003</v>
      </c>
      <c r="H183" s="5">
        <f t="shared" si="12"/>
        <v>-1.3732338466423299E-2</v>
      </c>
      <c r="I183" s="4">
        <f t="shared" si="13"/>
        <v>-2.6370148991341491E-3</v>
      </c>
      <c r="J183" s="4">
        <f t="shared" si="14"/>
        <v>-1.7992329163236231E-2</v>
      </c>
      <c r="K183" s="4">
        <f t="shared" si="15"/>
        <v>-1.2499999999999956E-2</v>
      </c>
      <c r="L183" s="4">
        <f t="shared" si="16"/>
        <v>-5.8811174123083454E-3</v>
      </c>
      <c r="M183" s="3">
        <f t="shared" si="17"/>
        <v>-2.8652040667412448E-2</v>
      </c>
    </row>
    <row r="184" spans="1:13" x14ac:dyDescent="0.25">
      <c r="A184" t="s">
        <v>550</v>
      </c>
      <c r="B184" s="7">
        <v>8543.7000000000007</v>
      </c>
      <c r="C184" s="6">
        <v>217.52</v>
      </c>
      <c r="D184" s="12">
        <v>4.7121000000000003E-2</v>
      </c>
      <c r="E184" s="6">
        <v>19.28</v>
      </c>
      <c r="F184" s="6">
        <v>0.22902</v>
      </c>
      <c r="G184">
        <v>58.078000000000003</v>
      </c>
      <c r="H184" s="5">
        <f t="shared" si="12"/>
        <v>-1.7683242311008818E-2</v>
      </c>
      <c r="I184" s="4">
        <f t="shared" si="13"/>
        <v>-4.1466531529546491E-2</v>
      </c>
      <c r="J184" s="4">
        <f t="shared" si="14"/>
        <v>-3.6439482240353316E-2</v>
      </c>
      <c r="K184" s="4">
        <f t="shared" si="15"/>
        <v>1.6877637130801704E-2</v>
      </c>
      <c r="L184" s="4">
        <f t="shared" si="16"/>
        <v>-3.2241707162476207E-2</v>
      </c>
      <c r="M184" s="3">
        <f t="shared" si="17"/>
        <v>-3.0482104700854662E-2</v>
      </c>
    </row>
    <row r="185" spans="1:13" x14ac:dyDescent="0.25">
      <c r="A185" t="s">
        <v>549</v>
      </c>
      <c r="B185" s="7">
        <v>8540</v>
      </c>
      <c r="C185" s="6">
        <v>217.99</v>
      </c>
      <c r="D185" s="12">
        <v>4.5697000000000002E-2</v>
      </c>
      <c r="E185" s="6">
        <v>18.89</v>
      </c>
      <c r="F185" s="6">
        <v>0.22733999999999999</v>
      </c>
      <c r="G185">
        <v>57.768000000000001</v>
      </c>
      <c r="H185" s="5">
        <f t="shared" si="12"/>
        <v>-4.330676404836753E-4</v>
      </c>
      <c r="I185" s="4">
        <f t="shared" si="13"/>
        <v>2.160720853254805E-3</v>
      </c>
      <c r="J185" s="4">
        <f t="shared" si="14"/>
        <v>-3.022007173022645E-2</v>
      </c>
      <c r="K185" s="4">
        <f t="shared" si="15"/>
        <v>-2.0228215767634894E-2</v>
      </c>
      <c r="L185" s="4">
        <f t="shared" si="16"/>
        <v>-7.3356038773907395E-3</v>
      </c>
      <c r="M185" s="3">
        <f t="shared" si="17"/>
        <v>-5.337649368091224E-3</v>
      </c>
    </row>
    <row r="186" spans="1:13" x14ac:dyDescent="0.25">
      <c r="A186" t="s">
        <v>548</v>
      </c>
      <c r="B186" s="7">
        <v>8904.7999999999993</v>
      </c>
      <c r="C186" s="6">
        <v>231.87</v>
      </c>
      <c r="D186" s="12">
        <v>4.9182999999999998E-2</v>
      </c>
      <c r="E186" s="6">
        <v>19.93</v>
      </c>
      <c r="F186" s="6">
        <v>0.23949999999999999</v>
      </c>
      <c r="G186">
        <v>61.414999999999999</v>
      </c>
      <c r="H186" s="5">
        <f t="shared" si="12"/>
        <v>4.2716627634660442E-2</v>
      </c>
      <c r="I186" s="4">
        <f t="shared" si="13"/>
        <v>6.3672645534198713E-2</v>
      </c>
      <c r="J186" s="4">
        <f t="shared" si="14"/>
        <v>7.6285095301660943E-2</v>
      </c>
      <c r="K186" s="4">
        <f t="shared" si="15"/>
        <v>5.5055584965590265E-2</v>
      </c>
      <c r="L186" s="4">
        <f t="shared" si="16"/>
        <v>5.3488167502419248E-2</v>
      </c>
      <c r="M186" s="3">
        <f t="shared" si="17"/>
        <v>6.3131837695610038E-2</v>
      </c>
    </row>
    <row r="187" spans="1:13" x14ac:dyDescent="0.25">
      <c r="A187" t="s">
        <v>547</v>
      </c>
      <c r="B187" s="7">
        <v>8761.4</v>
      </c>
      <c r="C187" s="6">
        <v>223.94</v>
      </c>
      <c r="D187" s="12">
        <v>4.8654000000000003E-2</v>
      </c>
      <c r="E187" s="6">
        <v>19.63</v>
      </c>
      <c r="F187" s="6">
        <v>0.23424</v>
      </c>
      <c r="G187">
        <v>61.011000000000003</v>
      </c>
      <c r="H187" s="5">
        <f t="shared" si="12"/>
        <v>-1.6103674422783154E-2</v>
      </c>
      <c r="I187" s="4">
        <f t="shared" si="13"/>
        <v>-3.4200198387027259E-2</v>
      </c>
      <c r="J187" s="4">
        <f t="shared" si="14"/>
        <v>-1.0755748937640974E-2</v>
      </c>
      <c r="K187" s="4">
        <f t="shared" si="15"/>
        <v>-1.5052684395383875E-2</v>
      </c>
      <c r="L187" s="4">
        <f t="shared" si="16"/>
        <v>-2.1962421711899771E-2</v>
      </c>
      <c r="M187" s="3">
        <f t="shared" si="17"/>
        <v>-6.5781975087518818E-3</v>
      </c>
    </row>
    <row r="188" spans="1:13" x14ac:dyDescent="0.25">
      <c r="A188" t="s">
        <v>546</v>
      </c>
      <c r="B188" s="7">
        <v>8757.9</v>
      </c>
      <c r="C188" s="6">
        <v>224.38</v>
      </c>
      <c r="D188" s="12">
        <v>4.9012E-2</v>
      </c>
      <c r="E188" s="6">
        <v>19.98</v>
      </c>
      <c r="F188" s="6">
        <v>0.23466000000000001</v>
      </c>
      <c r="G188">
        <v>60.344999999999999</v>
      </c>
      <c r="H188" s="5">
        <f t="shared" si="12"/>
        <v>-3.9947953523411517E-4</v>
      </c>
      <c r="I188" s="4">
        <f t="shared" si="13"/>
        <v>1.9648120032151883E-3</v>
      </c>
      <c r="J188" s="4">
        <f t="shared" si="14"/>
        <v>7.3580795001437771E-3</v>
      </c>
      <c r="K188" s="4">
        <f t="shared" si="15"/>
        <v>1.7829852266938451E-2</v>
      </c>
      <c r="L188" s="4">
        <f t="shared" si="16"/>
        <v>1.7930327868853624E-3</v>
      </c>
      <c r="M188" s="3">
        <f t="shared" si="17"/>
        <v>-1.0916064316270901E-2</v>
      </c>
    </row>
    <row r="189" spans="1:13" x14ac:dyDescent="0.25">
      <c r="A189" t="s">
        <v>545</v>
      </c>
      <c r="B189" s="7">
        <v>9060.2999999999993</v>
      </c>
      <c r="C189" s="6">
        <v>228.45</v>
      </c>
      <c r="D189" s="12">
        <v>5.0930999999999997E-2</v>
      </c>
      <c r="E189" s="6">
        <v>20.76</v>
      </c>
      <c r="F189" s="6">
        <v>0.23916999999999999</v>
      </c>
      <c r="G189">
        <v>62.057000000000002</v>
      </c>
      <c r="H189" s="5">
        <f t="shared" si="12"/>
        <v>3.4528825403350005E-2</v>
      </c>
      <c r="I189" s="4">
        <f t="shared" si="13"/>
        <v>1.8138871557179748E-2</v>
      </c>
      <c r="J189" s="4">
        <f t="shared" si="14"/>
        <v>3.9153676650616198E-2</v>
      </c>
      <c r="K189" s="4">
        <f t="shared" si="15"/>
        <v>3.9039039039039158E-2</v>
      </c>
      <c r="L189" s="4">
        <f t="shared" si="16"/>
        <v>1.9219296002727315E-2</v>
      </c>
      <c r="M189" s="3">
        <f t="shared" si="17"/>
        <v>2.8370204656558151E-2</v>
      </c>
    </row>
    <row r="190" spans="1:13" x14ac:dyDescent="0.25">
      <c r="A190" t="s">
        <v>544</v>
      </c>
      <c r="B190" s="7">
        <v>9134.7999999999993</v>
      </c>
      <c r="C190" s="6">
        <v>244.9</v>
      </c>
      <c r="D190" s="12">
        <v>5.1741000000000002E-2</v>
      </c>
      <c r="E190" s="6">
        <v>21.37</v>
      </c>
      <c r="F190" s="6">
        <v>0.24475</v>
      </c>
      <c r="G190">
        <v>63.210999999999999</v>
      </c>
      <c r="H190" s="5">
        <f t="shared" si="12"/>
        <v>8.2226857830314248E-3</v>
      </c>
      <c r="I190" s="4">
        <f t="shared" si="13"/>
        <v>7.200700372072677E-2</v>
      </c>
      <c r="J190" s="4">
        <f t="shared" si="14"/>
        <v>1.5903869941686022E-2</v>
      </c>
      <c r="K190" s="4">
        <f t="shared" si="15"/>
        <v>2.9383429672446892E-2</v>
      </c>
      <c r="L190" s="4">
        <f t="shared" si="16"/>
        <v>2.3330685286616193E-2</v>
      </c>
      <c r="M190" s="3">
        <f t="shared" si="17"/>
        <v>1.8595807080587168E-2</v>
      </c>
    </row>
    <row r="191" spans="1:13" x14ac:dyDescent="0.25">
      <c r="A191" t="s">
        <v>543</v>
      </c>
      <c r="B191" s="7">
        <v>8887.7999999999993</v>
      </c>
      <c r="C191" s="6">
        <v>237.32</v>
      </c>
      <c r="D191" s="12">
        <v>4.8777000000000001E-2</v>
      </c>
      <c r="E191" s="6">
        <v>20.239999999999998</v>
      </c>
      <c r="F191" s="6">
        <v>0.23624000000000001</v>
      </c>
      <c r="G191">
        <v>60.454000000000001</v>
      </c>
      <c r="H191" s="5">
        <f t="shared" si="12"/>
        <v>-2.7039453518413081E-2</v>
      </c>
      <c r="I191" s="4">
        <f t="shared" si="13"/>
        <v>-3.0951408738260522E-2</v>
      </c>
      <c r="J191" s="4">
        <f t="shared" si="14"/>
        <v>-5.7285324984055253E-2</v>
      </c>
      <c r="K191" s="4">
        <f t="shared" si="15"/>
        <v>-5.2877866167524656E-2</v>
      </c>
      <c r="L191" s="4">
        <f t="shared" si="16"/>
        <v>-3.4770173646578084E-2</v>
      </c>
      <c r="M191" s="3">
        <f t="shared" si="17"/>
        <v>-4.3615826359336141E-2</v>
      </c>
    </row>
    <row r="192" spans="1:13" x14ac:dyDescent="0.25">
      <c r="A192" t="s">
        <v>542</v>
      </c>
      <c r="B192" s="7">
        <v>8034.1</v>
      </c>
      <c r="C192" s="6">
        <v>199.16</v>
      </c>
      <c r="D192" s="12">
        <v>4.2802E-2</v>
      </c>
      <c r="E192" s="6">
        <v>16.93</v>
      </c>
      <c r="F192" s="6">
        <v>0.20380000000000001</v>
      </c>
      <c r="G192">
        <v>50.96</v>
      </c>
      <c r="H192" s="5">
        <f t="shared" si="12"/>
        <v>-9.6053016494520471E-2</v>
      </c>
      <c r="I192" s="4">
        <f t="shared" si="13"/>
        <v>-0.16079555031181525</v>
      </c>
      <c r="J192" s="4">
        <f t="shared" si="14"/>
        <v>-0.12249625848248147</v>
      </c>
      <c r="K192" s="4">
        <f t="shared" si="15"/>
        <v>-0.16353754940711462</v>
      </c>
      <c r="L192" s="4">
        <f t="shared" si="16"/>
        <v>-0.13731798171351162</v>
      </c>
      <c r="M192" s="3">
        <f t="shared" si="17"/>
        <v>-0.15704502597015912</v>
      </c>
    </row>
    <row r="193" spans="1:13" x14ac:dyDescent="0.25">
      <c r="A193" t="s">
        <v>541</v>
      </c>
      <c r="B193" s="7">
        <v>7933</v>
      </c>
      <c r="C193" s="6">
        <v>202.85</v>
      </c>
      <c r="D193" s="12">
        <v>4.1556000000000003E-2</v>
      </c>
      <c r="E193" s="6">
        <v>16.55</v>
      </c>
      <c r="F193" s="6">
        <v>0.20960999999999999</v>
      </c>
      <c r="G193">
        <v>50.506999999999998</v>
      </c>
      <c r="H193" s="5">
        <f t="shared" si="12"/>
        <v>-1.2583861291246112E-2</v>
      </c>
      <c r="I193" s="4">
        <f t="shared" si="13"/>
        <v>1.8527816830688826E-2</v>
      </c>
      <c r="J193" s="4">
        <f t="shared" si="14"/>
        <v>-2.9110789215457178E-2</v>
      </c>
      <c r="K193" s="4">
        <f t="shared" si="15"/>
        <v>-2.2445363260484297E-2</v>
      </c>
      <c r="L193" s="4">
        <f t="shared" si="16"/>
        <v>2.8508341511285451E-2</v>
      </c>
      <c r="M193" s="3">
        <f t="shared" si="17"/>
        <v>-8.889324960753564E-3</v>
      </c>
    </row>
    <row r="194" spans="1:13" x14ac:dyDescent="0.25">
      <c r="A194" t="s">
        <v>540</v>
      </c>
      <c r="B194" s="7">
        <v>7891.2</v>
      </c>
      <c r="C194" s="6">
        <v>200.56</v>
      </c>
      <c r="D194" s="12">
        <v>4.1417000000000002E-2</v>
      </c>
      <c r="E194" s="6">
        <v>16.84</v>
      </c>
      <c r="F194" s="6">
        <v>0.21171000000000001</v>
      </c>
      <c r="G194">
        <v>50.197000000000003</v>
      </c>
      <c r="H194" s="5">
        <f t="shared" si="12"/>
        <v>-5.2691289549980924E-3</v>
      </c>
      <c r="I194" s="4">
        <f t="shared" si="13"/>
        <v>-1.1289129898940042E-2</v>
      </c>
      <c r="J194" s="4">
        <f t="shared" si="14"/>
        <v>-3.3448840119356671E-3</v>
      </c>
      <c r="K194" s="4">
        <f t="shared" si="15"/>
        <v>1.7522658610271913E-2</v>
      </c>
      <c r="L194" s="4">
        <f t="shared" si="16"/>
        <v>1.0018605982539119E-2</v>
      </c>
      <c r="M194" s="3">
        <f t="shared" si="17"/>
        <v>-6.137763082344927E-3</v>
      </c>
    </row>
    <row r="195" spans="1:13" x14ac:dyDescent="0.25">
      <c r="A195" t="s">
        <v>539</v>
      </c>
      <c r="B195" s="7">
        <v>7935.1</v>
      </c>
      <c r="C195" s="6">
        <v>194.58</v>
      </c>
      <c r="D195" s="12">
        <v>3.9691999999999998E-2</v>
      </c>
      <c r="E195" s="6">
        <v>16.54</v>
      </c>
      <c r="F195" s="6">
        <v>0.20812</v>
      </c>
      <c r="G195">
        <v>48.55</v>
      </c>
      <c r="H195" s="5">
        <f t="shared" si="12"/>
        <v>5.5631589618816424E-3</v>
      </c>
      <c r="I195" s="4">
        <f t="shared" si="13"/>
        <v>-2.9816513761467878E-2</v>
      </c>
      <c r="J195" s="4">
        <f t="shared" si="14"/>
        <v>-4.1649564188618315E-2</v>
      </c>
      <c r="K195" s="4">
        <f t="shared" si="15"/>
        <v>-1.7814726840855166E-2</v>
      </c>
      <c r="L195" s="4">
        <f t="shared" si="16"/>
        <v>-1.6957158377025272E-2</v>
      </c>
      <c r="M195" s="3">
        <f t="shared" si="17"/>
        <v>-3.2810725740582192E-2</v>
      </c>
    </row>
    <row r="196" spans="1:13" x14ac:dyDescent="0.25">
      <c r="A196" t="s">
        <v>538</v>
      </c>
      <c r="B196" s="7">
        <v>4826</v>
      </c>
      <c r="C196" s="6">
        <v>107.9</v>
      </c>
      <c r="D196" s="12">
        <v>2.3222E-2</v>
      </c>
      <c r="E196" s="6">
        <v>9.25</v>
      </c>
      <c r="F196" s="6">
        <v>0.13603999999999999</v>
      </c>
      <c r="G196">
        <v>29.838999999999999</v>
      </c>
      <c r="H196" s="5">
        <f t="shared" ref="H196:H259" si="18">IFERROR(B196/B195-1,"")</f>
        <v>-0.39181610817759072</v>
      </c>
      <c r="I196" s="4">
        <f t="shared" ref="I196:I259" si="19">IFERROR(C196/C195-1,"")</f>
        <v>-0.44547229931133725</v>
      </c>
      <c r="J196" s="4">
        <f t="shared" ref="J196:J259" si="20">IFERROR(D196/D195-1,"")</f>
        <v>-0.41494507709362083</v>
      </c>
      <c r="K196" s="4">
        <f t="shared" ref="K196:K259" si="21">IFERROR(E196/E195-1,"")</f>
        <v>-0.44074969770253924</v>
      </c>
      <c r="L196" s="4">
        <f t="shared" ref="L196:L259" si="22">IFERROR(F196/F195-1,"")</f>
        <v>-0.34633865077839709</v>
      </c>
      <c r="M196" s="3">
        <f t="shared" ref="M196:M259" si="23">IFERROR(G196/G195-1,"")</f>
        <v>-0.38539649845520085</v>
      </c>
    </row>
    <row r="197" spans="1:13" x14ac:dyDescent="0.25">
      <c r="A197" t="s">
        <v>537</v>
      </c>
      <c r="B197" s="7">
        <v>5584.3</v>
      </c>
      <c r="C197" s="6">
        <v>133.99</v>
      </c>
      <c r="D197" s="12">
        <v>2.8386999999999999E-2</v>
      </c>
      <c r="E197" s="6">
        <v>10.96</v>
      </c>
      <c r="F197" s="6">
        <v>0.15881999999999999</v>
      </c>
      <c r="G197">
        <v>37.552</v>
      </c>
      <c r="H197" s="5">
        <f t="shared" si="18"/>
        <v>0.15712805636137595</v>
      </c>
      <c r="I197" s="4">
        <f t="shared" si="19"/>
        <v>0.24179796107506957</v>
      </c>
      <c r="J197" s="4">
        <f t="shared" si="20"/>
        <v>0.22241839634829041</v>
      </c>
      <c r="K197" s="4">
        <f t="shared" si="21"/>
        <v>0.18486486486486498</v>
      </c>
      <c r="L197" s="4">
        <f t="shared" si="22"/>
        <v>0.1674507497794766</v>
      </c>
      <c r="M197" s="3">
        <f t="shared" si="23"/>
        <v>0.25848721471899205</v>
      </c>
    </row>
    <row r="198" spans="1:13" x14ac:dyDescent="0.25">
      <c r="A198" t="s">
        <v>536</v>
      </c>
      <c r="B198" s="7">
        <v>5182.7</v>
      </c>
      <c r="C198" s="6">
        <v>122.69</v>
      </c>
      <c r="D198" s="12">
        <v>2.5763999999999999E-2</v>
      </c>
      <c r="E198" s="6">
        <v>10.130000000000001</v>
      </c>
      <c r="F198" s="6">
        <v>0.14596000000000001</v>
      </c>
      <c r="G198">
        <v>34.44</v>
      </c>
      <c r="H198" s="5">
        <f t="shared" si="18"/>
        <v>-7.191590709668183E-2</v>
      </c>
      <c r="I198" s="4">
        <f t="shared" si="19"/>
        <v>-8.4334651839689578E-2</v>
      </c>
      <c r="J198" s="4">
        <f t="shared" si="20"/>
        <v>-9.2401451368584242E-2</v>
      </c>
      <c r="K198" s="4">
        <f t="shared" si="21"/>
        <v>-7.5729927007299302E-2</v>
      </c>
      <c r="L198" s="4">
        <f t="shared" si="22"/>
        <v>-8.0972169751920342E-2</v>
      </c>
      <c r="M198" s="3">
        <f t="shared" si="23"/>
        <v>-8.2871751171708641E-2</v>
      </c>
    </row>
    <row r="199" spans="1:13" x14ac:dyDescent="0.25">
      <c r="A199" t="s">
        <v>535</v>
      </c>
      <c r="B199" s="7">
        <v>5366.3</v>
      </c>
      <c r="C199" s="6">
        <v>124.35</v>
      </c>
      <c r="D199" s="12">
        <v>2.6963000000000001E-2</v>
      </c>
      <c r="E199" s="6">
        <v>10.4</v>
      </c>
      <c r="F199" s="6">
        <v>0.15309</v>
      </c>
      <c r="G199">
        <v>36.392000000000003</v>
      </c>
      <c r="H199" s="5">
        <f t="shared" si="18"/>
        <v>3.542555038879347E-2</v>
      </c>
      <c r="I199" s="4">
        <f t="shared" si="19"/>
        <v>1.3530035047681022E-2</v>
      </c>
      <c r="J199" s="4">
        <f t="shared" si="20"/>
        <v>4.6537804688713047E-2</v>
      </c>
      <c r="K199" s="4">
        <f t="shared" si="21"/>
        <v>2.6653504442250675E-2</v>
      </c>
      <c r="L199" s="4">
        <f t="shared" si="22"/>
        <v>4.8848999725952247E-2</v>
      </c>
      <c r="M199" s="3">
        <f t="shared" si="23"/>
        <v>5.6678281068525127E-2</v>
      </c>
    </row>
    <row r="200" spans="1:13" x14ac:dyDescent="0.25">
      <c r="A200" t="s">
        <v>534</v>
      </c>
      <c r="B200" s="7">
        <v>5030</v>
      </c>
      <c r="C200" s="6">
        <v>111.02</v>
      </c>
      <c r="D200" s="12">
        <v>2.4198999999999998E-2</v>
      </c>
      <c r="E200" s="6">
        <v>9.42</v>
      </c>
      <c r="F200" s="6">
        <v>0.14093</v>
      </c>
      <c r="G200">
        <v>33.127000000000002</v>
      </c>
      <c r="H200" s="5">
        <f t="shared" si="18"/>
        <v>-6.2668877997875683E-2</v>
      </c>
      <c r="I200" s="4">
        <f t="shared" si="19"/>
        <v>-0.1071974266184158</v>
      </c>
      <c r="J200" s="4">
        <f t="shared" si="20"/>
        <v>-0.10251084819938439</v>
      </c>
      <c r="K200" s="4">
        <f t="shared" si="21"/>
        <v>-9.4230769230769229E-2</v>
      </c>
      <c r="L200" s="4">
        <f t="shared" si="22"/>
        <v>-7.9430400418054714E-2</v>
      </c>
      <c r="M200" s="3">
        <f t="shared" si="23"/>
        <v>-8.9717520334139378E-2</v>
      </c>
    </row>
    <row r="201" spans="1:13" x14ac:dyDescent="0.25">
      <c r="A201" t="s">
        <v>533</v>
      </c>
      <c r="B201" s="7">
        <v>5261.1</v>
      </c>
      <c r="C201" s="6">
        <v>116.06</v>
      </c>
      <c r="D201" s="12">
        <v>2.5814E-2</v>
      </c>
      <c r="E201" s="6">
        <v>10.29</v>
      </c>
      <c r="F201" s="6">
        <v>0.14724000000000001</v>
      </c>
      <c r="G201">
        <v>34.183999999999997</v>
      </c>
      <c r="H201" s="5">
        <f t="shared" si="18"/>
        <v>4.5944333996023934E-2</v>
      </c>
      <c r="I201" s="4">
        <f t="shared" si="19"/>
        <v>4.5397225725094525E-2</v>
      </c>
      <c r="J201" s="4">
        <f t="shared" si="20"/>
        <v>6.6738294970866585E-2</v>
      </c>
      <c r="K201" s="4">
        <f t="shared" si="21"/>
        <v>9.235668789808904E-2</v>
      </c>
      <c r="L201" s="4">
        <f t="shared" si="22"/>
        <v>4.4774001277229969E-2</v>
      </c>
      <c r="M201" s="3">
        <f t="shared" si="23"/>
        <v>3.1907507471246932E-2</v>
      </c>
    </row>
    <row r="202" spans="1:13" x14ac:dyDescent="0.25">
      <c r="A202" t="s">
        <v>532</v>
      </c>
      <c r="B202" s="7">
        <v>5361.4</v>
      </c>
      <c r="C202" s="6">
        <v>117.77</v>
      </c>
      <c r="D202" s="12">
        <v>2.6068999999999998E-2</v>
      </c>
      <c r="E202" s="6">
        <v>10.4</v>
      </c>
      <c r="F202" s="6">
        <v>0.14749999999999999</v>
      </c>
      <c r="G202">
        <v>34.706000000000003</v>
      </c>
      <c r="H202" s="5">
        <f t="shared" si="18"/>
        <v>1.9064454201592751E-2</v>
      </c>
      <c r="I202" s="4">
        <f t="shared" si="19"/>
        <v>1.4733758400827135E-2</v>
      </c>
      <c r="J202" s="4">
        <f t="shared" si="20"/>
        <v>9.8783605795305096E-3</v>
      </c>
      <c r="K202" s="4">
        <f t="shared" si="21"/>
        <v>1.0689990281827155E-2</v>
      </c>
      <c r="L202" s="4">
        <f t="shared" si="22"/>
        <v>1.7658245042107001E-3</v>
      </c>
      <c r="M202" s="3">
        <f t="shared" si="23"/>
        <v>1.527030189562395E-2</v>
      </c>
    </row>
    <row r="203" spans="1:13" x14ac:dyDescent="0.25">
      <c r="A203" t="s">
        <v>531</v>
      </c>
      <c r="B203" s="7">
        <v>6172</v>
      </c>
      <c r="C203" s="6">
        <v>135.43</v>
      </c>
      <c r="D203" s="12">
        <v>3.0297000000000001E-2</v>
      </c>
      <c r="E203" s="6">
        <v>12.3</v>
      </c>
      <c r="F203" s="6">
        <v>0.16469</v>
      </c>
      <c r="G203">
        <v>38.973999999999997</v>
      </c>
      <c r="H203" s="5">
        <f t="shared" si="18"/>
        <v>0.1511918528742493</v>
      </c>
      <c r="I203" s="4">
        <f t="shared" si="19"/>
        <v>0.14995329880275121</v>
      </c>
      <c r="J203" s="4">
        <f t="shared" si="20"/>
        <v>0.16218497065480086</v>
      </c>
      <c r="K203" s="4">
        <f t="shared" si="21"/>
        <v>0.18269230769230771</v>
      </c>
      <c r="L203" s="4">
        <f t="shared" si="22"/>
        <v>0.11654237288135594</v>
      </c>
      <c r="M203" s="3">
        <f t="shared" si="23"/>
        <v>0.12297585431913771</v>
      </c>
    </row>
    <row r="204" spans="1:13" x14ac:dyDescent="0.25">
      <c r="A204" t="s">
        <v>530</v>
      </c>
      <c r="B204" s="7">
        <v>6205.3</v>
      </c>
      <c r="C204" s="6">
        <v>133.32</v>
      </c>
      <c r="D204" s="12">
        <v>2.9467E-2</v>
      </c>
      <c r="E204" s="6">
        <v>11.94</v>
      </c>
      <c r="F204" s="6">
        <v>0.15681</v>
      </c>
      <c r="G204">
        <v>38.045000000000002</v>
      </c>
      <c r="H204" s="5">
        <f t="shared" si="18"/>
        <v>5.3953337653920297E-3</v>
      </c>
      <c r="I204" s="4">
        <f t="shared" si="19"/>
        <v>-1.5580004430333139E-2</v>
      </c>
      <c r="J204" s="4">
        <f t="shared" si="20"/>
        <v>-2.7395451694887329E-2</v>
      </c>
      <c r="K204" s="4">
        <f t="shared" si="21"/>
        <v>-2.9268292682926966E-2</v>
      </c>
      <c r="L204" s="4">
        <f t="shared" si="22"/>
        <v>-4.7847471006132736E-2</v>
      </c>
      <c r="M204" s="3">
        <f t="shared" si="23"/>
        <v>-2.3836403756350211E-2</v>
      </c>
    </row>
    <row r="205" spans="1:13" x14ac:dyDescent="0.25">
      <c r="A205" t="s">
        <v>529</v>
      </c>
      <c r="B205" s="7">
        <v>6186.2</v>
      </c>
      <c r="C205" s="6">
        <v>132.58000000000001</v>
      </c>
      <c r="D205" s="12">
        <v>2.9447000000000001E-2</v>
      </c>
      <c r="E205" s="6">
        <v>12.11</v>
      </c>
      <c r="F205" s="6">
        <v>0.15787999999999999</v>
      </c>
      <c r="G205">
        <v>38.347000000000001</v>
      </c>
      <c r="H205" s="5">
        <f t="shared" si="18"/>
        <v>-3.0780139558119757E-3</v>
      </c>
      <c r="I205" s="4">
        <f t="shared" si="19"/>
        <v>-5.5505550555053906E-3</v>
      </c>
      <c r="J205" s="4">
        <f t="shared" si="20"/>
        <v>-6.7872535378554755E-4</v>
      </c>
      <c r="K205" s="4">
        <f t="shared" si="21"/>
        <v>1.4237855946398703E-2</v>
      </c>
      <c r="L205" s="4">
        <f t="shared" si="22"/>
        <v>6.8235444168101012E-3</v>
      </c>
      <c r="M205" s="3">
        <f t="shared" si="23"/>
        <v>7.9379681955578096E-3</v>
      </c>
    </row>
    <row r="206" spans="1:13" x14ac:dyDescent="0.25">
      <c r="A206" t="s">
        <v>528</v>
      </c>
      <c r="B206" s="7">
        <v>5822.1</v>
      </c>
      <c r="C206" s="6">
        <v>122.41</v>
      </c>
      <c r="D206" s="12">
        <v>2.7042E-2</v>
      </c>
      <c r="E206" s="6">
        <v>11.16</v>
      </c>
      <c r="F206" s="6">
        <v>0.14788999999999999</v>
      </c>
      <c r="G206">
        <v>35.430999999999997</v>
      </c>
      <c r="H206" s="5">
        <f t="shared" si="18"/>
        <v>-5.885681031974388E-2</v>
      </c>
      <c r="I206" s="4">
        <f t="shared" si="19"/>
        <v>-7.6708402473978143E-2</v>
      </c>
      <c r="J206" s="4">
        <f t="shared" si="20"/>
        <v>-8.1672156756206093E-2</v>
      </c>
      <c r="K206" s="4">
        <f t="shared" si="21"/>
        <v>-7.8447563996696945E-2</v>
      </c>
      <c r="L206" s="4">
        <f t="shared" si="22"/>
        <v>-6.3275905751203454E-2</v>
      </c>
      <c r="M206" s="3">
        <f t="shared" si="23"/>
        <v>-7.6042454429290474E-2</v>
      </c>
    </row>
    <row r="207" spans="1:13" x14ac:dyDescent="0.25">
      <c r="A207" t="s">
        <v>527</v>
      </c>
      <c r="B207" s="7">
        <v>6468.9</v>
      </c>
      <c r="C207" s="6">
        <v>136.02000000000001</v>
      </c>
      <c r="D207" s="12">
        <v>2.9253000000000001E-2</v>
      </c>
      <c r="E207" s="6">
        <v>12.19</v>
      </c>
      <c r="F207" s="6">
        <v>0.15862000000000001</v>
      </c>
      <c r="G207">
        <v>39.051000000000002</v>
      </c>
      <c r="H207" s="5">
        <f t="shared" si="18"/>
        <v>0.11109393517802846</v>
      </c>
      <c r="I207" s="4">
        <f t="shared" si="19"/>
        <v>0.11118372681970445</v>
      </c>
      <c r="J207" s="4">
        <f t="shared" si="20"/>
        <v>8.1761704015975267E-2</v>
      </c>
      <c r="K207" s="4">
        <f t="shared" si="21"/>
        <v>9.2293906810035686E-2</v>
      </c>
      <c r="L207" s="4">
        <f t="shared" si="22"/>
        <v>7.2553925214686732E-2</v>
      </c>
      <c r="M207" s="3">
        <f t="shared" si="23"/>
        <v>0.10217041573763108</v>
      </c>
    </row>
    <row r="208" spans="1:13" x14ac:dyDescent="0.25">
      <c r="A208" t="s">
        <v>526</v>
      </c>
      <c r="B208" s="7">
        <v>6744.6</v>
      </c>
      <c r="C208" s="6">
        <v>138.62</v>
      </c>
      <c r="D208" s="12">
        <v>3.0228999999999999E-2</v>
      </c>
      <c r="E208" s="6">
        <v>12.34</v>
      </c>
      <c r="F208" s="6">
        <v>0.16236</v>
      </c>
      <c r="G208">
        <v>40.573</v>
      </c>
      <c r="H208" s="5">
        <f t="shared" si="18"/>
        <v>4.2619301581412694E-2</v>
      </c>
      <c r="I208" s="4">
        <f t="shared" si="19"/>
        <v>1.91148360535216E-2</v>
      </c>
      <c r="J208" s="4">
        <f t="shared" si="20"/>
        <v>3.3364099408607517E-2</v>
      </c>
      <c r="K208" s="4">
        <f t="shared" si="21"/>
        <v>1.2305168170631653E-2</v>
      </c>
      <c r="L208" s="4">
        <f t="shared" si="22"/>
        <v>2.3578363384188616E-2</v>
      </c>
      <c r="M208" s="3">
        <f t="shared" si="23"/>
        <v>3.8974674144067967E-2</v>
      </c>
    </row>
    <row r="209" spans="1:13" x14ac:dyDescent="0.25">
      <c r="A209" t="s">
        <v>525</v>
      </c>
      <c r="B209" s="7">
        <v>6678.9</v>
      </c>
      <c r="C209" s="6">
        <v>136.07</v>
      </c>
      <c r="D209" s="12">
        <v>2.9456E-2</v>
      </c>
      <c r="E209" s="6">
        <v>12.34</v>
      </c>
      <c r="F209" s="6">
        <v>0.16173000000000001</v>
      </c>
      <c r="G209">
        <v>39.180999999999997</v>
      </c>
      <c r="H209" s="5">
        <f t="shared" si="18"/>
        <v>-9.7411262343208849E-3</v>
      </c>
      <c r="I209" s="4">
        <f t="shared" si="19"/>
        <v>-1.8395613908526953E-2</v>
      </c>
      <c r="J209" s="4">
        <f t="shared" si="20"/>
        <v>-2.5571471103906784E-2</v>
      </c>
      <c r="K209" s="4">
        <f t="shared" si="21"/>
        <v>0</v>
      </c>
      <c r="L209" s="4">
        <f t="shared" si="22"/>
        <v>-3.8802660753879392E-3</v>
      </c>
      <c r="M209" s="3">
        <f t="shared" si="23"/>
        <v>-3.4308530303403861E-2</v>
      </c>
    </row>
    <row r="210" spans="1:13" x14ac:dyDescent="0.25">
      <c r="A210" t="s">
        <v>524</v>
      </c>
      <c r="B210" s="7">
        <v>6725.1</v>
      </c>
      <c r="C210" s="6">
        <v>138.38</v>
      </c>
      <c r="D210" s="12">
        <v>3.0842999999999999E-2</v>
      </c>
      <c r="E210" s="6">
        <v>13.21</v>
      </c>
      <c r="F210" s="6">
        <v>0.17599000000000001</v>
      </c>
      <c r="G210">
        <v>40.412999999999997</v>
      </c>
      <c r="H210" s="5">
        <f t="shared" si="18"/>
        <v>6.9173067421282042E-3</v>
      </c>
      <c r="I210" s="4">
        <f t="shared" si="19"/>
        <v>1.6976556184316927E-2</v>
      </c>
      <c r="J210" s="4">
        <f t="shared" si="20"/>
        <v>4.7087180879956447E-2</v>
      </c>
      <c r="K210" s="4">
        <f t="shared" si="21"/>
        <v>7.0502431118314446E-2</v>
      </c>
      <c r="L210" s="4">
        <f t="shared" si="22"/>
        <v>8.817164409818834E-2</v>
      </c>
      <c r="M210" s="3">
        <f t="shared" si="23"/>
        <v>3.1443812051759723E-2</v>
      </c>
    </row>
    <row r="211" spans="1:13" x14ac:dyDescent="0.25">
      <c r="A211" t="s">
        <v>523</v>
      </c>
      <c r="B211" s="7">
        <v>6373.4</v>
      </c>
      <c r="C211" s="6">
        <v>131.74</v>
      </c>
      <c r="D211" s="12">
        <v>2.8815E-2</v>
      </c>
      <c r="E211" s="6">
        <v>12.33</v>
      </c>
      <c r="F211" s="6">
        <v>0.17286000000000001</v>
      </c>
      <c r="G211">
        <v>38.055999999999997</v>
      </c>
      <c r="H211" s="5">
        <f t="shared" si="18"/>
        <v>-5.2296620124607895E-2</v>
      </c>
      <c r="I211" s="4">
        <f t="shared" si="19"/>
        <v>-4.7983812689694982E-2</v>
      </c>
      <c r="J211" s="4">
        <f t="shared" si="20"/>
        <v>-6.5752358719968873E-2</v>
      </c>
      <c r="K211" s="4">
        <f t="shared" si="21"/>
        <v>-6.6616199848599567E-2</v>
      </c>
      <c r="L211" s="4">
        <f t="shared" si="22"/>
        <v>-1.7785101426217365E-2</v>
      </c>
      <c r="M211" s="3">
        <f t="shared" si="23"/>
        <v>-5.8322816915349018E-2</v>
      </c>
    </row>
    <row r="212" spans="1:13" x14ac:dyDescent="0.25">
      <c r="A212" t="s">
        <v>522</v>
      </c>
      <c r="B212" s="7">
        <v>6233.7</v>
      </c>
      <c r="C212" s="6">
        <v>131.03</v>
      </c>
      <c r="D212" s="12">
        <v>2.9746999999999999E-2</v>
      </c>
      <c r="E212" s="6">
        <v>12.18</v>
      </c>
      <c r="F212" s="6">
        <v>0.17544999999999999</v>
      </c>
      <c r="G212">
        <v>38.850999999999999</v>
      </c>
      <c r="H212" s="5">
        <f t="shared" si="18"/>
        <v>-2.1919226786330626E-2</v>
      </c>
      <c r="I212" s="4">
        <f t="shared" si="19"/>
        <v>-5.3894033702748256E-3</v>
      </c>
      <c r="J212" s="4">
        <f t="shared" si="20"/>
        <v>3.2344265139684136E-2</v>
      </c>
      <c r="K212" s="4">
        <f t="shared" si="21"/>
        <v>-1.2165450121654486E-2</v>
      </c>
      <c r="L212" s="4">
        <f t="shared" si="22"/>
        <v>1.4983223417794678E-2</v>
      </c>
      <c r="M212" s="3">
        <f t="shared" si="23"/>
        <v>2.0890266974984195E-2</v>
      </c>
    </row>
    <row r="213" spans="1:13" x14ac:dyDescent="0.25">
      <c r="A213" t="s">
        <v>521</v>
      </c>
      <c r="B213" s="7">
        <v>5890.4</v>
      </c>
      <c r="C213" s="6">
        <v>125.24</v>
      </c>
      <c r="D213" s="12">
        <v>2.8065E-2</v>
      </c>
      <c r="E213" s="6">
        <v>11.3</v>
      </c>
      <c r="F213" s="6">
        <v>0.16289000000000001</v>
      </c>
      <c r="G213">
        <v>37.185000000000002</v>
      </c>
      <c r="H213" s="5">
        <f t="shared" si="18"/>
        <v>-5.5071626802701501E-2</v>
      </c>
      <c r="I213" s="4">
        <f t="shared" si="19"/>
        <v>-4.4188353812104175E-2</v>
      </c>
      <c r="J213" s="4">
        <f t="shared" si="20"/>
        <v>-5.6543516993310283E-2</v>
      </c>
      <c r="K213" s="4">
        <f t="shared" si="21"/>
        <v>-7.2249589490968713E-2</v>
      </c>
      <c r="L213" s="4">
        <f t="shared" si="22"/>
        <v>-7.1587346822456488E-2</v>
      </c>
      <c r="M213" s="3">
        <f t="shared" si="23"/>
        <v>-4.2881779104784856E-2</v>
      </c>
    </row>
    <row r="214" spans="1:13" x14ac:dyDescent="0.25">
      <c r="A214" t="s">
        <v>520</v>
      </c>
      <c r="B214" s="7">
        <v>6391</v>
      </c>
      <c r="C214" s="6">
        <v>132.15</v>
      </c>
      <c r="D214" s="12">
        <v>2.9661E-2</v>
      </c>
      <c r="E214" s="6">
        <v>12.16</v>
      </c>
      <c r="F214" s="6">
        <v>0.17113</v>
      </c>
      <c r="G214">
        <v>38.923000000000002</v>
      </c>
      <c r="H214" s="5">
        <f t="shared" si="18"/>
        <v>8.4985739508352642E-2</v>
      </c>
      <c r="I214" s="4">
        <f t="shared" si="19"/>
        <v>5.5174065793676341E-2</v>
      </c>
      <c r="J214" s="4">
        <f t="shared" si="20"/>
        <v>5.6867985034740887E-2</v>
      </c>
      <c r="K214" s="4">
        <f t="shared" si="21"/>
        <v>7.6106194690265472E-2</v>
      </c>
      <c r="L214" s="4">
        <f t="shared" si="22"/>
        <v>5.0586285223156668E-2</v>
      </c>
      <c r="M214" s="3">
        <f t="shared" si="23"/>
        <v>4.6739276590022749E-2</v>
      </c>
    </row>
    <row r="215" spans="1:13" x14ac:dyDescent="0.25">
      <c r="A215" t="s">
        <v>519</v>
      </c>
      <c r="B215" s="7">
        <v>6412.5</v>
      </c>
      <c r="C215" s="6">
        <v>132.86000000000001</v>
      </c>
      <c r="D215" s="12">
        <v>3.0453999999999998E-2</v>
      </c>
      <c r="E215" s="6">
        <v>12.55</v>
      </c>
      <c r="F215" s="6">
        <v>0.17365</v>
      </c>
      <c r="G215">
        <v>39.078000000000003</v>
      </c>
      <c r="H215" s="5">
        <f t="shared" si="18"/>
        <v>3.3641057737443525E-3</v>
      </c>
      <c r="I215" s="4">
        <f t="shared" si="19"/>
        <v>5.3726825576996262E-3</v>
      </c>
      <c r="J215" s="4">
        <f t="shared" si="20"/>
        <v>2.673544384882498E-2</v>
      </c>
      <c r="K215" s="4">
        <f t="shared" si="21"/>
        <v>3.2072368421052655E-2</v>
      </c>
      <c r="L215" s="4">
        <f t="shared" si="22"/>
        <v>1.4725647168819078E-2</v>
      </c>
      <c r="M215" s="3">
        <f t="shared" si="23"/>
        <v>3.9822213087377101E-3</v>
      </c>
    </row>
    <row r="216" spans="1:13" x14ac:dyDescent="0.25">
      <c r="A216" t="s">
        <v>518</v>
      </c>
      <c r="B216" s="7">
        <v>6638.5</v>
      </c>
      <c r="C216" s="6">
        <v>135.66</v>
      </c>
      <c r="D216" s="12">
        <v>3.0929999999999999E-2</v>
      </c>
      <c r="E216" s="6">
        <v>12.71</v>
      </c>
      <c r="F216" s="6">
        <v>0.17498</v>
      </c>
      <c r="G216">
        <v>39.213999999999999</v>
      </c>
      <c r="H216" s="5">
        <f t="shared" si="18"/>
        <v>3.5243664717348855E-2</v>
      </c>
      <c r="I216" s="4">
        <f t="shared" si="19"/>
        <v>2.1074815595363505E-2</v>
      </c>
      <c r="J216" s="4">
        <f t="shared" si="20"/>
        <v>1.5630130688907951E-2</v>
      </c>
      <c r="K216" s="4">
        <f t="shared" si="21"/>
        <v>1.2749003984063645E-2</v>
      </c>
      <c r="L216" s="4">
        <f t="shared" si="22"/>
        <v>7.6590843651020979E-3</v>
      </c>
      <c r="M216" s="3">
        <f t="shared" si="23"/>
        <v>3.4802190490812457E-3</v>
      </c>
    </row>
    <row r="217" spans="1:13" x14ac:dyDescent="0.25">
      <c r="A217" t="s">
        <v>517</v>
      </c>
      <c r="B217" s="7">
        <v>6800.5</v>
      </c>
      <c r="C217" s="6">
        <v>141.30000000000001</v>
      </c>
      <c r="D217" s="12">
        <v>3.1898000000000003E-2</v>
      </c>
      <c r="E217" s="6">
        <v>13.02</v>
      </c>
      <c r="F217" s="6">
        <v>0.1784</v>
      </c>
      <c r="G217">
        <v>39.895000000000003</v>
      </c>
      <c r="H217" s="5">
        <f t="shared" si="18"/>
        <v>2.4403103110642421E-2</v>
      </c>
      <c r="I217" s="4">
        <f t="shared" si="19"/>
        <v>4.1574524546660774E-2</v>
      </c>
      <c r="J217" s="4">
        <f t="shared" si="20"/>
        <v>3.1296475913352939E-2</v>
      </c>
      <c r="K217" s="4">
        <f t="shared" si="21"/>
        <v>2.4390243902438824E-2</v>
      </c>
      <c r="L217" s="4">
        <f t="shared" si="22"/>
        <v>1.9545090867527648E-2</v>
      </c>
      <c r="M217" s="3">
        <f t="shared" si="23"/>
        <v>1.7366246748610203E-2</v>
      </c>
    </row>
    <row r="218" spans="1:13" x14ac:dyDescent="0.25">
      <c r="A218" t="s">
        <v>516</v>
      </c>
      <c r="B218" s="7">
        <v>6735.9</v>
      </c>
      <c r="C218" s="6">
        <v>141.13999999999999</v>
      </c>
      <c r="D218" s="12">
        <v>3.227E-2</v>
      </c>
      <c r="E218" s="6">
        <v>13.36</v>
      </c>
      <c r="F218" s="6">
        <v>0.17952000000000001</v>
      </c>
      <c r="G218">
        <v>40.493000000000002</v>
      </c>
      <c r="H218" s="5">
        <f t="shared" si="18"/>
        <v>-9.4993015219470012E-3</v>
      </c>
      <c r="I218" s="4">
        <f t="shared" si="19"/>
        <v>-1.1323425336166038E-3</v>
      </c>
      <c r="J218" s="4">
        <f t="shared" si="20"/>
        <v>1.1662173177001689E-2</v>
      </c>
      <c r="K218" s="4">
        <f t="shared" si="21"/>
        <v>2.611367127496167E-2</v>
      </c>
      <c r="L218" s="4">
        <f t="shared" si="22"/>
        <v>6.2780269058295701E-3</v>
      </c>
      <c r="M218" s="3">
        <f t="shared" si="23"/>
        <v>1.4989347035969436E-2</v>
      </c>
    </row>
    <row r="219" spans="1:13" x14ac:dyDescent="0.25">
      <c r="A219" t="s">
        <v>515</v>
      </c>
      <c r="B219" s="7">
        <v>6857.4</v>
      </c>
      <c r="C219" s="6">
        <v>144.01</v>
      </c>
      <c r="D219" s="12">
        <v>3.2462999999999999E-2</v>
      </c>
      <c r="E219" s="6">
        <v>13.76</v>
      </c>
      <c r="F219" s="6">
        <v>0.18121999999999999</v>
      </c>
      <c r="G219">
        <v>40.709000000000003</v>
      </c>
      <c r="H219" s="5">
        <f t="shared" si="18"/>
        <v>1.8037678706631644E-2</v>
      </c>
      <c r="I219" s="4">
        <f t="shared" si="19"/>
        <v>2.0334419725095643E-2</v>
      </c>
      <c r="J219" s="4">
        <f t="shared" si="20"/>
        <v>5.9807871087698139E-3</v>
      </c>
      <c r="K219" s="4">
        <f t="shared" si="21"/>
        <v>2.9940119760479167E-2</v>
      </c>
      <c r="L219" s="4">
        <f t="shared" si="22"/>
        <v>9.4696969696967948E-3</v>
      </c>
      <c r="M219" s="3">
        <f t="shared" si="23"/>
        <v>5.3342553033857154E-3</v>
      </c>
    </row>
    <row r="220" spans="1:13" x14ac:dyDescent="0.25">
      <c r="A220" t="s">
        <v>514</v>
      </c>
      <c r="B220" s="7">
        <v>6772.7</v>
      </c>
      <c r="C220" s="6">
        <v>142.58000000000001</v>
      </c>
      <c r="D220" s="12">
        <v>3.1890000000000002E-2</v>
      </c>
      <c r="E220" s="6">
        <v>13.69</v>
      </c>
      <c r="F220" s="6">
        <v>0.17935000000000001</v>
      </c>
      <c r="G220">
        <v>40.341999999999999</v>
      </c>
      <c r="H220" s="5">
        <f t="shared" si="18"/>
        <v>-1.2351620147577735E-2</v>
      </c>
      <c r="I220" s="4">
        <f t="shared" si="19"/>
        <v>-9.9298659815288959E-3</v>
      </c>
      <c r="J220" s="4">
        <f t="shared" si="20"/>
        <v>-1.7650864060622773E-2</v>
      </c>
      <c r="K220" s="4">
        <f t="shared" si="21"/>
        <v>-5.0872093023256459E-3</v>
      </c>
      <c r="L220" s="4">
        <f t="shared" si="22"/>
        <v>-1.0318949343339545E-2</v>
      </c>
      <c r="M220" s="3">
        <f t="shared" si="23"/>
        <v>-9.0152054828172012E-3</v>
      </c>
    </row>
    <row r="221" spans="1:13" x14ac:dyDescent="0.25">
      <c r="A221" t="s">
        <v>513</v>
      </c>
      <c r="B221" s="7">
        <v>7332.3</v>
      </c>
      <c r="C221" s="6">
        <v>171.06</v>
      </c>
      <c r="D221" s="12">
        <v>3.5993999999999998E-2</v>
      </c>
      <c r="E221" s="6">
        <v>15.19</v>
      </c>
      <c r="F221" s="6">
        <v>0.19805</v>
      </c>
      <c r="G221">
        <v>45.011000000000003</v>
      </c>
      <c r="H221" s="5">
        <f t="shared" si="18"/>
        <v>8.2625836077192316E-2</v>
      </c>
      <c r="I221" s="4">
        <f t="shared" si="19"/>
        <v>0.19974751016972925</v>
      </c>
      <c r="J221" s="4">
        <f t="shared" si="20"/>
        <v>0.1286923800564439</v>
      </c>
      <c r="K221" s="4">
        <f t="shared" si="21"/>
        <v>0.10956902848794736</v>
      </c>
      <c r="L221" s="4">
        <f t="shared" si="22"/>
        <v>0.10426540284360186</v>
      </c>
      <c r="M221" s="3">
        <f t="shared" si="23"/>
        <v>0.11573546180159644</v>
      </c>
    </row>
    <row r="222" spans="1:13" x14ac:dyDescent="0.25">
      <c r="A222" t="s">
        <v>512</v>
      </c>
      <c r="B222" s="7">
        <v>7185.2</v>
      </c>
      <c r="C222" s="6">
        <v>164.71</v>
      </c>
      <c r="D222" s="12">
        <v>3.5255000000000002E-2</v>
      </c>
      <c r="E222" s="6">
        <v>14.75</v>
      </c>
      <c r="F222" s="6">
        <v>0.19287000000000001</v>
      </c>
      <c r="G222">
        <v>44.884999999999998</v>
      </c>
      <c r="H222" s="5">
        <f t="shared" si="18"/>
        <v>-2.0061917815692221E-2</v>
      </c>
      <c r="I222" s="4">
        <f t="shared" si="19"/>
        <v>-3.7121477844031303E-2</v>
      </c>
      <c r="J222" s="4">
        <f t="shared" si="20"/>
        <v>-2.0531199644385101E-2</v>
      </c>
      <c r="K222" s="4">
        <f t="shared" si="21"/>
        <v>-2.8966425279789321E-2</v>
      </c>
      <c r="L222" s="4">
        <f t="shared" si="22"/>
        <v>-2.6155011360767477E-2</v>
      </c>
      <c r="M222" s="3">
        <f t="shared" si="23"/>
        <v>-2.7993157228234367E-3</v>
      </c>
    </row>
    <row r="223" spans="1:13" x14ac:dyDescent="0.25">
      <c r="A223" t="s">
        <v>511</v>
      </c>
      <c r="B223" s="7">
        <v>7361.2</v>
      </c>
      <c r="C223" s="6">
        <v>173</v>
      </c>
      <c r="D223" s="12">
        <v>3.6417999999999999E-2</v>
      </c>
      <c r="E223" s="6">
        <v>15.09</v>
      </c>
      <c r="F223" s="6">
        <v>0.20191999999999999</v>
      </c>
      <c r="G223">
        <v>46.542000000000002</v>
      </c>
      <c r="H223" s="5">
        <f t="shared" si="18"/>
        <v>2.4494794856093183E-2</v>
      </c>
      <c r="I223" s="4">
        <f t="shared" si="19"/>
        <v>5.0330884585028102E-2</v>
      </c>
      <c r="J223" s="4">
        <f t="shared" si="20"/>
        <v>3.2988228620053794E-2</v>
      </c>
      <c r="K223" s="4">
        <f t="shared" si="21"/>
        <v>2.3050847457627199E-2</v>
      </c>
      <c r="L223" s="4">
        <f t="shared" si="22"/>
        <v>4.6922797739409772E-2</v>
      </c>
      <c r="M223" s="3">
        <f t="shared" si="23"/>
        <v>3.6916564553860054E-2</v>
      </c>
    </row>
    <row r="224" spans="1:13" x14ac:dyDescent="0.25">
      <c r="A224" t="s">
        <v>510</v>
      </c>
      <c r="B224" s="7">
        <v>7289</v>
      </c>
      <c r="C224" s="6">
        <v>169.68</v>
      </c>
      <c r="D224" s="12">
        <v>3.6082000000000003E-2</v>
      </c>
      <c r="E224" s="6">
        <v>15.01</v>
      </c>
      <c r="F224" s="6">
        <v>0.1983</v>
      </c>
      <c r="G224">
        <v>46.277999999999999</v>
      </c>
      <c r="H224" s="5">
        <f t="shared" si="18"/>
        <v>-9.8081834483507713E-3</v>
      </c>
      <c r="I224" s="4">
        <f t="shared" si="19"/>
        <v>-1.919075144508664E-2</v>
      </c>
      <c r="J224" s="4">
        <f t="shared" si="20"/>
        <v>-9.2262068208027737E-3</v>
      </c>
      <c r="K224" s="4">
        <f t="shared" si="21"/>
        <v>-5.3015241882040653E-3</v>
      </c>
      <c r="L224" s="4">
        <f t="shared" si="22"/>
        <v>-1.7927892234548271E-2</v>
      </c>
      <c r="M224" s="3">
        <f t="shared" si="23"/>
        <v>-5.672295990718168E-3</v>
      </c>
    </row>
    <row r="225" spans="1:13" x14ac:dyDescent="0.25">
      <c r="A225" t="s">
        <v>509</v>
      </c>
      <c r="B225" s="7">
        <v>6863.1</v>
      </c>
      <c r="C225" s="6">
        <v>157.86000000000001</v>
      </c>
      <c r="D225" s="12">
        <v>3.3211999999999998E-2</v>
      </c>
      <c r="E225" s="6">
        <v>13.72</v>
      </c>
      <c r="F225" s="6">
        <v>0.18764</v>
      </c>
      <c r="G225">
        <v>42.27</v>
      </c>
      <c r="H225" s="5">
        <f t="shared" si="18"/>
        <v>-5.843051173000402E-2</v>
      </c>
      <c r="I225" s="4">
        <f t="shared" si="19"/>
        <v>-6.9660537482319596E-2</v>
      </c>
      <c r="J225" s="4">
        <f t="shared" si="20"/>
        <v>-7.9541045396596788E-2</v>
      </c>
      <c r="K225" s="4">
        <f t="shared" si="21"/>
        <v>-8.5942704863424368E-2</v>
      </c>
      <c r="L225" s="4">
        <f t="shared" si="22"/>
        <v>-5.3756933938477025E-2</v>
      </c>
      <c r="M225" s="3">
        <f t="shared" si="23"/>
        <v>-8.6607027097108658E-2</v>
      </c>
    </row>
    <row r="226" spans="1:13" x14ac:dyDescent="0.25">
      <c r="A226" t="s">
        <v>508</v>
      </c>
      <c r="B226" s="7">
        <v>6867.8</v>
      </c>
      <c r="C226" s="6">
        <v>158.18</v>
      </c>
      <c r="D226" s="12">
        <v>3.3449E-2</v>
      </c>
      <c r="E226" s="6">
        <v>13.81</v>
      </c>
      <c r="F226" s="6">
        <v>0.18840999999999999</v>
      </c>
      <c r="G226">
        <v>42.531999999999996</v>
      </c>
      <c r="H226" s="5">
        <f t="shared" si="18"/>
        <v>6.8482172779060768E-4</v>
      </c>
      <c r="I226" s="4">
        <f t="shared" si="19"/>
        <v>2.0271126314455046E-3</v>
      </c>
      <c r="J226" s="4">
        <f t="shared" si="20"/>
        <v>7.1359749488137947E-3</v>
      </c>
      <c r="K226" s="4">
        <f t="shared" si="21"/>
        <v>6.5597667638483959E-3</v>
      </c>
      <c r="L226" s="4">
        <f t="shared" si="22"/>
        <v>4.1036026433596273E-3</v>
      </c>
      <c r="M226" s="3">
        <f t="shared" si="23"/>
        <v>6.1982493494201485E-3</v>
      </c>
    </row>
    <row r="227" spans="1:13" x14ac:dyDescent="0.25">
      <c r="A227" t="s">
        <v>507</v>
      </c>
      <c r="B227" s="7">
        <v>6917.6</v>
      </c>
      <c r="C227" s="6">
        <v>158.72999999999999</v>
      </c>
      <c r="D227" s="12">
        <v>3.3450000000000001E-2</v>
      </c>
      <c r="E227" s="6">
        <v>14.29</v>
      </c>
      <c r="F227" s="6">
        <v>0.18942000000000001</v>
      </c>
      <c r="G227">
        <v>42.021000000000001</v>
      </c>
      <c r="H227" s="5">
        <f t="shared" si="18"/>
        <v>7.2512303794518562E-3</v>
      </c>
      <c r="I227" s="4">
        <f t="shared" si="19"/>
        <v>3.4770514603614799E-3</v>
      </c>
      <c r="J227" s="4">
        <f t="shared" si="20"/>
        <v>2.9896259977846285E-5</v>
      </c>
      <c r="K227" s="4">
        <f t="shared" si="21"/>
        <v>3.4757422157856599E-2</v>
      </c>
      <c r="L227" s="4">
        <f t="shared" si="22"/>
        <v>5.3606496470464116E-3</v>
      </c>
      <c r="M227" s="3">
        <f t="shared" si="23"/>
        <v>-1.2014483212639759E-2</v>
      </c>
    </row>
    <row r="228" spans="1:13" x14ac:dyDescent="0.25">
      <c r="A228" t="s">
        <v>506</v>
      </c>
      <c r="B228" s="7">
        <v>6841.3</v>
      </c>
      <c r="C228" s="6">
        <v>156.38</v>
      </c>
      <c r="D228" s="12">
        <v>3.3105999999999997E-2</v>
      </c>
      <c r="E228" s="6">
        <v>15.04</v>
      </c>
      <c r="F228" s="6">
        <v>0.18770000000000001</v>
      </c>
      <c r="G228">
        <v>41.198999999999998</v>
      </c>
      <c r="H228" s="5">
        <f t="shared" si="18"/>
        <v>-1.1029836937666238E-2</v>
      </c>
      <c r="I228" s="4">
        <f t="shared" si="19"/>
        <v>-1.4805014805014727E-2</v>
      </c>
      <c r="J228" s="4">
        <f t="shared" si="20"/>
        <v>-1.0284005979073418E-2</v>
      </c>
      <c r="K228" s="4">
        <f t="shared" si="21"/>
        <v>5.2484254723582868E-2</v>
      </c>
      <c r="L228" s="4">
        <f t="shared" si="22"/>
        <v>-9.0803505437652143E-3</v>
      </c>
      <c r="M228" s="3">
        <f t="shared" si="23"/>
        <v>-1.9561647747554867E-2</v>
      </c>
    </row>
    <row r="229" spans="1:13" x14ac:dyDescent="0.25">
      <c r="A229" t="s">
        <v>505</v>
      </c>
      <c r="B229" s="7">
        <v>6850.9</v>
      </c>
      <c r="C229" s="6">
        <v>158.44999999999999</v>
      </c>
      <c r="D229" s="12">
        <v>3.3105999999999997E-2</v>
      </c>
      <c r="E229" s="6">
        <v>15.6</v>
      </c>
      <c r="F229" s="6">
        <v>0.18612999999999999</v>
      </c>
      <c r="G229">
        <v>41.253</v>
      </c>
      <c r="H229" s="5">
        <f t="shared" si="18"/>
        <v>1.4032420738747664E-3</v>
      </c>
      <c r="I229" s="4">
        <f t="shared" si="19"/>
        <v>1.3236986826959951E-2</v>
      </c>
      <c r="J229" s="4">
        <f t="shared" si="20"/>
        <v>0</v>
      </c>
      <c r="K229" s="4">
        <f t="shared" si="21"/>
        <v>3.7234042553191626E-2</v>
      </c>
      <c r="L229" s="4">
        <f t="shared" si="22"/>
        <v>-8.3644112946191784E-3</v>
      </c>
      <c r="M229" s="3">
        <f t="shared" si="23"/>
        <v>1.310711425034583E-3</v>
      </c>
    </row>
    <row r="230" spans="1:13" x14ac:dyDescent="0.25">
      <c r="A230" t="s">
        <v>504</v>
      </c>
      <c r="B230" s="7">
        <v>6629.1</v>
      </c>
      <c r="C230" s="6">
        <v>152.9</v>
      </c>
      <c r="D230" s="12">
        <v>3.1855000000000001E-2</v>
      </c>
      <c r="E230" s="6">
        <v>14.57</v>
      </c>
      <c r="F230" s="6">
        <v>0.18057999999999999</v>
      </c>
      <c r="G230">
        <v>39.345999999999997</v>
      </c>
      <c r="H230" s="5">
        <f t="shared" si="18"/>
        <v>-3.2375308353646881E-2</v>
      </c>
      <c r="I230" s="4">
        <f t="shared" si="19"/>
        <v>-3.5026822341432506E-2</v>
      </c>
      <c r="J230" s="4">
        <f t="shared" si="20"/>
        <v>-3.7787712197184686E-2</v>
      </c>
      <c r="K230" s="4">
        <f t="shared" si="21"/>
        <v>-6.6025641025641013E-2</v>
      </c>
      <c r="L230" s="4">
        <f t="shared" si="22"/>
        <v>-2.9817869231182459E-2</v>
      </c>
      <c r="M230" s="3">
        <f t="shared" si="23"/>
        <v>-4.6226941070952488E-2</v>
      </c>
    </row>
    <row r="231" spans="1:13" x14ac:dyDescent="0.25">
      <c r="A231" t="s">
        <v>503</v>
      </c>
      <c r="B231" s="7">
        <v>7085.6</v>
      </c>
      <c r="C231" s="6">
        <v>172.31</v>
      </c>
      <c r="D231" s="12">
        <v>3.4452999999999998E-2</v>
      </c>
      <c r="E231" s="6">
        <v>15.63</v>
      </c>
      <c r="F231" s="6">
        <v>0.19051999999999999</v>
      </c>
      <c r="G231">
        <v>42.546999999999997</v>
      </c>
      <c r="H231" s="5">
        <f t="shared" si="18"/>
        <v>6.8863043248706513E-2</v>
      </c>
      <c r="I231" s="4">
        <f t="shared" si="19"/>
        <v>0.12694571615434924</v>
      </c>
      <c r="J231" s="4">
        <f t="shared" si="20"/>
        <v>8.1557055407314172E-2</v>
      </c>
      <c r="K231" s="4">
        <f t="shared" si="21"/>
        <v>7.2752230610844126E-2</v>
      </c>
      <c r="L231" s="4">
        <f t="shared" si="22"/>
        <v>5.5044855465721687E-2</v>
      </c>
      <c r="M231" s="3">
        <f t="shared" si="23"/>
        <v>8.1355156813907481E-2</v>
      </c>
    </row>
    <row r="232" spans="1:13" x14ac:dyDescent="0.25">
      <c r="A232" t="s">
        <v>502</v>
      </c>
      <c r="B232" s="7">
        <v>7035.8</v>
      </c>
      <c r="C232" s="6">
        <v>170.63</v>
      </c>
      <c r="D232" s="12">
        <v>3.4333000000000002E-2</v>
      </c>
      <c r="E232" s="6">
        <v>15.63</v>
      </c>
      <c r="F232" s="6">
        <v>0.18869</v>
      </c>
      <c r="G232">
        <v>42.206000000000003</v>
      </c>
      <c r="H232" s="5">
        <f t="shared" si="18"/>
        <v>-7.0283391667608219E-3</v>
      </c>
      <c r="I232" s="4">
        <f t="shared" si="19"/>
        <v>-9.7498694213916659E-3</v>
      </c>
      <c r="J232" s="4">
        <f t="shared" si="20"/>
        <v>-3.4830058340346026E-3</v>
      </c>
      <c r="K232" s="4">
        <f t="shared" si="21"/>
        <v>0</v>
      </c>
      <c r="L232" s="4">
        <f t="shared" si="22"/>
        <v>-9.6052907831198908E-3</v>
      </c>
      <c r="M232" s="3">
        <f t="shared" si="23"/>
        <v>-8.0146661339223213E-3</v>
      </c>
    </row>
    <row r="233" spans="1:13" x14ac:dyDescent="0.25">
      <c r="A233" t="s">
        <v>501</v>
      </c>
      <c r="B233" s="7">
        <v>7230.8</v>
      </c>
      <c r="C233" s="6">
        <v>187.45</v>
      </c>
      <c r="D233" s="12">
        <v>3.6531000000000001E-2</v>
      </c>
      <c r="E233" s="6">
        <v>16.62</v>
      </c>
      <c r="F233" s="6">
        <v>0.19531999999999999</v>
      </c>
      <c r="G233">
        <v>44.137</v>
      </c>
      <c r="H233" s="5">
        <f t="shared" si="18"/>
        <v>2.7715398391085611E-2</v>
      </c>
      <c r="I233" s="4">
        <f t="shared" si="19"/>
        <v>9.8575865908691274E-2</v>
      </c>
      <c r="J233" s="4">
        <f t="shared" si="20"/>
        <v>6.4020039029505149E-2</v>
      </c>
      <c r="K233" s="4">
        <f t="shared" si="21"/>
        <v>6.3339731285988465E-2</v>
      </c>
      <c r="L233" s="4">
        <f t="shared" si="22"/>
        <v>3.5136997191160146E-2</v>
      </c>
      <c r="M233" s="3">
        <f t="shared" si="23"/>
        <v>4.5751788845187713E-2</v>
      </c>
    </row>
    <row r="234" spans="1:13" x14ac:dyDescent="0.25">
      <c r="A234" t="s">
        <v>500</v>
      </c>
      <c r="B234" s="7">
        <v>7122.9</v>
      </c>
      <c r="C234" s="6">
        <v>180.13</v>
      </c>
      <c r="D234" s="12">
        <v>3.5511000000000001E-2</v>
      </c>
      <c r="E234" s="6">
        <v>16.059999999999999</v>
      </c>
      <c r="F234" s="6">
        <v>0.18895999999999999</v>
      </c>
      <c r="G234">
        <v>42.235999999999997</v>
      </c>
      <c r="H234" s="5">
        <f t="shared" si="18"/>
        <v>-1.4922276926481293E-2</v>
      </c>
      <c r="I234" s="4">
        <f t="shared" si="19"/>
        <v>-3.9050413443584953E-2</v>
      </c>
      <c r="J234" s="4">
        <f t="shared" si="20"/>
        <v>-2.7921491336125537E-2</v>
      </c>
      <c r="K234" s="4">
        <f t="shared" si="21"/>
        <v>-3.3694344163658352E-2</v>
      </c>
      <c r="L234" s="4">
        <f t="shared" si="22"/>
        <v>-3.2561949621134567E-2</v>
      </c>
      <c r="M234" s="3">
        <f t="shared" si="23"/>
        <v>-4.3070439767088908E-2</v>
      </c>
    </row>
    <row r="235" spans="1:13" x14ac:dyDescent="0.25">
      <c r="A235" t="s">
        <v>499</v>
      </c>
      <c r="B235" s="7">
        <v>6833.5</v>
      </c>
      <c r="C235" s="6">
        <v>170.4</v>
      </c>
      <c r="D235" s="12">
        <v>3.3947999999999999E-2</v>
      </c>
      <c r="E235" s="6">
        <v>14.96</v>
      </c>
      <c r="F235" s="6">
        <v>0.18174999999999999</v>
      </c>
      <c r="G235">
        <v>40.213999999999999</v>
      </c>
      <c r="H235" s="5">
        <f t="shared" si="18"/>
        <v>-4.0629518875738735E-2</v>
      </c>
      <c r="I235" s="4">
        <f t="shared" si="19"/>
        <v>-5.4016543607394607E-2</v>
      </c>
      <c r="J235" s="4">
        <f t="shared" si="20"/>
        <v>-4.4014530708794464E-2</v>
      </c>
      <c r="K235" s="4">
        <f t="shared" si="21"/>
        <v>-6.8493150684931337E-2</v>
      </c>
      <c r="L235" s="4">
        <f t="shared" si="22"/>
        <v>-3.8156223539373424E-2</v>
      </c>
      <c r="M235" s="3">
        <f t="shared" si="23"/>
        <v>-4.7873851690500957E-2</v>
      </c>
    </row>
    <row r="236" spans="1:13" x14ac:dyDescent="0.25">
      <c r="A236" t="s">
        <v>498</v>
      </c>
      <c r="B236" s="7">
        <v>6842.5</v>
      </c>
      <c r="C236" s="6">
        <v>170.79</v>
      </c>
      <c r="D236" s="12">
        <v>3.4535000000000003E-2</v>
      </c>
      <c r="E236" s="6">
        <v>15.1</v>
      </c>
      <c r="F236" s="6">
        <v>0.18351000000000001</v>
      </c>
      <c r="G236">
        <v>40.588999999999999</v>
      </c>
      <c r="H236" s="5">
        <f t="shared" si="18"/>
        <v>1.3170410477794103E-3</v>
      </c>
      <c r="I236" s="4">
        <f t="shared" si="19"/>
        <v>2.2887323943661109E-3</v>
      </c>
      <c r="J236" s="4">
        <f t="shared" si="20"/>
        <v>1.7291151172381447E-2</v>
      </c>
      <c r="K236" s="4">
        <f t="shared" si="21"/>
        <v>9.3582887700534023E-3</v>
      </c>
      <c r="L236" s="4">
        <f t="shared" si="22"/>
        <v>9.6836313617607583E-3</v>
      </c>
      <c r="M236" s="3">
        <f t="shared" si="23"/>
        <v>9.3251106579799181E-3</v>
      </c>
    </row>
    <row r="237" spans="1:13" x14ac:dyDescent="0.25">
      <c r="A237" t="s">
        <v>497</v>
      </c>
      <c r="B237" s="7">
        <v>7112.9</v>
      </c>
      <c r="C237" s="6">
        <v>182.72</v>
      </c>
      <c r="D237" s="12">
        <v>3.6624999999999998E-2</v>
      </c>
      <c r="E237" s="6">
        <v>15.7</v>
      </c>
      <c r="F237" s="6">
        <v>0.18804000000000001</v>
      </c>
      <c r="G237">
        <v>41.819000000000003</v>
      </c>
      <c r="H237" s="5">
        <f t="shared" si="18"/>
        <v>3.9517720131530876E-2</v>
      </c>
      <c r="I237" s="4">
        <f t="shared" si="19"/>
        <v>6.9851864863282431E-2</v>
      </c>
      <c r="J237" s="4">
        <f t="shared" si="20"/>
        <v>6.0518314753148728E-2</v>
      </c>
      <c r="K237" s="4">
        <f t="shared" si="21"/>
        <v>3.9735099337748325E-2</v>
      </c>
      <c r="L237" s="4">
        <f t="shared" si="22"/>
        <v>2.4685303253228819E-2</v>
      </c>
      <c r="M237" s="3">
        <f t="shared" si="23"/>
        <v>3.0303776885363121E-2</v>
      </c>
    </row>
    <row r="238" spans="1:13" x14ac:dyDescent="0.25">
      <c r="A238" t="s">
        <v>496</v>
      </c>
      <c r="B238" s="7">
        <v>7488.5</v>
      </c>
      <c r="C238" s="6">
        <v>185.46</v>
      </c>
      <c r="D238" s="12">
        <v>4.0833000000000001E-2</v>
      </c>
      <c r="E238" s="6">
        <v>16.02</v>
      </c>
      <c r="F238" s="6">
        <v>0.19259000000000001</v>
      </c>
      <c r="G238">
        <v>42.965000000000003</v>
      </c>
      <c r="H238" s="5">
        <f t="shared" si="18"/>
        <v>5.280546612492798E-2</v>
      </c>
      <c r="I238" s="4">
        <f t="shared" si="19"/>
        <v>1.4995621716287211E-2</v>
      </c>
      <c r="J238" s="4">
        <f t="shared" si="20"/>
        <v>0.11489419795221845</v>
      </c>
      <c r="K238" s="4">
        <f t="shared" si="21"/>
        <v>2.0382165605095537E-2</v>
      </c>
      <c r="L238" s="4">
        <f t="shared" si="22"/>
        <v>2.419697936609233E-2</v>
      </c>
      <c r="M238" s="3">
        <f t="shared" si="23"/>
        <v>2.7403811664554301E-2</v>
      </c>
    </row>
    <row r="239" spans="1:13" x14ac:dyDescent="0.25">
      <c r="A239" t="s">
        <v>495</v>
      </c>
      <c r="B239" s="7">
        <v>7503.8</v>
      </c>
      <c r="C239" s="6">
        <v>187.58</v>
      </c>
      <c r="D239" s="12">
        <v>4.1654999999999998E-2</v>
      </c>
      <c r="E239" s="6">
        <v>15.91</v>
      </c>
      <c r="F239" s="6">
        <v>0.19314000000000001</v>
      </c>
      <c r="G239">
        <v>44.463000000000001</v>
      </c>
      <c r="H239" s="5">
        <f t="shared" si="18"/>
        <v>2.0431328036323304E-3</v>
      </c>
      <c r="I239" s="4">
        <f t="shared" si="19"/>
        <v>1.1431036342068435E-2</v>
      </c>
      <c r="J239" s="4">
        <f t="shared" si="20"/>
        <v>2.013077657776785E-2</v>
      </c>
      <c r="K239" s="4">
        <f t="shared" si="21"/>
        <v>-6.8664169787765461E-3</v>
      </c>
      <c r="L239" s="4">
        <f t="shared" si="22"/>
        <v>2.8558076743341321E-3</v>
      </c>
      <c r="M239" s="3">
        <f t="shared" si="23"/>
        <v>3.4865588269521686E-2</v>
      </c>
    </row>
    <row r="240" spans="1:13" x14ac:dyDescent="0.25">
      <c r="A240" t="s">
        <v>494</v>
      </c>
      <c r="B240" s="7">
        <v>7540.4</v>
      </c>
      <c r="C240" s="6">
        <v>194.01</v>
      </c>
      <c r="D240" s="12">
        <v>4.2238999999999999E-2</v>
      </c>
      <c r="E240" s="6">
        <v>16.22</v>
      </c>
      <c r="F240" s="6">
        <v>0.19420000000000001</v>
      </c>
      <c r="G240">
        <v>44.423000000000002</v>
      </c>
      <c r="H240" s="5">
        <f t="shared" si="18"/>
        <v>4.8775287187823313E-3</v>
      </c>
      <c r="I240" s="4">
        <f t="shared" si="19"/>
        <v>3.4278707751359327E-2</v>
      </c>
      <c r="J240" s="4">
        <f t="shared" si="20"/>
        <v>1.4019925579162207E-2</v>
      </c>
      <c r="K240" s="4">
        <f t="shared" si="21"/>
        <v>1.9484600879949632E-2</v>
      </c>
      <c r="L240" s="4">
        <f t="shared" si="22"/>
        <v>5.4882468675572227E-3</v>
      </c>
      <c r="M240" s="3">
        <f t="shared" si="23"/>
        <v>-8.996244068101289E-4</v>
      </c>
    </row>
    <row r="241" spans="1:13" x14ac:dyDescent="0.25">
      <c r="A241" t="s">
        <v>493</v>
      </c>
      <c r="B241" s="7">
        <v>7678.9</v>
      </c>
      <c r="C241" s="6">
        <v>197.35</v>
      </c>
      <c r="D241" s="12">
        <v>4.5935999999999998E-2</v>
      </c>
      <c r="E241" s="6">
        <v>16.36</v>
      </c>
      <c r="F241" s="6">
        <v>0.19620000000000001</v>
      </c>
      <c r="G241">
        <v>44.566000000000003</v>
      </c>
      <c r="H241" s="5">
        <f t="shared" si="18"/>
        <v>1.8367725850087613E-2</v>
      </c>
      <c r="I241" s="4">
        <f t="shared" si="19"/>
        <v>1.7215607442915282E-2</v>
      </c>
      <c r="J241" s="4">
        <f t="shared" si="20"/>
        <v>8.7525746348161571E-2</v>
      </c>
      <c r="K241" s="4">
        <f t="shared" si="21"/>
        <v>8.6313193588163362E-3</v>
      </c>
      <c r="L241" s="4">
        <f t="shared" si="22"/>
        <v>1.029866117404743E-2</v>
      </c>
      <c r="M241" s="3">
        <f t="shared" si="23"/>
        <v>3.2190531931657329E-3</v>
      </c>
    </row>
    <row r="242" spans="1:13" x14ac:dyDescent="0.25">
      <c r="A242" t="s">
        <v>492</v>
      </c>
      <c r="B242" s="7">
        <v>7766</v>
      </c>
      <c r="C242" s="6">
        <v>196.14</v>
      </c>
      <c r="D242" s="12">
        <v>4.6495000000000002E-2</v>
      </c>
      <c r="E242" s="6">
        <v>16.489999999999998</v>
      </c>
      <c r="F242" s="6">
        <v>0.19750000000000001</v>
      </c>
      <c r="G242">
        <v>44.46</v>
      </c>
      <c r="H242" s="5">
        <f t="shared" si="18"/>
        <v>1.1342770448892425E-2</v>
      </c>
      <c r="I242" s="4">
        <f t="shared" si="19"/>
        <v>-6.1312389156321645E-3</v>
      </c>
      <c r="J242" s="4">
        <f t="shared" si="20"/>
        <v>1.2169104841518674E-2</v>
      </c>
      <c r="K242" s="4">
        <f t="shared" si="21"/>
        <v>7.9462102689487057E-3</v>
      </c>
      <c r="L242" s="4">
        <f t="shared" si="22"/>
        <v>6.6258919469928124E-3</v>
      </c>
      <c r="M242" s="3">
        <f t="shared" si="23"/>
        <v>-2.3784948166764019E-3</v>
      </c>
    </row>
    <row r="243" spans="1:13" x14ac:dyDescent="0.25">
      <c r="A243" t="s">
        <v>491</v>
      </c>
      <c r="B243" s="7">
        <v>7746.9</v>
      </c>
      <c r="C243" s="6">
        <v>196.55</v>
      </c>
      <c r="D243" s="12">
        <v>4.6816000000000003E-2</v>
      </c>
      <c r="E243" s="6">
        <v>16.32</v>
      </c>
      <c r="F243" s="6">
        <v>0.21453</v>
      </c>
      <c r="G243">
        <v>45.734000000000002</v>
      </c>
      <c r="H243" s="5">
        <f t="shared" si="18"/>
        <v>-2.4594385784187933E-3</v>
      </c>
      <c r="I243" s="4">
        <f t="shared" si="19"/>
        <v>2.0903436320995894E-3</v>
      </c>
      <c r="J243" s="4">
        <f t="shared" si="20"/>
        <v>6.903968168620267E-3</v>
      </c>
      <c r="K243" s="4">
        <f t="shared" si="21"/>
        <v>-1.0309278350515316E-2</v>
      </c>
      <c r="L243" s="4">
        <f t="shared" si="22"/>
        <v>8.6227848101265714E-2</v>
      </c>
      <c r="M243" s="3">
        <f t="shared" si="23"/>
        <v>2.8654970760233933E-2</v>
      </c>
    </row>
    <row r="244" spans="1:13" x14ac:dyDescent="0.25">
      <c r="A244" t="s">
        <v>490</v>
      </c>
      <c r="B244" s="7">
        <v>8770.9</v>
      </c>
      <c r="C244" s="6">
        <v>215.4</v>
      </c>
      <c r="D244" s="12">
        <v>5.1450000000000003E-2</v>
      </c>
      <c r="E244" s="6">
        <v>17.43</v>
      </c>
      <c r="F244" s="6">
        <v>0.22642000000000001</v>
      </c>
      <c r="G244">
        <v>48.802</v>
      </c>
      <c r="H244" s="5">
        <f t="shared" si="18"/>
        <v>0.13218190502007254</v>
      </c>
      <c r="I244" s="4">
        <f t="shared" si="19"/>
        <v>9.5904350038158226E-2</v>
      </c>
      <c r="J244" s="4">
        <f t="shared" si="20"/>
        <v>9.8983253588516673E-2</v>
      </c>
      <c r="K244" s="4">
        <f t="shared" si="21"/>
        <v>6.8014705882352811E-2</v>
      </c>
      <c r="L244" s="4">
        <f t="shared" si="22"/>
        <v>5.5423483895026493E-2</v>
      </c>
      <c r="M244" s="3">
        <f t="shared" si="23"/>
        <v>6.7083570210346721E-2</v>
      </c>
    </row>
    <row r="245" spans="1:13" x14ac:dyDescent="0.25">
      <c r="A245" t="s">
        <v>489</v>
      </c>
      <c r="B245" s="7">
        <v>8629</v>
      </c>
      <c r="C245" s="6">
        <v>206.22</v>
      </c>
      <c r="D245" s="12">
        <v>4.7570000000000001E-2</v>
      </c>
      <c r="E245" s="6">
        <v>17</v>
      </c>
      <c r="F245" s="6">
        <v>0.21145</v>
      </c>
      <c r="G245">
        <v>46.4</v>
      </c>
      <c r="H245" s="5">
        <f t="shared" si="18"/>
        <v>-1.6178499355824383E-2</v>
      </c>
      <c r="I245" s="4">
        <f t="shared" si="19"/>
        <v>-4.2618384401114207E-2</v>
      </c>
      <c r="J245" s="4">
        <f t="shared" si="20"/>
        <v>-7.541302235179792E-2</v>
      </c>
      <c r="K245" s="4">
        <f t="shared" si="21"/>
        <v>-2.4670109007458363E-2</v>
      </c>
      <c r="L245" s="4">
        <f t="shared" si="22"/>
        <v>-6.6116067485204488E-2</v>
      </c>
      <c r="M245" s="3">
        <f t="shared" si="23"/>
        <v>-4.921929429121763E-2</v>
      </c>
    </row>
    <row r="246" spans="1:13" x14ac:dyDescent="0.25">
      <c r="A246" t="s">
        <v>488</v>
      </c>
      <c r="B246" s="7">
        <v>8821.6</v>
      </c>
      <c r="C246" s="6">
        <v>212</v>
      </c>
      <c r="D246" s="12">
        <v>5.0930000000000003E-2</v>
      </c>
      <c r="E246" s="6">
        <v>17.440000000000001</v>
      </c>
      <c r="F246" s="6">
        <v>0.21782000000000001</v>
      </c>
      <c r="G246">
        <v>47.085999999999999</v>
      </c>
      <c r="H246" s="5">
        <f t="shared" si="18"/>
        <v>2.2320083439564264E-2</v>
      </c>
      <c r="I246" s="4">
        <f t="shared" si="19"/>
        <v>2.8028319270681834E-2</v>
      </c>
      <c r="J246" s="4">
        <f t="shared" si="20"/>
        <v>7.0632751734286403E-2</v>
      </c>
      <c r="K246" s="4">
        <f t="shared" si="21"/>
        <v>2.5882352941176467E-2</v>
      </c>
      <c r="L246" s="4">
        <f t="shared" si="22"/>
        <v>3.0125325135966108E-2</v>
      </c>
      <c r="M246" s="3">
        <f t="shared" si="23"/>
        <v>1.4784482758620765E-2</v>
      </c>
    </row>
    <row r="247" spans="1:13" x14ac:dyDescent="0.25">
      <c r="A247" t="s">
        <v>487</v>
      </c>
      <c r="B247" s="7">
        <v>8966.2999999999993</v>
      </c>
      <c r="C247" s="6">
        <v>213.96</v>
      </c>
      <c r="D247" s="12">
        <v>5.0915000000000002E-2</v>
      </c>
      <c r="E247" s="6">
        <v>17.510000000000002</v>
      </c>
      <c r="F247" s="6">
        <v>0.22370999999999999</v>
      </c>
      <c r="G247">
        <v>49.212000000000003</v>
      </c>
      <c r="H247" s="5">
        <f t="shared" si="18"/>
        <v>1.6402920105196284E-2</v>
      </c>
      <c r="I247" s="4">
        <f t="shared" si="19"/>
        <v>9.2452830188680668E-3</v>
      </c>
      <c r="J247" s="4">
        <f t="shared" si="20"/>
        <v>-2.9452189279410845E-4</v>
      </c>
      <c r="K247" s="4">
        <f t="shared" si="21"/>
        <v>4.0137614678898981E-3</v>
      </c>
      <c r="L247" s="4">
        <f t="shared" si="22"/>
        <v>2.7040675787347146E-2</v>
      </c>
      <c r="M247" s="3">
        <f t="shared" si="23"/>
        <v>4.5151425052032623E-2</v>
      </c>
    </row>
    <row r="248" spans="1:13" x14ac:dyDescent="0.25">
      <c r="A248" t="s">
        <v>486</v>
      </c>
      <c r="B248" s="7">
        <v>8885.5</v>
      </c>
      <c r="C248" s="6">
        <v>209.83</v>
      </c>
      <c r="D248" s="12">
        <v>4.9020000000000001E-2</v>
      </c>
      <c r="E248" s="6">
        <v>17.11</v>
      </c>
      <c r="F248" s="6">
        <v>0.21937000000000001</v>
      </c>
      <c r="G248">
        <v>48.073</v>
      </c>
      <c r="H248" s="5">
        <f t="shared" si="18"/>
        <v>-9.0115209172121347E-3</v>
      </c>
      <c r="I248" s="4">
        <f t="shared" si="19"/>
        <v>-1.9302673396896619E-2</v>
      </c>
      <c r="J248" s="4">
        <f t="shared" si="20"/>
        <v>-3.7218894235490518E-2</v>
      </c>
      <c r="K248" s="4">
        <f t="shared" si="21"/>
        <v>-2.2844089091947573E-2</v>
      </c>
      <c r="L248" s="4">
        <f t="shared" si="22"/>
        <v>-1.9400116221894304E-2</v>
      </c>
      <c r="M248" s="3">
        <f t="shared" si="23"/>
        <v>-2.31447614402992E-2</v>
      </c>
    </row>
    <row r="249" spans="1:13" x14ac:dyDescent="0.25">
      <c r="A249" t="s">
        <v>485</v>
      </c>
      <c r="B249" s="7">
        <v>8874.7000000000007</v>
      </c>
      <c r="C249" s="6">
        <v>206.61</v>
      </c>
      <c r="D249" s="12">
        <v>4.9442E-2</v>
      </c>
      <c r="E249" s="6">
        <v>17.02</v>
      </c>
      <c r="F249" s="6">
        <v>0.218</v>
      </c>
      <c r="G249">
        <v>46.970999999999997</v>
      </c>
      <c r="H249" s="5">
        <f t="shared" si="18"/>
        <v>-1.2154633954194471E-3</v>
      </c>
      <c r="I249" s="4">
        <f t="shared" si="19"/>
        <v>-1.5345756088261941E-2</v>
      </c>
      <c r="J249" s="4">
        <f t="shared" si="20"/>
        <v>8.6087311301510372E-3</v>
      </c>
      <c r="K249" s="4">
        <f t="shared" si="21"/>
        <v>-5.260081823495022E-3</v>
      </c>
      <c r="L249" s="4">
        <f t="shared" si="22"/>
        <v>-6.2451565847655433E-3</v>
      </c>
      <c r="M249" s="3">
        <f t="shared" si="23"/>
        <v>-2.2923470555197389E-2</v>
      </c>
    </row>
    <row r="250" spans="1:13" x14ac:dyDescent="0.25">
      <c r="A250" t="s">
        <v>484</v>
      </c>
      <c r="B250" s="7">
        <v>9001</v>
      </c>
      <c r="C250" s="6">
        <v>205.36</v>
      </c>
      <c r="D250" s="12">
        <v>4.9451000000000002E-2</v>
      </c>
      <c r="E250" s="6">
        <v>16.86</v>
      </c>
      <c r="F250" s="6">
        <v>0.21695</v>
      </c>
      <c r="G250">
        <v>46.548999999999999</v>
      </c>
      <c r="H250" s="5">
        <f t="shared" si="18"/>
        <v>1.4231466979165441E-2</v>
      </c>
      <c r="I250" s="4">
        <f t="shared" si="19"/>
        <v>-6.0500459803494167E-3</v>
      </c>
      <c r="J250" s="4">
        <f t="shared" si="20"/>
        <v>1.8203147121886865E-4</v>
      </c>
      <c r="K250" s="4">
        <f t="shared" si="21"/>
        <v>-9.4007050528789327E-3</v>
      </c>
      <c r="L250" s="4">
        <f t="shared" si="22"/>
        <v>-4.8165137614678555E-3</v>
      </c>
      <c r="M250" s="3">
        <f t="shared" si="23"/>
        <v>-8.9842668880798504E-3</v>
      </c>
    </row>
    <row r="251" spans="1:13" x14ac:dyDescent="0.25">
      <c r="A251" t="s">
        <v>483</v>
      </c>
      <c r="B251" s="7">
        <v>9151.4</v>
      </c>
      <c r="C251" s="6">
        <v>199.04</v>
      </c>
      <c r="D251" s="12">
        <v>4.8939999999999997E-2</v>
      </c>
      <c r="E251" s="6">
        <v>16.37</v>
      </c>
      <c r="F251" s="6">
        <v>0.21181</v>
      </c>
      <c r="G251">
        <v>44.963000000000001</v>
      </c>
      <c r="H251" s="5">
        <f t="shared" si="18"/>
        <v>1.6709254527274675E-2</v>
      </c>
      <c r="I251" s="4">
        <f t="shared" si="19"/>
        <v>-3.0775223996883594E-2</v>
      </c>
      <c r="J251" s="4">
        <f t="shared" si="20"/>
        <v>-1.0333461406240585E-2</v>
      </c>
      <c r="K251" s="4">
        <f t="shared" si="21"/>
        <v>-2.9062870699881338E-2</v>
      </c>
      <c r="L251" s="4">
        <f t="shared" si="22"/>
        <v>-2.369209495275415E-2</v>
      </c>
      <c r="M251" s="3">
        <f t="shared" si="23"/>
        <v>-3.4071623450557476E-2</v>
      </c>
    </row>
    <row r="252" spans="1:13" x14ac:dyDescent="0.25">
      <c r="A252" t="s">
        <v>482</v>
      </c>
      <c r="B252" s="7">
        <v>9979.7999999999993</v>
      </c>
      <c r="C252" s="6">
        <v>212</v>
      </c>
      <c r="D252" s="12">
        <v>5.1187000000000003E-2</v>
      </c>
      <c r="E252" s="6">
        <v>17</v>
      </c>
      <c r="F252" s="6">
        <v>0.21859999999999999</v>
      </c>
      <c r="G252">
        <v>47.353000000000002</v>
      </c>
      <c r="H252" s="5">
        <f t="shared" si="18"/>
        <v>9.0521668815700229E-2</v>
      </c>
      <c r="I252" s="4">
        <f t="shared" si="19"/>
        <v>6.5112540192926005E-2</v>
      </c>
      <c r="J252" s="4">
        <f t="shared" si="20"/>
        <v>4.5913363302002574E-2</v>
      </c>
      <c r="K252" s="4">
        <f t="shared" si="21"/>
        <v>3.8485033598045115E-2</v>
      </c>
      <c r="L252" s="4">
        <f t="shared" si="22"/>
        <v>3.2057032245880634E-2</v>
      </c>
      <c r="M252" s="3">
        <f t="shared" si="23"/>
        <v>5.3154816182194198E-2</v>
      </c>
    </row>
    <row r="253" spans="1:13" x14ac:dyDescent="0.25">
      <c r="A253" t="s">
        <v>481</v>
      </c>
      <c r="B253" s="7">
        <v>9806.2000000000007</v>
      </c>
      <c r="C253" s="6">
        <v>211.45</v>
      </c>
      <c r="D253" s="12">
        <v>5.2003000000000001E-2</v>
      </c>
      <c r="E253" s="6">
        <v>17.14</v>
      </c>
      <c r="F253" s="6">
        <v>0.21869</v>
      </c>
      <c r="G253">
        <v>47.725000000000001</v>
      </c>
      <c r="H253" s="5">
        <f t="shared" si="18"/>
        <v>-1.7395138179121639E-2</v>
      </c>
      <c r="I253" s="4">
        <f t="shared" si="19"/>
        <v>-2.5943396226415505E-3</v>
      </c>
      <c r="J253" s="4">
        <f t="shared" si="20"/>
        <v>1.5941547658585131E-2</v>
      </c>
      <c r="K253" s="4">
        <f t="shared" si="21"/>
        <v>8.2352941176471184E-3</v>
      </c>
      <c r="L253" s="4">
        <f t="shared" si="22"/>
        <v>4.117108874657216E-4</v>
      </c>
      <c r="M253" s="3">
        <f t="shared" si="23"/>
        <v>7.8558908622474721E-3</v>
      </c>
    </row>
    <row r="254" spans="1:13" x14ac:dyDescent="0.25">
      <c r="A254" t="s">
        <v>480</v>
      </c>
      <c r="B254" s="7">
        <v>9554.6</v>
      </c>
      <c r="C254" s="6">
        <v>210.22</v>
      </c>
      <c r="D254" s="12">
        <v>5.1499000000000003E-2</v>
      </c>
      <c r="E254" s="6">
        <v>16.809999999999999</v>
      </c>
      <c r="F254" s="6">
        <v>0.21647</v>
      </c>
      <c r="G254">
        <v>47.02</v>
      </c>
      <c r="H254" s="5">
        <f t="shared" si="18"/>
        <v>-2.5657237258061238E-2</v>
      </c>
      <c r="I254" s="4">
        <f t="shared" si="19"/>
        <v>-5.8169780089855072E-3</v>
      </c>
      <c r="J254" s="4">
        <f t="shared" si="20"/>
        <v>-9.6917485529680603E-3</v>
      </c>
      <c r="K254" s="4">
        <f t="shared" si="21"/>
        <v>-1.9253208868144744E-2</v>
      </c>
      <c r="L254" s="4">
        <f t="shared" si="22"/>
        <v>-1.0151355800448125E-2</v>
      </c>
      <c r="M254" s="3">
        <f t="shared" si="23"/>
        <v>-1.4772132006286021E-2</v>
      </c>
    </row>
    <row r="255" spans="1:13" x14ac:dyDescent="0.25">
      <c r="A255" t="s">
        <v>479</v>
      </c>
      <c r="B255" s="7">
        <v>8738.7999999999993</v>
      </c>
      <c r="C255" s="6">
        <v>187.78</v>
      </c>
      <c r="D255" s="12">
        <v>4.7641000000000003E-2</v>
      </c>
      <c r="E255" s="6">
        <v>15.28</v>
      </c>
      <c r="F255" s="6">
        <v>0.19677</v>
      </c>
      <c r="G255">
        <v>42.115000000000002</v>
      </c>
      <c r="H255" s="5">
        <f t="shared" si="18"/>
        <v>-8.5382956900341256E-2</v>
      </c>
      <c r="I255" s="4">
        <f t="shared" si="19"/>
        <v>-0.10674531443249924</v>
      </c>
      <c r="J255" s="4">
        <f t="shared" si="20"/>
        <v>-7.4914076001475705E-2</v>
      </c>
      <c r="K255" s="4">
        <f t="shared" si="21"/>
        <v>-9.1017251635930996E-2</v>
      </c>
      <c r="L255" s="4">
        <f t="shared" si="22"/>
        <v>-9.1005682080657846E-2</v>
      </c>
      <c r="M255" s="3">
        <f t="shared" si="23"/>
        <v>-0.10431731178222037</v>
      </c>
    </row>
    <row r="256" spans="1:13" x14ac:dyDescent="0.25">
      <c r="A256" t="s">
        <v>478</v>
      </c>
      <c r="B256" s="7">
        <v>8579.7999999999993</v>
      </c>
      <c r="C256" s="6">
        <v>185.96</v>
      </c>
      <c r="D256" s="12">
        <v>4.8021000000000001E-2</v>
      </c>
      <c r="E256" s="6">
        <v>15.12</v>
      </c>
      <c r="F256" s="6">
        <v>0.19283</v>
      </c>
      <c r="G256">
        <v>41.613</v>
      </c>
      <c r="H256" s="5">
        <f t="shared" si="18"/>
        <v>-1.8194717810225636E-2</v>
      </c>
      <c r="I256" s="4">
        <f t="shared" si="19"/>
        <v>-9.6921929917989091E-3</v>
      </c>
      <c r="J256" s="4">
        <f t="shared" si="20"/>
        <v>7.9763229151361692E-3</v>
      </c>
      <c r="K256" s="4">
        <f t="shared" si="21"/>
        <v>-1.0471204188481686E-2</v>
      </c>
      <c r="L256" s="4">
        <f t="shared" si="22"/>
        <v>-2.0023377547390364E-2</v>
      </c>
      <c r="M256" s="3">
        <f t="shared" si="23"/>
        <v>-1.1919743559301921E-2</v>
      </c>
    </row>
    <row r="257" spans="1:13" x14ac:dyDescent="0.25">
      <c r="A257" t="s">
        <v>477</v>
      </c>
      <c r="B257" s="7">
        <v>8813.7999999999993</v>
      </c>
      <c r="C257" s="6">
        <v>189.84</v>
      </c>
      <c r="D257" s="12">
        <v>5.0429000000000002E-2</v>
      </c>
      <c r="E257" s="6">
        <v>15.76</v>
      </c>
      <c r="F257" s="6">
        <v>0.19700000000000001</v>
      </c>
      <c r="G257">
        <v>42.183999999999997</v>
      </c>
      <c r="H257" s="5">
        <f t="shared" si="18"/>
        <v>2.727336301545491E-2</v>
      </c>
      <c r="I257" s="4">
        <f t="shared" si="19"/>
        <v>2.0864702086470288E-2</v>
      </c>
      <c r="J257" s="4">
        <f t="shared" si="20"/>
        <v>5.0144728348014311E-2</v>
      </c>
      <c r="K257" s="4">
        <f t="shared" si="21"/>
        <v>4.2328042328042326E-2</v>
      </c>
      <c r="L257" s="4">
        <f t="shared" si="22"/>
        <v>2.1625265778146607E-2</v>
      </c>
      <c r="M257" s="3">
        <f t="shared" si="23"/>
        <v>1.372167351548792E-2</v>
      </c>
    </row>
    <row r="258" spans="1:13" x14ac:dyDescent="0.25">
      <c r="A258" t="s">
        <v>476</v>
      </c>
      <c r="B258" s="7">
        <v>9298.7000000000007</v>
      </c>
      <c r="C258" s="6">
        <v>199.58</v>
      </c>
      <c r="D258" s="12">
        <v>5.1506999999999997E-2</v>
      </c>
      <c r="E258" s="6">
        <v>16.11</v>
      </c>
      <c r="F258" s="6">
        <v>0.20171</v>
      </c>
      <c r="G258">
        <v>43.177999999999997</v>
      </c>
      <c r="H258" s="5">
        <f t="shared" si="18"/>
        <v>5.5015997640064596E-2</v>
      </c>
      <c r="I258" s="4">
        <f t="shared" si="19"/>
        <v>5.1306363253265985E-2</v>
      </c>
      <c r="J258" s="4">
        <f t="shared" si="20"/>
        <v>2.1376588867516588E-2</v>
      </c>
      <c r="K258" s="4">
        <f t="shared" si="21"/>
        <v>2.2208121827411054E-2</v>
      </c>
      <c r="L258" s="4">
        <f t="shared" si="22"/>
        <v>2.3908629441624418E-2</v>
      </c>
      <c r="M258" s="3">
        <f t="shared" si="23"/>
        <v>2.3563436373980728E-2</v>
      </c>
    </row>
    <row r="259" spans="1:13" x14ac:dyDescent="0.25">
      <c r="A259" t="s">
        <v>475</v>
      </c>
      <c r="B259" s="7">
        <v>9778.4</v>
      </c>
      <c r="C259" s="6">
        <v>203.3</v>
      </c>
      <c r="D259" s="12">
        <v>5.0999000000000003E-2</v>
      </c>
      <c r="E259" s="6">
        <v>16.39</v>
      </c>
      <c r="F259" s="6">
        <v>0.20399999999999999</v>
      </c>
      <c r="G259">
        <v>43.981999999999999</v>
      </c>
      <c r="H259" s="5">
        <f t="shared" si="18"/>
        <v>5.1587856367018903E-2</v>
      </c>
      <c r="I259" s="4">
        <f t="shared" si="19"/>
        <v>1.8639142198617176E-2</v>
      </c>
      <c r="J259" s="4">
        <f t="shared" si="20"/>
        <v>-9.8627371036945632E-3</v>
      </c>
      <c r="K259" s="4">
        <f t="shared" si="21"/>
        <v>1.7380509000620714E-2</v>
      </c>
      <c r="L259" s="4">
        <f t="shared" si="22"/>
        <v>1.1352932427742823E-2</v>
      </c>
      <c r="M259" s="3">
        <f t="shared" si="23"/>
        <v>1.86205938209274E-2</v>
      </c>
    </row>
    <row r="260" spans="1:13" x14ac:dyDescent="0.25">
      <c r="A260" t="s">
        <v>474</v>
      </c>
      <c r="B260" s="7">
        <v>9318</v>
      </c>
      <c r="C260" s="6">
        <v>194.85</v>
      </c>
      <c r="D260" s="12">
        <v>5.0273999999999999E-2</v>
      </c>
      <c r="E260" s="6">
        <v>15.71</v>
      </c>
      <c r="F260" s="6">
        <v>0.19808999999999999</v>
      </c>
      <c r="G260">
        <v>42.731999999999999</v>
      </c>
      <c r="H260" s="5">
        <f t="shared" ref="H260:H323" si="24">IFERROR(B260/B259-1,"")</f>
        <v>-4.7083367422073086E-2</v>
      </c>
      <c r="I260" s="4">
        <f t="shared" ref="I260:I323" si="25">IFERROR(C260/C259-1,"")</f>
        <v>-4.1564190850959304E-2</v>
      </c>
      <c r="J260" s="4">
        <f t="shared" ref="J260:J323" si="26">IFERROR(D260/D259-1,"")</f>
        <v>-1.4215965018921972E-2</v>
      </c>
      <c r="K260" s="4">
        <f t="shared" ref="K260:K323" si="27">IFERROR(E260/E259-1,"")</f>
        <v>-4.1488712629652258E-2</v>
      </c>
      <c r="L260" s="4">
        <f t="shared" ref="L260:L323" si="28">IFERROR(F260/F259-1,"")</f>
        <v>-2.8970588235294081E-2</v>
      </c>
      <c r="M260" s="3">
        <f t="shared" ref="M260:M323" si="29">IFERROR(G260/G259-1,"")</f>
        <v>-2.8420717566277065E-2</v>
      </c>
    </row>
    <row r="261" spans="1:13" x14ac:dyDescent="0.25">
      <c r="A261" t="s">
        <v>473</v>
      </c>
      <c r="B261" s="7">
        <v>9379.5</v>
      </c>
      <c r="C261" s="6">
        <v>200.51</v>
      </c>
      <c r="D261" s="12">
        <v>5.1031E-2</v>
      </c>
      <c r="E261" s="6">
        <v>16.05</v>
      </c>
      <c r="F261" s="6">
        <v>0.19980999999999999</v>
      </c>
      <c r="G261">
        <v>43.264000000000003</v>
      </c>
      <c r="H261" s="5">
        <f t="shared" si="24"/>
        <v>6.6001287830006472E-3</v>
      </c>
      <c r="I261" s="4">
        <f t="shared" si="25"/>
        <v>2.9047985629971684E-2</v>
      </c>
      <c r="J261" s="4">
        <f t="shared" si="26"/>
        <v>1.5057484982297087E-2</v>
      </c>
      <c r="K261" s="4">
        <f t="shared" si="27"/>
        <v>2.1642266072565253E-2</v>
      </c>
      <c r="L261" s="4">
        <f t="shared" si="28"/>
        <v>8.6829219041850703E-3</v>
      </c>
      <c r="M261" s="3">
        <f t="shared" si="29"/>
        <v>1.2449686417673078E-2</v>
      </c>
    </row>
    <row r="262" spans="1:13" x14ac:dyDescent="0.25">
      <c r="A262" t="s">
        <v>472</v>
      </c>
      <c r="B262" s="7">
        <v>9677.7000000000007</v>
      </c>
      <c r="C262" s="6">
        <v>207</v>
      </c>
      <c r="D262" s="12">
        <v>5.1289000000000001E-2</v>
      </c>
      <c r="E262" s="6">
        <v>16.29</v>
      </c>
      <c r="F262" s="6">
        <v>0.20136000000000001</v>
      </c>
      <c r="G262">
        <v>43.671999999999997</v>
      </c>
      <c r="H262" s="5">
        <f t="shared" si="24"/>
        <v>3.1792739485047239E-2</v>
      </c>
      <c r="I262" s="4">
        <f t="shared" si="25"/>
        <v>3.236746296942794E-2</v>
      </c>
      <c r="J262" s="4">
        <f t="shared" si="26"/>
        <v>5.0557504262116471E-3</v>
      </c>
      <c r="K262" s="4">
        <f t="shared" si="27"/>
        <v>1.495327102803734E-2</v>
      </c>
      <c r="L262" s="4">
        <f t="shared" si="28"/>
        <v>7.7573695010260124E-3</v>
      </c>
      <c r="M262" s="3">
        <f t="shared" si="29"/>
        <v>9.430473372781023E-3</v>
      </c>
    </row>
    <row r="263" spans="1:13" x14ac:dyDescent="0.25">
      <c r="A263" t="s">
        <v>471</v>
      </c>
      <c r="B263" s="7">
        <v>9730.7000000000007</v>
      </c>
      <c r="C263" s="6">
        <v>214.87</v>
      </c>
      <c r="D263" s="12">
        <v>5.4325999999999999E-2</v>
      </c>
      <c r="E263" s="6">
        <v>16.63</v>
      </c>
      <c r="F263" s="6">
        <v>0.20538999999999999</v>
      </c>
      <c r="G263">
        <v>45.313000000000002</v>
      </c>
      <c r="H263" s="5">
        <f t="shared" si="24"/>
        <v>5.4765078479390716E-3</v>
      </c>
      <c r="I263" s="4">
        <f t="shared" si="25"/>
        <v>3.8019323671497629E-2</v>
      </c>
      <c r="J263" s="4">
        <f t="shared" si="26"/>
        <v>5.9213476573924284E-2</v>
      </c>
      <c r="K263" s="4">
        <f t="shared" si="27"/>
        <v>2.0871700429711426E-2</v>
      </c>
      <c r="L263" s="4">
        <f t="shared" si="28"/>
        <v>2.0013905442987534E-2</v>
      </c>
      <c r="M263" s="3">
        <f t="shared" si="29"/>
        <v>3.7575563289979907E-2</v>
      </c>
    </row>
    <row r="264" spans="1:13" x14ac:dyDescent="0.25">
      <c r="A264" t="s">
        <v>470</v>
      </c>
      <c r="B264" s="7">
        <v>9773.2999999999993</v>
      </c>
      <c r="C264" s="6">
        <v>214.51</v>
      </c>
      <c r="D264" s="12">
        <v>5.6769E-2</v>
      </c>
      <c r="E264" s="6">
        <v>17.2</v>
      </c>
      <c r="F264" s="6">
        <v>0.20496</v>
      </c>
      <c r="G264">
        <v>45.725999999999999</v>
      </c>
      <c r="H264" s="5">
        <f t="shared" si="24"/>
        <v>4.3778967597396523E-3</v>
      </c>
      <c r="I264" s="4">
        <f t="shared" si="25"/>
        <v>-1.6754316563504235E-3</v>
      </c>
      <c r="J264" s="4">
        <f t="shared" si="26"/>
        <v>4.4969259654677352E-2</v>
      </c>
      <c r="K264" s="4">
        <f t="shared" si="27"/>
        <v>3.4275405892964628E-2</v>
      </c>
      <c r="L264" s="4">
        <f t="shared" si="28"/>
        <v>-2.0935780709868679E-3</v>
      </c>
      <c r="M264" s="3">
        <f t="shared" si="29"/>
        <v>9.1143821861274787E-3</v>
      </c>
    </row>
    <row r="265" spans="1:13" x14ac:dyDescent="0.25">
      <c r="A265" t="s">
        <v>469</v>
      </c>
      <c r="B265" s="7">
        <v>9512.2999999999993</v>
      </c>
      <c r="C265" s="6">
        <v>209.99</v>
      </c>
      <c r="D265" s="12">
        <v>5.6874000000000001E-2</v>
      </c>
      <c r="E265" s="6">
        <v>16.899999999999999</v>
      </c>
      <c r="F265" s="6">
        <v>0.20175999999999999</v>
      </c>
      <c r="G265">
        <v>44.22</v>
      </c>
      <c r="H265" s="5">
        <f t="shared" si="24"/>
        <v>-2.6705411682850233E-2</v>
      </c>
      <c r="I265" s="4">
        <f t="shared" si="25"/>
        <v>-2.1071278728264309E-2</v>
      </c>
      <c r="J265" s="4">
        <f t="shared" si="26"/>
        <v>1.8496010146382691E-3</v>
      </c>
      <c r="K265" s="4">
        <f t="shared" si="27"/>
        <v>-1.744186046511631E-2</v>
      </c>
      <c r="L265" s="4">
        <f t="shared" si="28"/>
        <v>-1.5612802498048417E-2</v>
      </c>
      <c r="M265" s="3">
        <f t="shared" si="29"/>
        <v>-3.2935310326728806E-2</v>
      </c>
    </row>
    <row r="266" spans="1:13" x14ac:dyDescent="0.25">
      <c r="A266" t="s">
        <v>468</v>
      </c>
      <c r="B266" s="7">
        <v>9059</v>
      </c>
      <c r="C266" s="6">
        <v>198.75</v>
      </c>
      <c r="D266" s="12">
        <v>5.2084999999999999E-2</v>
      </c>
      <c r="E266" s="6">
        <v>16.09</v>
      </c>
      <c r="F266" s="6">
        <v>0.1943</v>
      </c>
      <c r="G266">
        <v>42.93</v>
      </c>
      <c r="H266" s="5">
        <f t="shared" si="24"/>
        <v>-4.765408996772591E-2</v>
      </c>
      <c r="I266" s="4">
        <f t="shared" si="25"/>
        <v>-5.3526358398019003E-2</v>
      </c>
      <c r="J266" s="4">
        <f t="shared" si="26"/>
        <v>-8.4203678306431828E-2</v>
      </c>
      <c r="K266" s="4">
        <f t="shared" si="27"/>
        <v>-4.7928994082840126E-2</v>
      </c>
      <c r="L266" s="4">
        <f t="shared" si="28"/>
        <v>-3.697462331482948E-2</v>
      </c>
      <c r="M266" s="3">
        <f t="shared" si="29"/>
        <v>-2.917232021709637E-2</v>
      </c>
    </row>
    <row r="267" spans="1:13" x14ac:dyDescent="0.25">
      <c r="A267" t="s">
        <v>467</v>
      </c>
      <c r="B267" s="7">
        <v>9169.7000000000007</v>
      </c>
      <c r="C267" s="6">
        <v>207.35</v>
      </c>
      <c r="D267" s="12">
        <v>5.5745999999999997E-2</v>
      </c>
      <c r="E267" s="6">
        <v>16.59</v>
      </c>
      <c r="F267" s="6">
        <v>0.20036000000000001</v>
      </c>
      <c r="G267">
        <v>44.21</v>
      </c>
      <c r="H267" s="5">
        <f t="shared" si="24"/>
        <v>1.2219891820289375E-2</v>
      </c>
      <c r="I267" s="4">
        <f t="shared" si="25"/>
        <v>4.3270440251572229E-2</v>
      </c>
      <c r="J267" s="4">
        <f t="shared" si="26"/>
        <v>7.0288950753575774E-2</v>
      </c>
      <c r="K267" s="4">
        <f t="shared" si="27"/>
        <v>3.1075201988812973E-2</v>
      </c>
      <c r="L267" s="4">
        <f t="shared" si="28"/>
        <v>3.1188883170355064E-2</v>
      </c>
      <c r="M267" s="3">
        <f t="shared" si="29"/>
        <v>2.9815979501514045E-2</v>
      </c>
    </row>
    <row r="268" spans="1:13" x14ac:dyDescent="0.25">
      <c r="A268" t="s">
        <v>466</v>
      </c>
      <c r="B268" s="7">
        <v>9177</v>
      </c>
      <c r="C268" s="6">
        <v>206.62</v>
      </c>
      <c r="D268" s="12">
        <v>5.4906999999999997E-2</v>
      </c>
      <c r="E268" s="6">
        <v>16.47</v>
      </c>
      <c r="F268" s="6">
        <v>0.19883000000000001</v>
      </c>
      <c r="G268">
        <v>43.875</v>
      </c>
      <c r="H268" s="5">
        <f t="shared" si="24"/>
        <v>7.9610019957021549E-4</v>
      </c>
      <c r="I268" s="4">
        <f t="shared" si="25"/>
        <v>-3.5206173137206642E-3</v>
      </c>
      <c r="J268" s="4">
        <f t="shared" si="26"/>
        <v>-1.5050407204104332E-2</v>
      </c>
      <c r="K268" s="4">
        <f t="shared" si="27"/>
        <v>-7.2332730560579206E-3</v>
      </c>
      <c r="L268" s="4">
        <f t="shared" si="28"/>
        <v>-7.6362547414653426E-3</v>
      </c>
      <c r="M268" s="3">
        <f t="shared" si="29"/>
        <v>-7.5774711603709966E-3</v>
      </c>
    </row>
    <row r="269" spans="1:13" x14ac:dyDescent="0.25">
      <c r="A269" t="s">
        <v>465</v>
      </c>
      <c r="B269" s="7">
        <v>8728.2000000000007</v>
      </c>
      <c r="C269" s="6">
        <v>199.97</v>
      </c>
      <c r="D269" s="12">
        <v>5.1443999999999997E-2</v>
      </c>
      <c r="E269" s="6">
        <v>16.010000000000002</v>
      </c>
      <c r="F269" s="6">
        <v>0.19278999999999999</v>
      </c>
      <c r="G269">
        <v>42.152000000000001</v>
      </c>
      <c r="H269" s="5">
        <f t="shared" si="24"/>
        <v>-4.8904870872834127E-2</v>
      </c>
      <c r="I269" s="4">
        <f t="shared" si="25"/>
        <v>-3.2184686864775935E-2</v>
      </c>
      <c r="J269" s="4">
        <f t="shared" si="26"/>
        <v>-6.3070282477644013E-2</v>
      </c>
      <c r="K269" s="4">
        <f t="shared" si="27"/>
        <v>-2.7929568913175329E-2</v>
      </c>
      <c r="L269" s="4">
        <f t="shared" si="28"/>
        <v>-3.0377709601166925E-2</v>
      </c>
      <c r="M269" s="3">
        <f t="shared" si="29"/>
        <v>-3.9270655270655208E-2</v>
      </c>
    </row>
    <row r="270" spans="1:13" x14ac:dyDescent="0.25">
      <c r="A270" t="s">
        <v>464</v>
      </c>
      <c r="B270" s="7">
        <v>8898.2000000000007</v>
      </c>
      <c r="C270" s="6">
        <v>204.13</v>
      </c>
      <c r="D270" s="12">
        <v>5.389E-2</v>
      </c>
      <c r="E270" s="6">
        <v>16.38</v>
      </c>
      <c r="F270" s="6">
        <v>0.19619</v>
      </c>
      <c r="G270">
        <v>42.981000000000002</v>
      </c>
      <c r="H270" s="5">
        <f t="shared" si="24"/>
        <v>1.9477097225086393E-2</v>
      </c>
      <c r="I270" s="4">
        <f t="shared" si="25"/>
        <v>2.0803120468070091E-2</v>
      </c>
      <c r="J270" s="4">
        <f t="shared" si="26"/>
        <v>4.754684705699419E-2</v>
      </c>
      <c r="K270" s="4">
        <f t="shared" si="27"/>
        <v>2.3110555902560836E-2</v>
      </c>
      <c r="L270" s="4">
        <f t="shared" si="28"/>
        <v>1.7635769490118802E-2</v>
      </c>
      <c r="M270" s="3">
        <f t="shared" si="29"/>
        <v>1.966691971911172E-2</v>
      </c>
    </row>
    <row r="271" spans="1:13" x14ac:dyDescent="0.25">
      <c r="A271" t="s">
        <v>463</v>
      </c>
      <c r="B271" s="7">
        <v>8842.5</v>
      </c>
      <c r="C271" s="6">
        <v>201</v>
      </c>
      <c r="D271" s="12">
        <v>5.3539999999999997E-2</v>
      </c>
      <c r="E271" s="6">
        <v>16.22</v>
      </c>
      <c r="F271" s="6">
        <v>0.19374</v>
      </c>
      <c r="G271">
        <v>42.262999999999998</v>
      </c>
      <c r="H271" s="5">
        <f t="shared" si="24"/>
        <v>-6.2596929716123295E-3</v>
      </c>
      <c r="I271" s="4">
        <f t="shared" si="25"/>
        <v>-1.5333365992259762E-2</v>
      </c>
      <c r="J271" s="4">
        <f t="shared" si="26"/>
        <v>-6.4947114492485136E-3</v>
      </c>
      <c r="K271" s="4">
        <f t="shared" si="27"/>
        <v>-9.7680097680097333E-3</v>
      </c>
      <c r="L271" s="4">
        <f t="shared" si="28"/>
        <v>-1.2487894388093168E-2</v>
      </c>
      <c r="M271" s="3">
        <f t="shared" si="29"/>
        <v>-1.6705055722295969E-2</v>
      </c>
    </row>
    <row r="272" spans="1:13" x14ac:dyDescent="0.25">
      <c r="A272" t="s">
        <v>462</v>
      </c>
      <c r="B272" s="7">
        <v>9199.1</v>
      </c>
      <c r="C272" s="6">
        <v>208.18</v>
      </c>
      <c r="D272" s="12">
        <v>5.5106000000000002E-2</v>
      </c>
      <c r="E272" s="6">
        <v>16.46</v>
      </c>
      <c r="F272" s="6">
        <v>0.19797000000000001</v>
      </c>
      <c r="G272">
        <v>43.847000000000001</v>
      </c>
      <c r="H272" s="5">
        <f t="shared" si="24"/>
        <v>4.0327961549335711E-2</v>
      </c>
      <c r="I272" s="4">
        <f t="shared" si="25"/>
        <v>3.572139303482591E-2</v>
      </c>
      <c r="J272" s="4">
        <f t="shared" si="26"/>
        <v>2.9249159506910871E-2</v>
      </c>
      <c r="K272" s="4">
        <f t="shared" si="27"/>
        <v>1.4796547472256671E-2</v>
      </c>
      <c r="L272" s="4">
        <f t="shared" si="28"/>
        <v>2.1833384948900747E-2</v>
      </c>
      <c r="M272" s="3">
        <f t="shared" si="29"/>
        <v>3.7479592078177193E-2</v>
      </c>
    </row>
    <row r="273" spans="1:13" x14ac:dyDescent="0.25">
      <c r="A273" t="s">
        <v>461</v>
      </c>
      <c r="B273" s="7">
        <v>9572.2000000000007</v>
      </c>
      <c r="C273" s="6">
        <v>220.18</v>
      </c>
      <c r="D273" s="12">
        <v>6.4976999999999993E-2</v>
      </c>
      <c r="E273" s="6">
        <v>17.079999999999998</v>
      </c>
      <c r="F273" s="6">
        <v>0.20046</v>
      </c>
      <c r="G273">
        <v>44.722999999999999</v>
      </c>
      <c r="H273" s="5">
        <f t="shared" si="24"/>
        <v>4.0558315487384755E-2</v>
      </c>
      <c r="I273" s="4">
        <f t="shared" si="25"/>
        <v>5.7642424824670968E-2</v>
      </c>
      <c r="J273" s="4">
        <f t="shared" si="26"/>
        <v>0.17912749972779718</v>
      </c>
      <c r="K273" s="4">
        <f t="shared" si="27"/>
        <v>3.7667071688942677E-2</v>
      </c>
      <c r="L273" s="4">
        <f t="shared" si="28"/>
        <v>1.2577663282315354E-2</v>
      </c>
      <c r="M273" s="3">
        <f t="shared" si="29"/>
        <v>1.9978561817228124E-2</v>
      </c>
    </row>
    <row r="274" spans="1:13" x14ac:dyDescent="0.25">
      <c r="A274" t="s">
        <v>460</v>
      </c>
      <c r="B274" s="7">
        <v>9424.7999999999993</v>
      </c>
      <c r="C274" s="6">
        <v>220.66</v>
      </c>
      <c r="D274" s="12">
        <v>6.4706E-2</v>
      </c>
      <c r="E274" s="6">
        <v>17</v>
      </c>
      <c r="F274" s="6">
        <v>0.19758000000000001</v>
      </c>
      <c r="G274">
        <v>44.503</v>
      </c>
      <c r="H274" s="5">
        <f t="shared" si="24"/>
        <v>-1.5398758905998733E-2</v>
      </c>
      <c r="I274" s="4">
        <f t="shared" si="25"/>
        <v>2.1800345172131586E-3</v>
      </c>
      <c r="J274" s="4">
        <f t="shared" si="26"/>
        <v>-4.1707065577049063E-3</v>
      </c>
      <c r="K274" s="4">
        <f t="shared" si="27"/>
        <v>-4.6838407494144141E-3</v>
      </c>
      <c r="L274" s="4">
        <f t="shared" si="28"/>
        <v>-1.4366956001197195E-2</v>
      </c>
      <c r="M274" s="3">
        <f t="shared" si="29"/>
        <v>-4.9191691076180266E-3</v>
      </c>
    </row>
    <row r="275" spans="1:13" x14ac:dyDescent="0.25">
      <c r="A275" t="s">
        <v>459</v>
      </c>
      <c r="B275" s="7">
        <v>9692.5</v>
      </c>
      <c r="C275" s="6">
        <v>243.63</v>
      </c>
      <c r="D275" s="12">
        <v>7.6878000000000002E-2</v>
      </c>
      <c r="E275" s="6">
        <v>17.73</v>
      </c>
      <c r="F275" s="6">
        <v>0.20702999999999999</v>
      </c>
      <c r="G275">
        <v>47.746000000000002</v>
      </c>
      <c r="H275" s="5">
        <f t="shared" si="24"/>
        <v>2.8403785756726974E-2</v>
      </c>
      <c r="I275" s="4">
        <f t="shared" si="25"/>
        <v>0.1040968005075682</v>
      </c>
      <c r="J275" s="4">
        <f t="shared" si="26"/>
        <v>0.18811238525020868</v>
      </c>
      <c r="K275" s="4">
        <f t="shared" si="27"/>
        <v>4.294117647058826E-2</v>
      </c>
      <c r="L275" s="4">
        <f t="shared" si="28"/>
        <v>4.7828727604008359E-2</v>
      </c>
      <c r="M275" s="3">
        <f t="shared" si="29"/>
        <v>7.2871491809541E-2</v>
      </c>
    </row>
    <row r="276" spans="1:13" x14ac:dyDescent="0.25">
      <c r="A276" t="s">
        <v>458</v>
      </c>
      <c r="B276" s="7">
        <v>9454.7999999999993</v>
      </c>
      <c r="C276" s="6">
        <v>231.81</v>
      </c>
      <c r="D276" s="12">
        <v>7.4162000000000006E-2</v>
      </c>
      <c r="E276" s="6">
        <v>17.11</v>
      </c>
      <c r="F276" s="6">
        <v>0.20254</v>
      </c>
      <c r="G276">
        <v>45.610999999999997</v>
      </c>
      <c r="H276" s="5">
        <f t="shared" si="24"/>
        <v>-2.4524116584988431E-2</v>
      </c>
      <c r="I276" s="4">
        <f t="shared" si="25"/>
        <v>-4.8516192587119811E-2</v>
      </c>
      <c r="J276" s="4">
        <f t="shared" si="26"/>
        <v>-3.5328702619735086E-2</v>
      </c>
      <c r="K276" s="4">
        <f t="shared" si="27"/>
        <v>-3.4968979131415723E-2</v>
      </c>
      <c r="L276" s="4">
        <f t="shared" si="28"/>
        <v>-2.168767811428296E-2</v>
      </c>
      <c r="M276" s="3">
        <f t="shared" si="29"/>
        <v>-4.4715787709965316E-2</v>
      </c>
    </row>
    <row r="277" spans="1:13" x14ac:dyDescent="0.25">
      <c r="A277" t="s">
        <v>457</v>
      </c>
      <c r="B277" s="7">
        <v>10189.299999999999</v>
      </c>
      <c r="C277" s="6">
        <v>247.97</v>
      </c>
      <c r="D277" s="12">
        <v>8.0920000000000006E-2</v>
      </c>
      <c r="E277" s="6">
        <v>17.920000000000002</v>
      </c>
      <c r="F277" s="6">
        <v>0.2109</v>
      </c>
      <c r="G277">
        <v>48.201000000000001</v>
      </c>
      <c r="H277" s="5">
        <f t="shared" si="24"/>
        <v>7.768540846977201E-2</v>
      </c>
      <c r="I277" s="4">
        <f t="shared" si="25"/>
        <v>6.9712264354428122E-2</v>
      </c>
      <c r="J277" s="4">
        <f t="shared" si="26"/>
        <v>9.1124834821067369E-2</v>
      </c>
      <c r="K277" s="4">
        <f t="shared" si="27"/>
        <v>4.7340736411455531E-2</v>
      </c>
      <c r="L277" s="4">
        <f t="shared" si="28"/>
        <v>4.1275797373358403E-2</v>
      </c>
      <c r="M277" s="3">
        <f t="shared" si="29"/>
        <v>5.6784547587204859E-2</v>
      </c>
    </row>
    <row r="278" spans="1:13" x14ac:dyDescent="0.25">
      <c r="A278" t="s">
        <v>456</v>
      </c>
      <c r="B278" s="7">
        <v>9527.6</v>
      </c>
      <c r="C278" s="6">
        <v>237.94</v>
      </c>
      <c r="D278" s="12">
        <v>7.8785999999999995E-2</v>
      </c>
      <c r="E278" s="6">
        <v>17.28</v>
      </c>
      <c r="F278" s="6">
        <v>0.20316999999999999</v>
      </c>
      <c r="G278">
        <v>46.018000000000001</v>
      </c>
      <c r="H278" s="5">
        <f t="shared" si="24"/>
        <v>-6.4940673058993204E-2</v>
      </c>
      <c r="I278" s="4">
        <f t="shared" si="25"/>
        <v>-4.044844134371095E-2</v>
      </c>
      <c r="J278" s="4">
        <f t="shared" si="26"/>
        <v>-2.637172516065267E-2</v>
      </c>
      <c r="K278" s="4">
        <f t="shared" si="27"/>
        <v>-3.5714285714285698E-2</v>
      </c>
      <c r="L278" s="4">
        <f t="shared" si="28"/>
        <v>-3.6652441915599909E-2</v>
      </c>
      <c r="M278" s="3">
        <f t="shared" si="29"/>
        <v>-4.5289516815003816E-2</v>
      </c>
    </row>
    <row r="279" spans="1:13" x14ac:dyDescent="0.25">
      <c r="A279" t="s">
        <v>455</v>
      </c>
      <c r="B279" s="7">
        <v>9667.2000000000007</v>
      </c>
      <c r="C279" s="6">
        <v>244.52</v>
      </c>
      <c r="D279" s="12">
        <v>8.5508000000000001E-2</v>
      </c>
      <c r="E279" s="6">
        <v>17.559999999999999</v>
      </c>
      <c r="F279" s="6">
        <v>0.20411000000000001</v>
      </c>
      <c r="G279">
        <v>47.149000000000001</v>
      </c>
      <c r="H279" s="5">
        <f t="shared" si="24"/>
        <v>1.4652168436962043E-2</v>
      </c>
      <c r="I279" s="4">
        <f t="shared" si="25"/>
        <v>2.7654030427838983E-2</v>
      </c>
      <c r="J279" s="4">
        <f t="shared" si="26"/>
        <v>8.531972685502498E-2</v>
      </c>
      <c r="K279" s="4">
        <f t="shared" si="27"/>
        <v>1.6203703703703498E-2</v>
      </c>
      <c r="L279" s="4">
        <f t="shared" si="28"/>
        <v>4.6266673229315991E-3</v>
      </c>
      <c r="M279" s="3">
        <f t="shared" si="29"/>
        <v>2.4577339302012335E-2</v>
      </c>
    </row>
    <row r="280" spans="1:13" x14ac:dyDescent="0.25">
      <c r="A280" t="s">
        <v>454</v>
      </c>
      <c r="B280" s="7">
        <v>9794.4</v>
      </c>
      <c r="C280" s="6">
        <v>243.37</v>
      </c>
      <c r="D280" s="12">
        <v>8.8806999999999997E-2</v>
      </c>
      <c r="E280" s="6">
        <v>17.52</v>
      </c>
      <c r="F280" s="6">
        <v>0.20438000000000001</v>
      </c>
      <c r="G280">
        <v>47.44</v>
      </c>
      <c r="H280" s="5">
        <f t="shared" si="24"/>
        <v>1.3157894736842035E-2</v>
      </c>
      <c r="I280" s="4">
        <f t="shared" si="25"/>
        <v>-4.7030917716341936E-3</v>
      </c>
      <c r="J280" s="4">
        <f t="shared" si="26"/>
        <v>3.858118538616262E-2</v>
      </c>
      <c r="K280" s="4">
        <f t="shared" si="27"/>
        <v>-2.277904328018221E-3</v>
      </c>
      <c r="L280" s="4">
        <f t="shared" si="28"/>
        <v>1.322816128558113E-3</v>
      </c>
      <c r="M280" s="3">
        <f t="shared" si="29"/>
        <v>6.171923052450623E-3</v>
      </c>
    </row>
    <row r="281" spans="1:13" x14ac:dyDescent="0.25">
      <c r="A281" t="s">
        <v>453</v>
      </c>
      <c r="B281" s="7">
        <v>9631.2000000000007</v>
      </c>
      <c r="C281" s="6">
        <v>240.23</v>
      </c>
      <c r="D281" s="12">
        <v>8.5188E-2</v>
      </c>
      <c r="E281" s="6">
        <v>17.7</v>
      </c>
      <c r="F281" s="6">
        <v>0.20282</v>
      </c>
      <c r="G281">
        <v>46.832999999999998</v>
      </c>
      <c r="H281" s="5">
        <f t="shared" si="24"/>
        <v>-1.6662582700318396E-2</v>
      </c>
      <c r="I281" s="4">
        <f t="shared" si="25"/>
        <v>-1.2902165427127521E-2</v>
      </c>
      <c r="J281" s="4">
        <f t="shared" si="26"/>
        <v>-4.0751292127872762E-2</v>
      </c>
      <c r="K281" s="4">
        <f t="shared" si="27"/>
        <v>1.0273972602739656E-2</v>
      </c>
      <c r="L281" s="4">
        <f t="shared" si="28"/>
        <v>-7.6328407867697345E-3</v>
      </c>
      <c r="M281" s="3">
        <f t="shared" si="29"/>
        <v>-1.2795109612141586E-2</v>
      </c>
    </row>
    <row r="282" spans="1:13" x14ac:dyDescent="0.25">
      <c r="A282" t="s">
        <v>452</v>
      </c>
      <c r="B282" s="7">
        <v>9669.6</v>
      </c>
      <c r="C282" s="6">
        <v>242</v>
      </c>
      <c r="D282" s="12">
        <v>8.6180999999999994E-2</v>
      </c>
      <c r="E282" s="6">
        <v>17.559999999999999</v>
      </c>
      <c r="F282" s="6">
        <v>0.20369999999999999</v>
      </c>
      <c r="G282">
        <v>46.793999999999997</v>
      </c>
      <c r="H282" s="5">
        <f t="shared" si="24"/>
        <v>3.9870421131322775E-3</v>
      </c>
      <c r="I282" s="4">
        <f t="shared" si="25"/>
        <v>7.3679390584024951E-3</v>
      </c>
      <c r="J282" s="4">
        <f t="shared" si="26"/>
        <v>1.1656571348077183E-2</v>
      </c>
      <c r="K282" s="4">
        <f t="shared" si="27"/>
        <v>-7.9096045197740716E-3</v>
      </c>
      <c r="L282" s="4">
        <f t="shared" si="28"/>
        <v>4.338822601321235E-3</v>
      </c>
      <c r="M282" s="3">
        <f t="shared" si="29"/>
        <v>-8.3274614054196228E-4</v>
      </c>
    </row>
    <row r="283" spans="1:13" x14ac:dyDescent="0.25">
      <c r="A283" t="s">
        <v>451</v>
      </c>
      <c r="B283" s="7">
        <v>9742.6</v>
      </c>
      <c r="C283" s="6">
        <v>244.56</v>
      </c>
      <c r="D283" s="12">
        <v>8.6535000000000001E-2</v>
      </c>
      <c r="E283" s="6">
        <v>17.420000000000002</v>
      </c>
      <c r="F283" s="6">
        <v>0.20333999999999999</v>
      </c>
      <c r="G283">
        <v>46.637999999999998</v>
      </c>
      <c r="H283" s="5">
        <f t="shared" si="24"/>
        <v>7.5494332754197924E-3</v>
      </c>
      <c r="I283" s="4">
        <f t="shared" si="25"/>
        <v>1.0578512396694162E-2</v>
      </c>
      <c r="J283" s="4">
        <f t="shared" si="26"/>
        <v>4.1076339332335454E-3</v>
      </c>
      <c r="K283" s="4">
        <f t="shared" si="27"/>
        <v>-7.9726651480636068E-3</v>
      </c>
      <c r="L283" s="4">
        <f t="shared" si="28"/>
        <v>-1.767304860088359E-3</v>
      </c>
      <c r="M283" s="3">
        <f t="shared" si="29"/>
        <v>-3.3337607385561796E-3</v>
      </c>
    </row>
    <row r="284" spans="1:13" x14ac:dyDescent="0.25">
      <c r="A284" t="s">
        <v>450</v>
      </c>
      <c r="B284" s="7">
        <v>9777.9</v>
      </c>
      <c r="C284" s="6">
        <v>246.18</v>
      </c>
      <c r="D284" s="12">
        <v>8.6438000000000001E-2</v>
      </c>
      <c r="E284" s="6">
        <v>17.43</v>
      </c>
      <c r="F284" s="6">
        <v>0.20408000000000001</v>
      </c>
      <c r="G284">
        <v>46.404000000000003</v>
      </c>
      <c r="H284" s="5">
        <f t="shared" si="24"/>
        <v>3.6232627840617759E-3</v>
      </c>
      <c r="I284" s="4">
        <f t="shared" si="25"/>
        <v>6.6241413150147643E-3</v>
      </c>
      <c r="J284" s="4">
        <f t="shared" si="26"/>
        <v>-1.1209337262378938E-3</v>
      </c>
      <c r="K284" s="4">
        <f t="shared" si="27"/>
        <v>5.7405281285860532E-4</v>
      </c>
      <c r="L284" s="4">
        <f t="shared" si="28"/>
        <v>3.6392249434444857E-3</v>
      </c>
      <c r="M284" s="3">
        <f t="shared" si="29"/>
        <v>-5.0173678116556264E-3</v>
      </c>
    </row>
    <row r="285" spans="1:13" x14ac:dyDescent="0.25">
      <c r="A285" t="s">
        <v>449</v>
      </c>
      <c r="B285" s="7">
        <v>9768.7999999999993</v>
      </c>
      <c r="C285" s="6">
        <v>243.82</v>
      </c>
      <c r="D285" s="12">
        <v>8.2905999999999994E-2</v>
      </c>
      <c r="E285" s="6">
        <v>17.37</v>
      </c>
      <c r="F285" s="6">
        <v>0.20133000000000001</v>
      </c>
      <c r="G285">
        <v>45.872999999999998</v>
      </c>
      <c r="H285" s="5">
        <f t="shared" si="24"/>
        <v>-9.3067018480452735E-4</v>
      </c>
      <c r="I285" s="4">
        <f t="shared" si="25"/>
        <v>-9.5864814363474382E-3</v>
      </c>
      <c r="J285" s="4">
        <f t="shared" si="26"/>
        <v>-4.0861658067053885E-2</v>
      </c>
      <c r="K285" s="4">
        <f t="shared" si="27"/>
        <v>-3.4423407917383297E-3</v>
      </c>
      <c r="L285" s="4">
        <f t="shared" si="28"/>
        <v>-1.3475107800862474E-2</v>
      </c>
      <c r="M285" s="3">
        <f t="shared" si="29"/>
        <v>-1.1442979053529978E-2</v>
      </c>
    </row>
    <row r="286" spans="1:13" x14ac:dyDescent="0.25">
      <c r="A286" t="s">
        <v>448</v>
      </c>
      <c r="B286" s="7">
        <v>9878.7999999999993</v>
      </c>
      <c r="C286" s="6">
        <v>247.78</v>
      </c>
      <c r="D286" s="12">
        <v>8.3560999999999996E-2</v>
      </c>
      <c r="E286" s="6">
        <v>17.39</v>
      </c>
      <c r="F286" s="6">
        <v>0.20269999999999999</v>
      </c>
      <c r="G286">
        <v>46.652999999999999</v>
      </c>
      <c r="H286" s="5">
        <f t="shared" si="24"/>
        <v>1.1260339038571709E-2</v>
      </c>
      <c r="I286" s="4">
        <f t="shared" si="25"/>
        <v>1.6241489623492811E-2</v>
      </c>
      <c r="J286" s="4">
        <f t="shared" si="26"/>
        <v>7.9005138349457216E-3</v>
      </c>
      <c r="K286" s="4">
        <f t="shared" si="27"/>
        <v>1.1514104778354017E-3</v>
      </c>
      <c r="L286" s="4">
        <f t="shared" si="28"/>
        <v>6.8047484229869504E-3</v>
      </c>
      <c r="M286" s="3">
        <f t="shared" si="29"/>
        <v>1.7003466091164654E-2</v>
      </c>
    </row>
    <row r="287" spans="1:13" x14ac:dyDescent="0.25">
      <c r="A287" t="s">
        <v>447</v>
      </c>
      <c r="B287" s="7">
        <v>9283.2000000000007</v>
      </c>
      <c r="C287" s="6">
        <v>230.71</v>
      </c>
      <c r="D287" s="12">
        <v>7.5264999999999999E-2</v>
      </c>
      <c r="E287" s="6">
        <v>16.23</v>
      </c>
      <c r="F287" s="6">
        <v>0.18837999999999999</v>
      </c>
      <c r="G287">
        <v>43.252000000000002</v>
      </c>
      <c r="H287" s="5">
        <f t="shared" si="24"/>
        <v>-6.029072356966414E-2</v>
      </c>
      <c r="I287" s="4">
        <f t="shared" si="25"/>
        <v>-6.8891758818306559E-2</v>
      </c>
      <c r="J287" s="4">
        <f t="shared" si="26"/>
        <v>-9.9280764950156142E-2</v>
      </c>
      <c r="K287" s="4">
        <f t="shared" si="27"/>
        <v>-6.6705002875215635E-2</v>
      </c>
      <c r="L287" s="4">
        <f t="shared" si="28"/>
        <v>-7.0646275283670401E-2</v>
      </c>
      <c r="M287" s="3">
        <f t="shared" si="29"/>
        <v>-7.2899920691059439E-2</v>
      </c>
    </row>
    <row r="288" spans="1:13" x14ac:dyDescent="0.25">
      <c r="A288" t="s">
        <v>446</v>
      </c>
      <c r="B288" s="7">
        <v>9466.6</v>
      </c>
      <c r="C288" s="6">
        <v>237.54</v>
      </c>
      <c r="D288" s="12">
        <v>7.9469999999999999E-2</v>
      </c>
      <c r="E288" s="6">
        <v>16.64</v>
      </c>
      <c r="F288" s="6">
        <v>0.19303999999999999</v>
      </c>
      <c r="G288">
        <v>44.741999999999997</v>
      </c>
      <c r="H288" s="5">
        <f t="shared" si="24"/>
        <v>1.9756118579800086E-2</v>
      </c>
      <c r="I288" s="4">
        <f t="shared" si="25"/>
        <v>2.9604265094707483E-2</v>
      </c>
      <c r="J288" s="4">
        <f t="shared" si="26"/>
        <v>5.586926194114139E-2</v>
      </c>
      <c r="K288" s="4">
        <f t="shared" si="27"/>
        <v>2.5261860751694343E-2</v>
      </c>
      <c r="L288" s="4">
        <f t="shared" si="28"/>
        <v>2.4737233251937552E-2</v>
      </c>
      <c r="M288" s="3">
        <f t="shared" si="29"/>
        <v>3.4449274022010368E-2</v>
      </c>
    </row>
    <row r="289" spans="1:13" x14ac:dyDescent="0.25">
      <c r="A289" t="s">
        <v>445</v>
      </c>
      <c r="B289" s="7">
        <v>9471.2999999999993</v>
      </c>
      <c r="C289" s="6">
        <v>238.22</v>
      </c>
      <c r="D289" s="12">
        <v>7.9043000000000002E-2</v>
      </c>
      <c r="E289" s="6">
        <v>16.809999999999999</v>
      </c>
      <c r="F289" s="6">
        <v>0.19241</v>
      </c>
      <c r="G289">
        <v>45.103999999999999</v>
      </c>
      <c r="H289" s="5">
        <f t="shared" si="24"/>
        <v>4.9648236959409786E-4</v>
      </c>
      <c r="I289" s="4">
        <f t="shared" si="25"/>
        <v>2.8626757598719799E-3</v>
      </c>
      <c r="J289" s="4">
        <f t="shared" si="26"/>
        <v>-5.3730967660752249E-3</v>
      </c>
      <c r="K289" s="4">
        <f t="shared" si="27"/>
        <v>1.0216346153846034E-2</v>
      </c>
      <c r="L289" s="4">
        <f t="shared" si="28"/>
        <v>-3.263572316618224E-3</v>
      </c>
      <c r="M289" s="3">
        <f t="shared" si="29"/>
        <v>8.0908318805597013E-3</v>
      </c>
    </row>
    <row r="290" spans="1:13" x14ac:dyDescent="0.25">
      <c r="A290" t="s">
        <v>444</v>
      </c>
      <c r="B290" s="7">
        <v>9345.2999999999993</v>
      </c>
      <c r="C290" s="6">
        <v>232.02</v>
      </c>
      <c r="D290" s="12">
        <v>7.6413999999999996E-2</v>
      </c>
      <c r="E290" s="6">
        <v>16.559999999999999</v>
      </c>
      <c r="F290" s="6">
        <v>0.19028999999999999</v>
      </c>
      <c r="G290">
        <v>44.039000000000001</v>
      </c>
      <c r="H290" s="5">
        <f t="shared" si="24"/>
        <v>-1.3303348009249039E-2</v>
      </c>
      <c r="I290" s="4">
        <f t="shared" si="25"/>
        <v>-2.6026362186214347E-2</v>
      </c>
      <c r="J290" s="4">
        <f t="shared" si="26"/>
        <v>-3.3260377263008789E-2</v>
      </c>
      <c r="K290" s="4">
        <f t="shared" si="27"/>
        <v>-1.4872099940511641E-2</v>
      </c>
      <c r="L290" s="4">
        <f t="shared" si="28"/>
        <v>-1.1018138350397666E-2</v>
      </c>
      <c r="M290" s="3">
        <f t="shared" si="29"/>
        <v>-2.3612096488116352E-2</v>
      </c>
    </row>
    <row r="291" spans="1:13" x14ac:dyDescent="0.25">
      <c r="A291" t="s">
        <v>443</v>
      </c>
      <c r="B291" s="7">
        <v>9425.4</v>
      </c>
      <c r="C291" s="6">
        <v>230.93</v>
      </c>
      <c r="D291" s="12">
        <v>7.8236E-2</v>
      </c>
      <c r="E291" s="6">
        <v>16.38</v>
      </c>
      <c r="F291" s="6">
        <v>0.19241</v>
      </c>
      <c r="G291">
        <v>43.752000000000002</v>
      </c>
      <c r="H291" s="5">
        <f t="shared" si="24"/>
        <v>8.5711534140155976E-3</v>
      </c>
      <c r="I291" s="4">
        <f t="shared" si="25"/>
        <v>-4.6978708732006158E-3</v>
      </c>
      <c r="J291" s="4">
        <f t="shared" si="26"/>
        <v>2.3843798256864002E-2</v>
      </c>
      <c r="K291" s="4">
        <f t="shared" si="27"/>
        <v>-1.0869565217391242E-2</v>
      </c>
      <c r="L291" s="4">
        <f t="shared" si="28"/>
        <v>1.114089022019038E-2</v>
      </c>
      <c r="M291" s="3">
        <f t="shared" si="29"/>
        <v>-6.5169508844432622E-3</v>
      </c>
    </row>
    <row r="292" spans="1:13" x14ac:dyDescent="0.25">
      <c r="A292" t="s">
        <v>442</v>
      </c>
      <c r="B292" s="7">
        <v>9523.5</v>
      </c>
      <c r="C292" s="6">
        <v>235.36</v>
      </c>
      <c r="D292" s="12">
        <v>7.918E-2</v>
      </c>
      <c r="E292" s="6">
        <v>16.43</v>
      </c>
      <c r="F292" s="6">
        <v>0.19239000000000001</v>
      </c>
      <c r="G292">
        <v>43.872999999999998</v>
      </c>
      <c r="H292" s="5">
        <f t="shared" si="24"/>
        <v>1.0408046342860855E-2</v>
      </c>
      <c r="I292" s="4">
        <f t="shared" si="25"/>
        <v>1.9183302299398131E-2</v>
      </c>
      <c r="J292" s="4">
        <f t="shared" si="26"/>
        <v>1.2066056546858217E-2</v>
      </c>
      <c r="K292" s="4">
        <f t="shared" si="27"/>
        <v>3.0525030525030417E-3</v>
      </c>
      <c r="L292" s="4">
        <f t="shared" si="28"/>
        <v>-1.0394470141883438E-4</v>
      </c>
      <c r="M292" s="3">
        <f t="shared" si="29"/>
        <v>2.7655878588406235E-3</v>
      </c>
    </row>
    <row r="293" spans="1:13" x14ac:dyDescent="0.25">
      <c r="A293" t="s">
        <v>441</v>
      </c>
      <c r="B293" s="7">
        <v>9464.6</v>
      </c>
      <c r="C293" s="6">
        <v>233.88</v>
      </c>
      <c r="D293" s="12">
        <v>8.3449999999999996E-2</v>
      </c>
      <c r="E293" s="6">
        <v>16.399999999999999</v>
      </c>
      <c r="F293" s="6">
        <v>0.19317999999999999</v>
      </c>
      <c r="G293">
        <v>44.082999999999998</v>
      </c>
      <c r="H293" s="5">
        <f t="shared" si="24"/>
        <v>-6.1847010027825666E-3</v>
      </c>
      <c r="I293" s="4">
        <f t="shared" si="25"/>
        <v>-6.2882392929980435E-3</v>
      </c>
      <c r="J293" s="4">
        <f t="shared" si="26"/>
        <v>5.3927759535236097E-2</v>
      </c>
      <c r="K293" s="4">
        <f t="shared" si="27"/>
        <v>-1.8259281801583649E-3</v>
      </c>
      <c r="L293" s="4">
        <f t="shared" si="28"/>
        <v>4.106242528197912E-3</v>
      </c>
      <c r="M293" s="3">
        <f t="shared" si="29"/>
        <v>4.7865429763180867E-3</v>
      </c>
    </row>
    <row r="294" spans="1:13" x14ac:dyDescent="0.25">
      <c r="A294" t="s">
        <v>440</v>
      </c>
      <c r="B294" s="7">
        <v>9388.1</v>
      </c>
      <c r="C294" s="6">
        <v>231.34</v>
      </c>
      <c r="D294" s="12">
        <v>8.1826999999999997E-2</v>
      </c>
      <c r="E294" s="6">
        <v>16.149999999999999</v>
      </c>
      <c r="F294" s="6">
        <v>0.18978</v>
      </c>
      <c r="G294">
        <v>43.444000000000003</v>
      </c>
      <c r="H294" s="5">
        <f t="shared" si="24"/>
        <v>-8.0827504596073796E-3</v>
      </c>
      <c r="I294" s="4">
        <f t="shared" si="25"/>
        <v>-1.0860270224046453E-2</v>
      </c>
      <c r="J294" s="4">
        <f t="shared" si="26"/>
        <v>-1.9448771719592584E-2</v>
      </c>
      <c r="K294" s="4">
        <f t="shared" si="27"/>
        <v>-1.5243902439024404E-2</v>
      </c>
      <c r="L294" s="4">
        <f t="shared" si="28"/>
        <v>-1.7600165648617772E-2</v>
      </c>
      <c r="M294" s="3">
        <f t="shared" si="29"/>
        <v>-1.4495383708005294E-2</v>
      </c>
    </row>
    <row r="295" spans="1:13" x14ac:dyDescent="0.25">
      <c r="A295" t="s">
        <v>439</v>
      </c>
      <c r="B295" s="7">
        <v>9314</v>
      </c>
      <c r="C295" s="6">
        <v>229.11</v>
      </c>
      <c r="D295" s="12">
        <v>7.9939999999999997E-2</v>
      </c>
      <c r="E295" s="6">
        <v>15.98</v>
      </c>
      <c r="F295" s="6">
        <v>0.18726999999999999</v>
      </c>
      <c r="G295">
        <v>42.887</v>
      </c>
      <c r="H295" s="5">
        <f t="shared" si="24"/>
        <v>-7.8929708886782413E-3</v>
      </c>
      <c r="I295" s="4">
        <f t="shared" si="25"/>
        <v>-9.6394916573009359E-3</v>
      </c>
      <c r="J295" s="4">
        <f t="shared" si="26"/>
        <v>-2.3060847886394509E-2</v>
      </c>
      <c r="K295" s="4">
        <f t="shared" si="27"/>
        <v>-1.0526315789473606E-2</v>
      </c>
      <c r="L295" s="4">
        <f t="shared" si="28"/>
        <v>-1.3225840446833281E-2</v>
      </c>
      <c r="M295" s="3">
        <f t="shared" si="29"/>
        <v>-1.2821103029187042E-2</v>
      </c>
    </row>
    <row r="296" spans="1:13" x14ac:dyDescent="0.25">
      <c r="A296" t="s">
        <v>438</v>
      </c>
      <c r="B296" s="7">
        <v>9358.7999999999993</v>
      </c>
      <c r="C296" s="6">
        <v>228.86</v>
      </c>
      <c r="D296" s="12">
        <v>7.9529000000000002E-2</v>
      </c>
      <c r="E296" s="6">
        <v>16.059999999999999</v>
      </c>
      <c r="F296" s="6">
        <v>0.18793000000000001</v>
      </c>
      <c r="G296">
        <v>43.59</v>
      </c>
      <c r="H296" s="5">
        <f t="shared" si="24"/>
        <v>4.8099634958127524E-3</v>
      </c>
      <c r="I296" s="4">
        <f t="shared" si="25"/>
        <v>-1.0911789096940128E-3</v>
      </c>
      <c r="J296" s="4">
        <f t="shared" si="26"/>
        <v>-5.1413560170127104E-3</v>
      </c>
      <c r="K296" s="4">
        <f t="shared" si="27"/>
        <v>5.0062578222778154E-3</v>
      </c>
      <c r="L296" s="4">
        <f t="shared" si="28"/>
        <v>3.5243231697550392E-3</v>
      </c>
      <c r="M296" s="3">
        <f t="shared" si="29"/>
        <v>1.6391913633502009E-2</v>
      </c>
    </row>
    <row r="297" spans="1:13" x14ac:dyDescent="0.25">
      <c r="A297" t="s">
        <v>437</v>
      </c>
      <c r="B297" s="7">
        <v>9296.4</v>
      </c>
      <c r="C297" s="6">
        <v>228.13</v>
      </c>
      <c r="D297" s="12">
        <v>7.8389E-2</v>
      </c>
      <c r="E297" s="6">
        <v>15.97</v>
      </c>
      <c r="F297" s="6">
        <v>0.18606</v>
      </c>
      <c r="G297">
        <v>42.996000000000002</v>
      </c>
      <c r="H297" s="5">
        <f t="shared" si="24"/>
        <v>-6.6675214771123592E-3</v>
      </c>
      <c r="I297" s="4">
        <f t="shared" si="25"/>
        <v>-3.1897229747445133E-3</v>
      </c>
      <c r="J297" s="4">
        <f t="shared" si="26"/>
        <v>-1.4334393743162921E-2</v>
      </c>
      <c r="K297" s="4">
        <f t="shared" si="27"/>
        <v>-5.6039850560397619E-3</v>
      </c>
      <c r="L297" s="4">
        <f t="shared" si="28"/>
        <v>-9.9505134890651714E-3</v>
      </c>
      <c r="M297" s="3">
        <f t="shared" si="29"/>
        <v>-1.3626978664831424E-2</v>
      </c>
    </row>
    <row r="298" spans="1:13" x14ac:dyDescent="0.25">
      <c r="A298" t="s">
        <v>436</v>
      </c>
      <c r="B298" s="7">
        <v>9683.7000000000007</v>
      </c>
      <c r="C298" s="6">
        <v>243.25</v>
      </c>
      <c r="D298" s="12">
        <v>8.3579000000000001E-2</v>
      </c>
      <c r="E298" s="6">
        <v>16.5</v>
      </c>
      <c r="F298" s="6">
        <v>0.18941</v>
      </c>
      <c r="G298">
        <v>44.292000000000002</v>
      </c>
      <c r="H298" s="5">
        <f t="shared" si="24"/>
        <v>4.1661288240609329E-2</v>
      </c>
      <c r="I298" s="4">
        <f t="shared" si="25"/>
        <v>6.6277999386314734E-2</v>
      </c>
      <c r="J298" s="4">
        <f t="shared" si="26"/>
        <v>6.6208269017336674E-2</v>
      </c>
      <c r="K298" s="4">
        <f t="shared" si="27"/>
        <v>3.3187226048841501E-2</v>
      </c>
      <c r="L298" s="4">
        <f t="shared" si="28"/>
        <v>1.8004944641513365E-2</v>
      </c>
      <c r="M298" s="3">
        <f t="shared" si="29"/>
        <v>3.0142338822215953E-2</v>
      </c>
    </row>
    <row r="299" spans="1:13" x14ac:dyDescent="0.25">
      <c r="A299" t="s">
        <v>435</v>
      </c>
      <c r="B299" s="7">
        <v>9624.6</v>
      </c>
      <c r="C299" s="6">
        <v>243.2</v>
      </c>
      <c r="D299" s="12">
        <v>8.2780000000000006E-2</v>
      </c>
      <c r="E299" s="6">
        <v>16.39</v>
      </c>
      <c r="F299" s="6">
        <v>0.18886</v>
      </c>
      <c r="G299">
        <v>44.170999999999999</v>
      </c>
      <c r="H299" s="5">
        <f t="shared" si="24"/>
        <v>-6.1030391276062357E-3</v>
      </c>
      <c r="I299" s="4">
        <f t="shared" si="25"/>
        <v>-2.0554984583764924E-4</v>
      </c>
      <c r="J299" s="4">
        <f t="shared" si="26"/>
        <v>-9.559817657545433E-3</v>
      </c>
      <c r="K299" s="4">
        <f t="shared" si="27"/>
        <v>-6.6666666666665986E-3</v>
      </c>
      <c r="L299" s="4">
        <f t="shared" si="28"/>
        <v>-2.9037537616809495E-3</v>
      </c>
      <c r="M299" s="3">
        <f t="shared" si="29"/>
        <v>-2.731870315181073E-3</v>
      </c>
    </row>
    <row r="300" spans="1:13" x14ac:dyDescent="0.25">
      <c r="A300" t="s">
        <v>434</v>
      </c>
      <c r="B300" s="7">
        <v>9302</v>
      </c>
      <c r="C300" s="6">
        <v>234.75</v>
      </c>
      <c r="D300" s="12">
        <v>8.2549999999999998E-2</v>
      </c>
      <c r="E300" s="6">
        <v>16</v>
      </c>
      <c r="F300" s="6">
        <v>0.18351000000000001</v>
      </c>
      <c r="G300">
        <v>42.625</v>
      </c>
      <c r="H300" s="5">
        <f t="shared" si="24"/>
        <v>-3.3518276084200993E-2</v>
      </c>
      <c r="I300" s="4">
        <f t="shared" si="25"/>
        <v>-3.4745065789473673E-2</v>
      </c>
      <c r="J300" s="4">
        <f t="shared" si="26"/>
        <v>-2.7784489007007807E-3</v>
      </c>
      <c r="K300" s="4">
        <f t="shared" si="27"/>
        <v>-2.3794996949359382E-2</v>
      </c>
      <c r="L300" s="4">
        <f t="shared" si="28"/>
        <v>-2.832786190829184E-2</v>
      </c>
      <c r="M300" s="3">
        <f t="shared" si="29"/>
        <v>-3.5000339589323248E-2</v>
      </c>
    </row>
    <row r="301" spans="1:13" x14ac:dyDescent="0.25">
      <c r="A301" t="s">
        <v>433</v>
      </c>
      <c r="B301" s="7">
        <v>9247.5</v>
      </c>
      <c r="C301" s="6">
        <v>232.56</v>
      </c>
      <c r="D301" s="12">
        <v>8.1655000000000005E-2</v>
      </c>
      <c r="E301" s="6">
        <v>15.91</v>
      </c>
      <c r="F301" s="6">
        <v>0.18154999999999999</v>
      </c>
      <c r="G301">
        <v>42.341000000000001</v>
      </c>
      <c r="H301" s="5">
        <f t="shared" si="24"/>
        <v>-5.8589550634272625E-3</v>
      </c>
      <c r="I301" s="4">
        <f t="shared" si="25"/>
        <v>-9.329073482428063E-3</v>
      </c>
      <c r="J301" s="4">
        <f t="shared" si="26"/>
        <v>-1.0841913991520236E-2</v>
      </c>
      <c r="K301" s="4">
        <f t="shared" si="27"/>
        <v>-5.6249999999999911E-3</v>
      </c>
      <c r="L301" s="4">
        <f t="shared" si="28"/>
        <v>-1.0680616860116676E-2</v>
      </c>
      <c r="M301" s="3">
        <f t="shared" si="29"/>
        <v>-6.6627565982404491E-3</v>
      </c>
    </row>
    <row r="302" spans="1:13" x14ac:dyDescent="0.25">
      <c r="A302" t="s">
        <v>432</v>
      </c>
      <c r="B302" s="7">
        <v>9160</v>
      </c>
      <c r="C302" s="6">
        <v>229.67</v>
      </c>
      <c r="D302" s="12">
        <v>8.0631999999999995E-2</v>
      </c>
      <c r="E302" s="6">
        <v>15.77</v>
      </c>
      <c r="F302" s="6">
        <v>0.18248</v>
      </c>
      <c r="G302">
        <v>43.07</v>
      </c>
      <c r="H302" s="5">
        <f t="shared" si="24"/>
        <v>-9.4620167612868844E-3</v>
      </c>
      <c r="I302" s="4">
        <f t="shared" si="25"/>
        <v>-1.2426900584795342E-2</v>
      </c>
      <c r="J302" s="4">
        <f t="shared" si="26"/>
        <v>-1.2528320372298229E-2</v>
      </c>
      <c r="K302" s="4">
        <f t="shared" si="27"/>
        <v>-8.7994971715902315E-3</v>
      </c>
      <c r="L302" s="4">
        <f t="shared" si="28"/>
        <v>5.1225557697605062E-3</v>
      </c>
      <c r="M302" s="3">
        <f t="shared" si="29"/>
        <v>1.7217354337403457E-2</v>
      </c>
    </row>
    <row r="303" spans="1:13" x14ac:dyDescent="0.25">
      <c r="A303" t="s">
        <v>431</v>
      </c>
      <c r="B303" s="7">
        <v>9008.2999999999993</v>
      </c>
      <c r="C303" s="6">
        <v>221.06</v>
      </c>
      <c r="D303" s="12">
        <v>7.7386999999999997E-2</v>
      </c>
      <c r="E303" s="6">
        <v>15.13</v>
      </c>
      <c r="F303" s="6">
        <v>0.17513999999999999</v>
      </c>
      <c r="G303">
        <v>41.078000000000003</v>
      </c>
      <c r="H303" s="5">
        <f t="shared" si="24"/>
        <v>-1.6561135371179092E-2</v>
      </c>
      <c r="I303" s="4">
        <f t="shared" si="25"/>
        <v>-3.7488570557756673E-2</v>
      </c>
      <c r="J303" s="4">
        <f t="shared" si="26"/>
        <v>-4.0244567913483409E-2</v>
      </c>
      <c r="K303" s="4">
        <f t="shared" si="27"/>
        <v>-4.0583386176283986E-2</v>
      </c>
      <c r="L303" s="4">
        <f t="shared" si="28"/>
        <v>-4.0223586146427071E-2</v>
      </c>
      <c r="M303" s="3">
        <f t="shared" si="29"/>
        <v>-4.6250290225214652E-2</v>
      </c>
    </row>
    <row r="304" spans="1:13" x14ac:dyDescent="0.25">
      <c r="A304" t="s">
        <v>430</v>
      </c>
      <c r="B304" s="7">
        <v>9124</v>
      </c>
      <c r="C304" s="6">
        <v>225.09</v>
      </c>
      <c r="D304" s="12">
        <v>8.0331E-2</v>
      </c>
      <c r="E304" s="6">
        <v>15.39</v>
      </c>
      <c r="F304" s="6">
        <v>0.17688000000000001</v>
      </c>
      <c r="G304">
        <v>41.396000000000001</v>
      </c>
      <c r="H304" s="5">
        <f t="shared" si="24"/>
        <v>1.2843710800040098E-2</v>
      </c>
      <c r="I304" s="4">
        <f t="shared" si="25"/>
        <v>1.8230344702795609E-2</v>
      </c>
      <c r="J304" s="4">
        <f t="shared" si="26"/>
        <v>3.8042565288743724E-2</v>
      </c>
      <c r="K304" s="4">
        <f t="shared" si="27"/>
        <v>1.7184401850627973E-2</v>
      </c>
      <c r="L304" s="4">
        <f t="shared" si="28"/>
        <v>9.9349092154847884E-3</v>
      </c>
      <c r="M304" s="3">
        <f t="shared" si="29"/>
        <v>7.7413700764399351E-3</v>
      </c>
    </row>
    <row r="305" spans="1:13" x14ac:dyDescent="0.25">
      <c r="A305" t="s">
        <v>429</v>
      </c>
      <c r="B305" s="7">
        <v>9185.4</v>
      </c>
      <c r="C305" s="6">
        <v>227.87</v>
      </c>
      <c r="D305" s="12">
        <v>8.3892999999999995E-2</v>
      </c>
      <c r="E305" s="6">
        <v>15.46</v>
      </c>
      <c r="F305" s="6">
        <v>0.17724999999999999</v>
      </c>
      <c r="G305">
        <v>41.837000000000003</v>
      </c>
      <c r="H305" s="5">
        <f t="shared" si="24"/>
        <v>6.7295046032440631E-3</v>
      </c>
      <c r="I305" s="4">
        <f t="shared" si="25"/>
        <v>1.2350615309431712E-2</v>
      </c>
      <c r="J305" s="4">
        <f t="shared" si="26"/>
        <v>4.4341536891112865E-2</v>
      </c>
      <c r="K305" s="4">
        <f t="shared" si="27"/>
        <v>4.5484080571800423E-3</v>
      </c>
      <c r="L305" s="4">
        <f t="shared" si="28"/>
        <v>2.0918136589778147E-3</v>
      </c>
      <c r="M305" s="3">
        <f t="shared" si="29"/>
        <v>1.065320320803953E-2</v>
      </c>
    </row>
    <row r="306" spans="1:13" x14ac:dyDescent="0.25">
      <c r="A306" t="s">
        <v>428</v>
      </c>
      <c r="B306" s="7">
        <v>9135.4</v>
      </c>
      <c r="C306" s="6">
        <v>225.63</v>
      </c>
      <c r="D306" s="12">
        <v>8.3035999999999999E-2</v>
      </c>
      <c r="E306" s="6">
        <v>15.4</v>
      </c>
      <c r="F306" s="6">
        <v>0.17532</v>
      </c>
      <c r="G306">
        <v>41.195999999999998</v>
      </c>
      <c r="H306" s="5">
        <f t="shared" si="24"/>
        <v>-5.4434210812811523E-3</v>
      </c>
      <c r="I306" s="4">
        <f t="shared" si="25"/>
        <v>-9.8301663229034553E-3</v>
      </c>
      <c r="J306" s="4">
        <f t="shared" si="26"/>
        <v>-1.0215393417805974E-2</v>
      </c>
      <c r="K306" s="4">
        <f t="shared" si="27"/>
        <v>-3.8809831824062613E-3</v>
      </c>
      <c r="L306" s="4">
        <f t="shared" si="28"/>
        <v>-1.0888575458392058E-2</v>
      </c>
      <c r="M306" s="3">
        <f t="shared" si="29"/>
        <v>-1.5321366254750668E-2</v>
      </c>
    </row>
    <row r="307" spans="1:13" x14ac:dyDescent="0.25">
      <c r="A307" t="s">
        <v>427</v>
      </c>
      <c r="B307" s="7">
        <v>9229.9</v>
      </c>
      <c r="C307" s="6">
        <v>230.95</v>
      </c>
      <c r="D307" s="12">
        <v>9.6851000000000007E-2</v>
      </c>
      <c r="E307" s="6">
        <v>15.81</v>
      </c>
      <c r="F307" s="6">
        <v>0.17645</v>
      </c>
      <c r="G307">
        <v>41.728000000000002</v>
      </c>
      <c r="H307" s="5">
        <f t="shared" si="24"/>
        <v>1.034437463055804E-2</v>
      </c>
      <c r="I307" s="4">
        <f t="shared" si="25"/>
        <v>2.3578424854850732E-2</v>
      </c>
      <c r="J307" s="4">
        <f t="shared" si="26"/>
        <v>0.16637362108001352</v>
      </c>
      <c r="K307" s="4">
        <f t="shared" si="27"/>
        <v>2.6623376623376549E-2</v>
      </c>
      <c r="L307" s="4">
        <f t="shared" si="28"/>
        <v>6.4453570613733913E-3</v>
      </c>
      <c r="M307" s="3">
        <f t="shared" si="29"/>
        <v>1.2913875133508279E-2</v>
      </c>
    </row>
    <row r="308" spans="1:13" x14ac:dyDescent="0.25">
      <c r="A308" t="s">
        <v>426</v>
      </c>
      <c r="B308" s="7">
        <v>9085.1</v>
      </c>
      <c r="C308" s="6">
        <v>226.42</v>
      </c>
      <c r="D308" s="12">
        <v>9.2948000000000003E-2</v>
      </c>
      <c r="E308" s="6">
        <v>15.36</v>
      </c>
      <c r="F308" s="6">
        <v>0.17477999999999999</v>
      </c>
      <c r="G308">
        <v>41.05</v>
      </c>
      <c r="H308" s="5">
        <f t="shared" si="24"/>
        <v>-1.5688143966890111E-2</v>
      </c>
      <c r="I308" s="4">
        <f t="shared" si="25"/>
        <v>-1.9614635202424791E-2</v>
      </c>
      <c r="J308" s="4">
        <f t="shared" si="26"/>
        <v>-4.0299016014289979E-2</v>
      </c>
      <c r="K308" s="4">
        <f t="shared" si="27"/>
        <v>-2.8462998102466885E-2</v>
      </c>
      <c r="L308" s="4">
        <f t="shared" si="28"/>
        <v>-9.4644375177104223E-3</v>
      </c>
      <c r="M308" s="3">
        <f t="shared" si="29"/>
        <v>-1.6248082822086007E-2</v>
      </c>
    </row>
    <row r="309" spans="1:13" x14ac:dyDescent="0.25">
      <c r="A309" t="s">
        <v>425</v>
      </c>
      <c r="B309" s="7">
        <v>9067.1</v>
      </c>
      <c r="C309" s="6">
        <v>225.12</v>
      </c>
      <c r="D309" s="12">
        <v>9.6560999999999994E-2</v>
      </c>
      <c r="E309" s="6">
        <v>15.28</v>
      </c>
      <c r="F309" s="6">
        <v>0.1764</v>
      </c>
      <c r="G309">
        <v>41.212000000000003</v>
      </c>
      <c r="H309" s="5">
        <f t="shared" si="24"/>
        <v>-1.9812660289925121E-3</v>
      </c>
      <c r="I309" s="4">
        <f t="shared" si="25"/>
        <v>-5.7415422665841875E-3</v>
      </c>
      <c r="J309" s="4">
        <f t="shared" si="26"/>
        <v>3.8871196798209606E-2</v>
      </c>
      <c r="K309" s="4">
        <f t="shared" si="27"/>
        <v>-5.2083333333333703E-3</v>
      </c>
      <c r="L309" s="4">
        <f t="shared" si="28"/>
        <v>9.2687950566427979E-3</v>
      </c>
      <c r="M309" s="3">
        <f t="shared" si="29"/>
        <v>3.9464068209502656E-3</v>
      </c>
    </row>
    <row r="310" spans="1:13" x14ac:dyDescent="0.25">
      <c r="A310" t="s">
        <v>424</v>
      </c>
      <c r="B310" s="7">
        <v>9134.4</v>
      </c>
      <c r="C310" s="6">
        <v>229.15</v>
      </c>
      <c r="D310" s="12">
        <v>0.10000199999999999</v>
      </c>
      <c r="E310" s="6">
        <v>15.56</v>
      </c>
      <c r="F310" s="6">
        <v>0.17807999999999999</v>
      </c>
      <c r="G310">
        <v>42.076999999999998</v>
      </c>
      <c r="H310" s="5">
        <f t="shared" si="24"/>
        <v>7.4224393687065682E-3</v>
      </c>
      <c r="I310" s="4">
        <f t="shared" si="25"/>
        <v>1.7901563610518867E-2</v>
      </c>
      <c r="J310" s="4">
        <f t="shared" si="26"/>
        <v>3.5635505017553637E-2</v>
      </c>
      <c r="K310" s="4">
        <f t="shared" si="27"/>
        <v>1.832460732984309E-2</v>
      </c>
      <c r="L310" s="4">
        <f t="shared" si="28"/>
        <v>9.52380952380949E-3</v>
      </c>
      <c r="M310" s="3">
        <f t="shared" si="29"/>
        <v>2.0989032320683165E-2</v>
      </c>
    </row>
    <row r="311" spans="1:13" x14ac:dyDescent="0.25">
      <c r="A311" t="s">
        <v>423</v>
      </c>
      <c r="B311" s="7">
        <v>9081</v>
      </c>
      <c r="C311" s="6">
        <v>227.98</v>
      </c>
      <c r="D311" s="12">
        <v>9.8262000000000002E-2</v>
      </c>
      <c r="E311" s="6">
        <v>15.5</v>
      </c>
      <c r="F311" s="6">
        <v>0.17710999999999999</v>
      </c>
      <c r="G311">
        <v>41.656999999999996</v>
      </c>
      <c r="H311" s="5">
        <f t="shared" si="24"/>
        <v>-5.8460325801366064E-3</v>
      </c>
      <c r="I311" s="4">
        <f t="shared" si="25"/>
        <v>-5.1058258782457067E-3</v>
      </c>
      <c r="J311" s="4">
        <f t="shared" si="26"/>
        <v>-1.7399652006959809E-2</v>
      </c>
      <c r="K311" s="4">
        <f t="shared" si="27"/>
        <v>-3.856041131105381E-3</v>
      </c>
      <c r="L311" s="4">
        <f t="shared" si="28"/>
        <v>-5.4469901168013868E-3</v>
      </c>
      <c r="M311" s="3">
        <f t="shared" si="29"/>
        <v>-9.9817002162702062E-3</v>
      </c>
    </row>
    <row r="312" spans="1:13" x14ac:dyDescent="0.25">
      <c r="A312" t="s">
        <v>422</v>
      </c>
      <c r="B312" s="7">
        <v>9339</v>
      </c>
      <c r="C312" s="6">
        <v>241.56</v>
      </c>
      <c r="D312" s="12">
        <v>0.105087</v>
      </c>
      <c r="E312" s="6">
        <v>16.3</v>
      </c>
      <c r="F312" s="6">
        <v>0.18875</v>
      </c>
      <c r="G312">
        <v>44.093000000000004</v>
      </c>
      <c r="H312" s="5">
        <f t="shared" si="24"/>
        <v>2.8410967955071031E-2</v>
      </c>
      <c r="I312" s="4">
        <f t="shared" si="25"/>
        <v>5.9566628651636089E-2</v>
      </c>
      <c r="J312" s="4">
        <f t="shared" si="26"/>
        <v>6.9457165537033516E-2</v>
      </c>
      <c r="K312" s="4">
        <f t="shared" si="27"/>
        <v>5.1612903225806583E-2</v>
      </c>
      <c r="L312" s="4">
        <f t="shared" si="28"/>
        <v>6.5721867765795361E-2</v>
      </c>
      <c r="M312" s="3">
        <f t="shared" si="29"/>
        <v>5.8477566795496649E-2</v>
      </c>
    </row>
    <row r="313" spans="1:13" x14ac:dyDescent="0.25">
      <c r="A313" t="s">
        <v>421</v>
      </c>
      <c r="B313" s="7">
        <v>9256</v>
      </c>
      <c r="C313" s="6">
        <v>239.25</v>
      </c>
      <c r="D313" s="12">
        <v>0.11766</v>
      </c>
      <c r="E313" s="6">
        <v>16.8</v>
      </c>
      <c r="F313" s="6">
        <v>0.18512000000000001</v>
      </c>
      <c r="G313">
        <v>43.363999999999997</v>
      </c>
      <c r="H313" s="5">
        <f t="shared" si="24"/>
        <v>-8.8874611842809648E-3</v>
      </c>
      <c r="I313" s="4">
        <f t="shared" si="25"/>
        <v>-9.5628415300545999E-3</v>
      </c>
      <c r="J313" s="4">
        <f t="shared" si="26"/>
        <v>0.11964372377173205</v>
      </c>
      <c r="K313" s="4">
        <f t="shared" si="27"/>
        <v>3.0674846625766916E-2</v>
      </c>
      <c r="L313" s="4">
        <f t="shared" si="28"/>
        <v>-1.9231788079470125E-2</v>
      </c>
      <c r="M313" s="3">
        <f t="shared" si="29"/>
        <v>-1.6533236568162857E-2</v>
      </c>
    </row>
    <row r="314" spans="1:13" x14ac:dyDescent="0.25">
      <c r="A314" t="s">
        <v>420</v>
      </c>
      <c r="B314" s="7">
        <v>9429.9</v>
      </c>
      <c r="C314" s="6">
        <v>246.99</v>
      </c>
      <c r="D314" s="12">
        <v>0.12992699999999999</v>
      </c>
      <c r="E314" s="6">
        <v>17.260000000000002</v>
      </c>
      <c r="F314" s="6">
        <v>0.20544000000000001</v>
      </c>
      <c r="G314">
        <v>45.347999999999999</v>
      </c>
      <c r="H314" s="5">
        <f t="shared" si="24"/>
        <v>1.8787813310285228E-2</v>
      </c>
      <c r="I314" s="4">
        <f t="shared" si="25"/>
        <v>3.2351097178683341E-2</v>
      </c>
      <c r="J314" s="4">
        <f t="shared" si="26"/>
        <v>0.10425803161652203</v>
      </c>
      <c r="K314" s="4">
        <f t="shared" si="27"/>
        <v>2.7380952380952506E-2</v>
      </c>
      <c r="L314" s="4">
        <f t="shared" si="28"/>
        <v>0.10976663785652563</v>
      </c>
      <c r="M314" s="3">
        <f t="shared" si="29"/>
        <v>4.5752236878516817E-2</v>
      </c>
    </row>
    <row r="315" spans="1:13" x14ac:dyDescent="0.25">
      <c r="A315" t="s">
        <v>419</v>
      </c>
      <c r="B315" s="7">
        <v>9235.7000000000007</v>
      </c>
      <c r="C315" s="6">
        <v>242.02</v>
      </c>
      <c r="D315" s="12">
        <v>0.12400799999999999</v>
      </c>
      <c r="E315" s="6">
        <v>16.84</v>
      </c>
      <c r="F315" s="6">
        <v>0.20261000000000001</v>
      </c>
      <c r="G315">
        <v>44.368000000000002</v>
      </c>
      <c r="H315" s="5">
        <f t="shared" si="24"/>
        <v>-2.0594067805597027E-2</v>
      </c>
      <c r="I315" s="4">
        <f t="shared" si="25"/>
        <v>-2.0122272156767429E-2</v>
      </c>
      <c r="J315" s="4">
        <f t="shared" si="26"/>
        <v>-4.5556350873952267E-2</v>
      </c>
      <c r="K315" s="4">
        <f t="shared" si="27"/>
        <v>-2.4333719582850577E-2</v>
      </c>
      <c r="L315" s="4">
        <f t="shared" si="28"/>
        <v>-1.3775311526479705E-2</v>
      </c>
      <c r="M315" s="3">
        <f t="shared" si="29"/>
        <v>-2.1610655376201771E-2</v>
      </c>
    </row>
    <row r="316" spans="1:13" x14ac:dyDescent="0.25">
      <c r="A316" t="s">
        <v>418</v>
      </c>
      <c r="B316" s="7">
        <v>9285.1</v>
      </c>
      <c r="C316" s="6">
        <v>241.26</v>
      </c>
      <c r="D316" s="12">
        <v>0.11840100000000001</v>
      </c>
      <c r="E316" s="6">
        <v>17.3</v>
      </c>
      <c r="F316" s="6">
        <v>0.19897999999999999</v>
      </c>
      <c r="G316">
        <v>44.307000000000002</v>
      </c>
      <c r="H316" s="5">
        <f t="shared" si="24"/>
        <v>5.3488095109195388E-3</v>
      </c>
      <c r="I316" s="4">
        <f t="shared" si="25"/>
        <v>-3.140236344103875E-3</v>
      </c>
      <c r="J316" s="4">
        <f t="shared" si="26"/>
        <v>-4.5214824850009605E-2</v>
      </c>
      <c r="K316" s="4">
        <f t="shared" si="27"/>
        <v>2.7315914489311144E-2</v>
      </c>
      <c r="L316" s="4">
        <f t="shared" si="28"/>
        <v>-1.7916193672573022E-2</v>
      </c>
      <c r="M316" s="3">
        <f t="shared" si="29"/>
        <v>-1.374864767399897E-3</v>
      </c>
    </row>
    <row r="317" spans="1:13" x14ac:dyDescent="0.25">
      <c r="A317" t="s">
        <v>417</v>
      </c>
      <c r="B317" s="7">
        <v>9233.2999999999993</v>
      </c>
      <c r="C317" s="6">
        <v>239.2</v>
      </c>
      <c r="D317" s="12">
        <v>0.125197</v>
      </c>
      <c r="E317" s="6">
        <v>17.62</v>
      </c>
      <c r="F317" s="6">
        <v>0.20115</v>
      </c>
      <c r="G317">
        <v>44.697000000000003</v>
      </c>
      <c r="H317" s="5">
        <f t="shared" si="24"/>
        <v>-5.5788305995628784E-3</v>
      </c>
      <c r="I317" s="4">
        <f t="shared" si="25"/>
        <v>-8.538506175909788E-3</v>
      </c>
      <c r="J317" s="4">
        <f t="shared" si="26"/>
        <v>5.7398163866859253E-2</v>
      </c>
      <c r="K317" s="4">
        <f t="shared" si="27"/>
        <v>1.8497109826589586E-2</v>
      </c>
      <c r="L317" s="4">
        <f t="shared" si="28"/>
        <v>1.090561865514128E-2</v>
      </c>
      <c r="M317" s="3">
        <f t="shared" si="29"/>
        <v>8.8022208680345049E-3</v>
      </c>
    </row>
    <row r="318" spans="1:13" x14ac:dyDescent="0.25">
      <c r="A318" t="s">
        <v>416</v>
      </c>
      <c r="B318" s="7">
        <v>9300.7999999999993</v>
      </c>
      <c r="C318" s="6">
        <v>242.75</v>
      </c>
      <c r="D318" s="12">
        <v>0.12691</v>
      </c>
      <c r="E318" s="6">
        <v>18.309999999999999</v>
      </c>
      <c r="F318" s="6">
        <v>0.20119000000000001</v>
      </c>
      <c r="G318">
        <v>44.737000000000002</v>
      </c>
      <c r="H318" s="5">
        <f t="shared" si="24"/>
        <v>7.310495705760589E-3</v>
      </c>
      <c r="I318" s="4">
        <f t="shared" si="25"/>
        <v>1.4841137123745796E-2</v>
      </c>
      <c r="J318" s="4">
        <f t="shared" si="26"/>
        <v>1.3682436480107363E-2</v>
      </c>
      <c r="K318" s="4">
        <f t="shared" si="27"/>
        <v>3.9160045402951038E-2</v>
      </c>
      <c r="L318" s="4">
        <f t="shared" si="28"/>
        <v>1.9885657469553841E-4</v>
      </c>
      <c r="M318" s="3">
        <f t="shared" si="29"/>
        <v>8.9491464751545458E-4</v>
      </c>
    </row>
    <row r="319" spans="1:13" x14ac:dyDescent="0.25">
      <c r="A319" t="s">
        <v>415</v>
      </c>
      <c r="B319" s="7">
        <v>9243.6</v>
      </c>
      <c r="C319" s="6">
        <v>239.73</v>
      </c>
      <c r="D319" s="12">
        <v>0.124416</v>
      </c>
      <c r="E319" s="6">
        <v>18.420000000000002</v>
      </c>
      <c r="F319" s="6">
        <v>0.19872000000000001</v>
      </c>
      <c r="G319">
        <v>43.921999999999997</v>
      </c>
      <c r="H319" s="5">
        <f t="shared" si="24"/>
        <v>-6.1500086014104616E-3</v>
      </c>
      <c r="I319" s="4">
        <f t="shared" si="25"/>
        <v>-1.244078269824922E-2</v>
      </c>
      <c r="J319" s="4">
        <f t="shared" si="26"/>
        <v>-1.9651721692538038E-2</v>
      </c>
      <c r="K319" s="4">
        <f t="shared" si="27"/>
        <v>6.0076460950302391E-3</v>
      </c>
      <c r="L319" s="4">
        <f t="shared" si="28"/>
        <v>-1.2276952134797958E-2</v>
      </c>
      <c r="M319" s="3">
        <f t="shared" si="29"/>
        <v>-1.8217582761472673E-2</v>
      </c>
    </row>
    <row r="320" spans="1:13" x14ac:dyDescent="0.25">
      <c r="A320" t="s">
        <v>414</v>
      </c>
      <c r="B320" s="7">
        <v>9253.4</v>
      </c>
      <c r="C320" s="6">
        <v>240.5</v>
      </c>
      <c r="D320" s="12">
        <v>0.13240499999999999</v>
      </c>
      <c r="E320" s="6">
        <v>18.09</v>
      </c>
      <c r="F320" s="6">
        <v>0.19911000000000001</v>
      </c>
      <c r="G320">
        <v>43.896000000000001</v>
      </c>
      <c r="H320" s="5">
        <f t="shared" si="24"/>
        <v>1.0601929983988789E-3</v>
      </c>
      <c r="I320" s="4">
        <f t="shared" si="25"/>
        <v>3.211946773453489E-3</v>
      </c>
      <c r="J320" s="4">
        <f t="shared" si="26"/>
        <v>6.4211998456790154E-2</v>
      </c>
      <c r="K320" s="4">
        <f t="shared" si="27"/>
        <v>-1.7915309446254191E-2</v>
      </c>
      <c r="L320" s="4">
        <f t="shared" si="28"/>
        <v>1.9625603864734664E-3</v>
      </c>
      <c r="M320" s="3">
        <f t="shared" si="29"/>
        <v>-5.9195847183635131E-4</v>
      </c>
    </row>
    <row r="321" spans="1:13" x14ac:dyDescent="0.25">
      <c r="A321" t="s">
        <v>413</v>
      </c>
      <c r="B321" s="7">
        <v>9198.7000000000007</v>
      </c>
      <c r="C321" s="6">
        <v>238.62</v>
      </c>
      <c r="D321" s="12">
        <v>0.13059200000000001</v>
      </c>
      <c r="E321" s="6">
        <v>17.63</v>
      </c>
      <c r="F321" s="6">
        <v>0.19722999999999999</v>
      </c>
      <c r="G321">
        <v>43.35</v>
      </c>
      <c r="H321" s="5">
        <f t="shared" si="24"/>
        <v>-5.9113406963925419E-3</v>
      </c>
      <c r="I321" s="4">
        <f t="shared" si="25"/>
        <v>-7.8170478170478397E-3</v>
      </c>
      <c r="J321" s="4">
        <f t="shared" si="26"/>
        <v>-1.3692836373248585E-2</v>
      </c>
      <c r="K321" s="4">
        <f t="shared" si="27"/>
        <v>-2.5428413488114976E-2</v>
      </c>
      <c r="L321" s="4">
        <f t="shared" si="28"/>
        <v>-9.4420169755412564E-3</v>
      </c>
      <c r="M321" s="3">
        <f t="shared" si="29"/>
        <v>-1.2438490978676886E-2</v>
      </c>
    </row>
    <row r="322" spans="1:13" x14ac:dyDescent="0.25">
      <c r="A322" t="s">
        <v>412</v>
      </c>
      <c r="B322" s="7">
        <v>9135.2999999999993</v>
      </c>
      <c r="C322" s="6">
        <v>233.65</v>
      </c>
      <c r="D322" s="12">
        <v>0.125998</v>
      </c>
      <c r="E322" s="6">
        <v>17.149999999999999</v>
      </c>
      <c r="F322" s="6">
        <v>0.19441</v>
      </c>
      <c r="G322">
        <v>42.081000000000003</v>
      </c>
      <c r="H322" s="5">
        <f t="shared" si="24"/>
        <v>-6.8922782567103491E-3</v>
      </c>
      <c r="I322" s="4">
        <f t="shared" si="25"/>
        <v>-2.0828094878886927E-2</v>
      </c>
      <c r="J322" s="4">
        <f t="shared" si="26"/>
        <v>-3.5178265131095454E-2</v>
      </c>
      <c r="K322" s="4">
        <f t="shared" si="27"/>
        <v>-2.7226318774815628E-2</v>
      </c>
      <c r="L322" s="4">
        <f t="shared" si="28"/>
        <v>-1.429802768341526E-2</v>
      </c>
      <c r="M322" s="3">
        <f t="shared" si="29"/>
        <v>-2.9273356401384065E-2</v>
      </c>
    </row>
    <row r="323" spans="1:13" x14ac:dyDescent="0.25">
      <c r="A323" t="s">
        <v>411</v>
      </c>
      <c r="B323" s="7">
        <v>9155.7999999999993</v>
      </c>
      <c r="C323" s="6">
        <v>232.75</v>
      </c>
      <c r="D323" s="12">
        <v>0.12223299999999999</v>
      </c>
      <c r="E323" s="6">
        <v>17.07</v>
      </c>
      <c r="F323" s="6">
        <v>0.19447999999999999</v>
      </c>
      <c r="G323">
        <v>41.892000000000003</v>
      </c>
      <c r="H323" s="5">
        <f t="shared" si="24"/>
        <v>2.2440423412477539E-3</v>
      </c>
      <c r="I323" s="4">
        <f t="shared" si="25"/>
        <v>-3.8519152578643245E-3</v>
      </c>
      <c r="J323" s="4">
        <f t="shared" si="26"/>
        <v>-2.9881426689312596E-2</v>
      </c>
      <c r="K323" s="4">
        <f t="shared" si="27"/>
        <v>-4.664723032069884E-3</v>
      </c>
      <c r="L323" s="4">
        <f t="shared" si="28"/>
        <v>3.6006378272723794E-4</v>
      </c>
      <c r="M323" s="3">
        <f t="shared" si="29"/>
        <v>-4.4913381335994762E-3</v>
      </c>
    </row>
    <row r="324" spans="1:13" x14ac:dyDescent="0.25">
      <c r="A324" t="s">
        <v>410</v>
      </c>
      <c r="B324" s="7">
        <v>9170.2000000000007</v>
      </c>
      <c r="C324" s="6">
        <v>235.75</v>
      </c>
      <c r="D324" s="12">
        <v>0.122673</v>
      </c>
      <c r="E324" s="6">
        <v>17.13</v>
      </c>
      <c r="F324" s="6">
        <v>0.19989000000000001</v>
      </c>
      <c r="G324">
        <v>42.468000000000004</v>
      </c>
      <c r="H324" s="5">
        <f t="shared" ref="H324:H387" si="30">IFERROR(B324/B323-1,"")</f>
        <v>1.57277354245422E-3</v>
      </c>
      <c r="I324" s="4">
        <f t="shared" ref="I324:I387" si="31">IFERROR(C324/C323-1,"")</f>
        <v>1.2889366272824887E-2</v>
      </c>
      <c r="J324" s="4">
        <f t="shared" ref="J324:J387" si="32">IFERROR(D324/D323-1,"")</f>
        <v>3.5996825734458948E-3</v>
      </c>
      <c r="K324" s="4">
        <f t="shared" ref="K324:K387" si="33">IFERROR(E324/E323-1,"")</f>
        <v>3.5149384885764245E-3</v>
      </c>
      <c r="L324" s="4">
        <f t="shared" ref="L324:L387" si="34">IFERROR(F324/F323-1,"")</f>
        <v>2.7817770464829472E-2</v>
      </c>
      <c r="M324" s="3">
        <f t="shared" ref="M324:M387" si="35">IFERROR(G324/G323-1,"")</f>
        <v>1.3749641936407819E-2</v>
      </c>
    </row>
    <row r="325" spans="1:13" x14ac:dyDescent="0.25">
      <c r="A325" t="s">
        <v>409</v>
      </c>
      <c r="B325" s="7">
        <v>9208</v>
      </c>
      <c r="C325" s="6">
        <v>239.01</v>
      </c>
      <c r="D325" s="12">
        <v>0.123935</v>
      </c>
      <c r="E325" s="6">
        <v>18.010000000000002</v>
      </c>
      <c r="F325" s="6">
        <v>0.19953000000000001</v>
      </c>
      <c r="G325">
        <v>42.646999999999998</v>
      </c>
      <c r="H325" s="5">
        <f t="shared" si="30"/>
        <v>4.1220475016900959E-3</v>
      </c>
      <c r="I325" s="4">
        <f t="shared" si="31"/>
        <v>1.382820784729577E-2</v>
      </c>
      <c r="J325" s="4">
        <f t="shared" si="32"/>
        <v>1.0287512329526516E-2</v>
      </c>
      <c r="K325" s="4">
        <f t="shared" si="33"/>
        <v>5.1371862230005894E-2</v>
      </c>
      <c r="L325" s="4">
        <f t="shared" si="34"/>
        <v>-1.8009905447996521E-3</v>
      </c>
      <c r="M325" s="3">
        <f t="shared" si="35"/>
        <v>4.2149383064895574E-3</v>
      </c>
    </row>
    <row r="326" spans="1:13" x14ac:dyDescent="0.25">
      <c r="A326" t="s">
        <v>408</v>
      </c>
      <c r="B326" s="7">
        <v>9162.4</v>
      </c>
      <c r="C326" s="6">
        <v>236.1</v>
      </c>
      <c r="D326" s="12">
        <v>0.117755</v>
      </c>
      <c r="E326" s="6">
        <v>17.47</v>
      </c>
      <c r="F326" s="6">
        <v>0.19469</v>
      </c>
      <c r="G326">
        <v>41.954000000000001</v>
      </c>
      <c r="H326" s="5">
        <f t="shared" si="30"/>
        <v>-4.952215464813281E-3</v>
      </c>
      <c r="I326" s="4">
        <f t="shared" si="31"/>
        <v>-1.2175222794025387E-2</v>
      </c>
      <c r="J326" s="4">
        <f t="shared" si="32"/>
        <v>-4.9864848509299287E-2</v>
      </c>
      <c r="K326" s="4">
        <f t="shared" si="33"/>
        <v>-2.9983342587451611E-2</v>
      </c>
      <c r="L326" s="4">
        <f t="shared" si="34"/>
        <v>-2.4257003959304413E-2</v>
      </c>
      <c r="M326" s="3">
        <f t="shared" si="35"/>
        <v>-1.6249677585762123E-2</v>
      </c>
    </row>
    <row r="327" spans="1:13" x14ac:dyDescent="0.25">
      <c r="A327" t="s">
        <v>407</v>
      </c>
      <c r="B327" s="7">
        <v>9387.2999999999993</v>
      </c>
      <c r="C327" s="6">
        <v>245.53</v>
      </c>
      <c r="D327" s="12">
        <v>0.123128</v>
      </c>
      <c r="E327" s="6">
        <v>17.72</v>
      </c>
      <c r="F327" s="6">
        <v>0.19947000000000001</v>
      </c>
      <c r="G327">
        <v>43.784999999999997</v>
      </c>
      <c r="H327" s="5">
        <f t="shared" si="30"/>
        <v>2.4545970488081714E-2</v>
      </c>
      <c r="I327" s="4">
        <f t="shared" si="31"/>
        <v>3.9940703091910335E-2</v>
      </c>
      <c r="J327" s="4">
        <f t="shared" si="32"/>
        <v>4.5628635726720823E-2</v>
      </c>
      <c r="K327" s="4">
        <f t="shared" si="33"/>
        <v>1.431024613623344E-2</v>
      </c>
      <c r="L327" s="4">
        <f t="shared" si="34"/>
        <v>2.4551851661615887E-2</v>
      </c>
      <c r="M327" s="3">
        <f t="shared" si="35"/>
        <v>4.3643037612623337E-2</v>
      </c>
    </row>
    <row r="328" spans="1:13" x14ac:dyDescent="0.25">
      <c r="A328" t="s">
        <v>406</v>
      </c>
      <c r="B328" s="7">
        <v>9513.7000000000007</v>
      </c>
      <c r="C328" s="6">
        <v>263.27999999999997</v>
      </c>
      <c r="D328" s="12">
        <v>0.123846</v>
      </c>
      <c r="E328" s="6">
        <v>18.100000000000001</v>
      </c>
      <c r="F328" s="6">
        <v>0.20355999999999999</v>
      </c>
      <c r="G328">
        <v>44.982999999999997</v>
      </c>
      <c r="H328" s="5">
        <f t="shared" si="30"/>
        <v>1.3465000585898057E-2</v>
      </c>
      <c r="I328" s="4">
        <f t="shared" si="31"/>
        <v>7.2292591536675666E-2</v>
      </c>
      <c r="J328" s="4">
        <f t="shared" si="32"/>
        <v>5.8313299980508049E-3</v>
      </c>
      <c r="K328" s="4">
        <f t="shared" si="33"/>
        <v>2.1444695259593916E-2</v>
      </c>
      <c r="L328" s="4">
        <f t="shared" si="34"/>
        <v>2.0504336491703024E-2</v>
      </c>
      <c r="M328" s="3">
        <f t="shared" si="35"/>
        <v>2.7360968368162597E-2</v>
      </c>
    </row>
    <row r="329" spans="1:13" x14ac:dyDescent="0.25">
      <c r="A329" t="s">
        <v>405</v>
      </c>
      <c r="B329" s="7">
        <v>9599.6</v>
      </c>
      <c r="C329" s="6">
        <v>275.33999999999997</v>
      </c>
      <c r="D329" s="12">
        <v>0.12418999999999999</v>
      </c>
      <c r="E329" s="6">
        <v>18.760000000000002</v>
      </c>
      <c r="F329" s="6">
        <v>0.20851</v>
      </c>
      <c r="G329">
        <v>44.939</v>
      </c>
      <c r="H329" s="5">
        <f t="shared" si="30"/>
        <v>9.0290843730620463E-3</v>
      </c>
      <c r="I329" s="4">
        <f t="shared" si="31"/>
        <v>4.5806745670009086E-2</v>
      </c>
      <c r="J329" s="4">
        <f t="shared" si="32"/>
        <v>2.7776432020412134E-3</v>
      </c>
      <c r="K329" s="4">
        <f t="shared" si="33"/>
        <v>3.6464088397790029E-2</v>
      </c>
      <c r="L329" s="4">
        <f t="shared" si="34"/>
        <v>2.4317154647278461E-2</v>
      </c>
      <c r="M329" s="3">
        <f t="shared" si="35"/>
        <v>-9.7814730009104789E-4</v>
      </c>
    </row>
    <row r="330" spans="1:13" x14ac:dyDescent="0.25">
      <c r="A330" t="s">
        <v>404</v>
      </c>
      <c r="B330" s="7">
        <v>9546.4</v>
      </c>
      <c r="C330" s="6">
        <v>279.33</v>
      </c>
      <c r="D330" s="12">
        <v>0.12196</v>
      </c>
      <c r="E330" s="6">
        <v>19.18</v>
      </c>
      <c r="F330" s="6">
        <v>0.20401</v>
      </c>
      <c r="G330">
        <v>44.1</v>
      </c>
      <c r="H330" s="5">
        <f t="shared" si="30"/>
        <v>-5.5418975790658687E-3</v>
      </c>
      <c r="I330" s="4">
        <f t="shared" si="31"/>
        <v>1.4491174547831775E-2</v>
      </c>
      <c r="J330" s="4">
        <f t="shared" si="32"/>
        <v>-1.7956357194621075E-2</v>
      </c>
      <c r="K330" s="4">
        <f t="shared" si="33"/>
        <v>2.2388059701492491E-2</v>
      </c>
      <c r="L330" s="4">
        <f t="shared" si="34"/>
        <v>-2.1581698719485898E-2</v>
      </c>
      <c r="M330" s="3">
        <f t="shared" si="35"/>
        <v>-1.8669752330937484E-2</v>
      </c>
    </row>
    <row r="331" spans="1:13" x14ac:dyDescent="0.25">
      <c r="A331" t="s">
        <v>403</v>
      </c>
      <c r="B331" s="7">
        <v>9704.1</v>
      </c>
      <c r="C331" s="6">
        <v>305.32</v>
      </c>
      <c r="D331" s="12">
        <v>0.14352699999999999</v>
      </c>
      <c r="E331" s="6">
        <v>19.8</v>
      </c>
      <c r="F331" s="6">
        <v>0.21462999999999999</v>
      </c>
      <c r="G331">
        <v>49.152999999999999</v>
      </c>
      <c r="H331" s="5">
        <f t="shared" si="30"/>
        <v>1.6519316182016297E-2</v>
      </c>
      <c r="I331" s="4">
        <f t="shared" si="31"/>
        <v>9.3044069738302371E-2</v>
      </c>
      <c r="J331" s="4">
        <f t="shared" si="32"/>
        <v>0.17683666775992113</v>
      </c>
      <c r="K331" s="4">
        <f t="shared" si="33"/>
        <v>3.2325338894682032E-2</v>
      </c>
      <c r="L331" s="4">
        <f t="shared" si="34"/>
        <v>5.2056271751384608E-2</v>
      </c>
      <c r="M331" s="3">
        <f t="shared" si="35"/>
        <v>0.11458049886621313</v>
      </c>
    </row>
    <row r="332" spans="1:13" x14ac:dyDescent="0.25">
      <c r="A332" t="s">
        <v>402</v>
      </c>
      <c r="B332" s="7">
        <v>9932.5</v>
      </c>
      <c r="C332" s="6">
        <v>311.13</v>
      </c>
      <c r="D332" s="12">
        <v>0.148171</v>
      </c>
      <c r="E332" s="6">
        <v>19.55</v>
      </c>
      <c r="F332" s="6">
        <v>0.21526000000000001</v>
      </c>
      <c r="G332">
        <v>48.073</v>
      </c>
      <c r="H332" s="5">
        <f t="shared" si="30"/>
        <v>2.3536443358992631E-2</v>
      </c>
      <c r="I332" s="4">
        <f t="shared" si="31"/>
        <v>1.9029215249574127E-2</v>
      </c>
      <c r="J332" s="4">
        <f t="shared" si="32"/>
        <v>3.2356281396531683E-2</v>
      </c>
      <c r="K332" s="4">
        <f t="shared" si="33"/>
        <v>-1.2626262626262652E-2</v>
      </c>
      <c r="L332" s="4">
        <f t="shared" si="34"/>
        <v>2.9352839770768746E-3</v>
      </c>
      <c r="M332" s="3">
        <f t="shared" si="35"/>
        <v>-2.197220922425891E-2</v>
      </c>
    </row>
    <row r="333" spans="1:13" x14ac:dyDescent="0.25">
      <c r="A333" t="s">
        <v>401</v>
      </c>
      <c r="B333" s="7">
        <v>11022.8</v>
      </c>
      <c r="C333" s="6">
        <v>321.8</v>
      </c>
      <c r="D333" s="12">
        <v>0.138658</v>
      </c>
      <c r="E333" s="6">
        <v>19.79</v>
      </c>
      <c r="F333" s="6">
        <v>0.22433</v>
      </c>
      <c r="G333">
        <v>53.258000000000003</v>
      </c>
      <c r="H333" s="5">
        <f t="shared" si="30"/>
        <v>0.10977095393908876</v>
      </c>
      <c r="I333" s="4">
        <f t="shared" si="31"/>
        <v>3.4294346414682098E-2</v>
      </c>
      <c r="J333" s="4">
        <f t="shared" si="32"/>
        <v>-6.4202846710894823E-2</v>
      </c>
      <c r="K333" s="4">
        <f t="shared" si="33"/>
        <v>1.2276214833759402E-2</v>
      </c>
      <c r="L333" s="4">
        <f t="shared" si="34"/>
        <v>4.2135092446343947E-2</v>
      </c>
      <c r="M333" s="3">
        <f t="shared" si="35"/>
        <v>0.10785680111497098</v>
      </c>
    </row>
    <row r="334" spans="1:13" x14ac:dyDescent="0.25">
      <c r="A334" t="s">
        <v>400</v>
      </c>
      <c r="B334" s="7">
        <v>10908.5</v>
      </c>
      <c r="C334" s="6">
        <v>316.95999999999998</v>
      </c>
      <c r="D334" s="12">
        <v>0.14879300000000001</v>
      </c>
      <c r="E334" s="6">
        <v>20.170000000000002</v>
      </c>
      <c r="F334" s="6">
        <v>0.23041</v>
      </c>
      <c r="G334">
        <v>55.756</v>
      </c>
      <c r="H334" s="5">
        <f t="shared" si="30"/>
        <v>-1.0369416119316299E-2</v>
      </c>
      <c r="I334" s="4">
        <f t="shared" si="31"/>
        <v>-1.5040397762585589E-2</v>
      </c>
      <c r="J334" s="4">
        <f t="shared" si="32"/>
        <v>7.3093510652108007E-2</v>
      </c>
      <c r="K334" s="4">
        <f t="shared" si="33"/>
        <v>1.9201616978272051E-2</v>
      </c>
      <c r="L334" s="4">
        <f t="shared" si="34"/>
        <v>2.7102928721080666E-2</v>
      </c>
      <c r="M334" s="3">
        <f t="shared" si="35"/>
        <v>4.69037515490629E-2</v>
      </c>
    </row>
    <row r="335" spans="1:13" x14ac:dyDescent="0.25">
      <c r="A335" t="s">
        <v>399</v>
      </c>
      <c r="B335" s="7">
        <v>11105.9</v>
      </c>
      <c r="C335" s="6">
        <v>317.82</v>
      </c>
      <c r="D335" s="12">
        <v>0.13921800000000001</v>
      </c>
      <c r="E335" s="6">
        <v>19.84</v>
      </c>
      <c r="F335" s="6">
        <v>0.24318999999999999</v>
      </c>
      <c r="G335">
        <v>55.165999999999997</v>
      </c>
      <c r="H335" s="5">
        <f t="shared" si="30"/>
        <v>1.8095980198927331E-2</v>
      </c>
      <c r="I335" s="4">
        <f t="shared" si="31"/>
        <v>2.7132761231700719E-3</v>
      </c>
      <c r="J335" s="4">
        <f t="shared" si="32"/>
        <v>-6.4351145551202027E-2</v>
      </c>
      <c r="K335" s="4">
        <f t="shared" si="33"/>
        <v>-1.6360932077342683E-2</v>
      </c>
      <c r="L335" s="4">
        <f t="shared" si="34"/>
        <v>5.5466342606657726E-2</v>
      </c>
      <c r="M335" s="3">
        <f t="shared" si="35"/>
        <v>-1.058182079058767E-2</v>
      </c>
    </row>
    <row r="336" spans="1:13" x14ac:dyDescent="0.25">
      <c r="A336" t="s">
        <v>398</v>
      </c>
      <c r="B336" s="7">
        <v>11096.2</v>
      </c>
      <c r="C336" s="6">
        <v>334.87</v>
      </c>
      <c r="D336" s="12">
        <v>0.14046</v>
      </c>
      <c r="E336" s="6">
        <v>19.98</v>
      </c>
      <c r="F336" s="6">
        <v>0.24417</v>
      </c>
      <c r="G336">
        <v>56.737000000000002</v>
      </c>
      <c r="H336" s="5">
        <f t="shared" si="30"/>
        <v>-8.734096291159732E-4</v>
      </c>
      <c r="I336" s="4">
        <f t="shared" si="31"/>
        <v>5.3646718268202109E-2</v>
      </c>
      <c r="J336" s="4">
        <f t="shared" si="32"/>
        <v>8.921260181872892E-3</v>
      </c>
      <c r="K336" s="4">
        <f t="shared" si="33"/>
        <v>7.0564516129032473E-3</v>
      </c>
      <c r="L336" s="4">
        <f t="shared" si="34"/>
        <v>4.0297709609771193E-3</v>
      </c>
      <c r="M336" s="3">
        <f t="shared" si="35"/>
        <v>2.8477685530942987E-2</v>
      </c>
    </row>
    <row r="337" spans="1:13" x14ac:dyDescent="0.25">
      <c r="A337" t="s">
        <v>397</v>
      </c>
      <c r="B337" s="7">
        <v>11333.4</v>
      </c>
      <c r="C337" s="6">
        <v>346.51</v>
      </c>
      <c r="D337" s="12">
        <v>0.138845</v>
      </c>
      <c r="E337" s="6">
        <v>20.67</v>
      </c>
      <c r="F337" s="6">
        <v>0.25946999999999998</v>
      </c>
      <c r="G337">
        <v>58.155999999999999</v>
      </c>
      <c r="H337" s="5">
        <f t="shared" si="30"/>
        <v>2.137668751464461E-2</v>
      </c>
      <c r="I337" s="4">
        <f t="shared" si="31"/>
        <v>3.475975751784266E-2</v>
      </c>
      <c r="J337" s="4">
        <f t="shared" si="32"/>
        <v>-1.1497935355261335E-2</v>
      </c>
      <c r="K337" s="4">
        <f t="shared" si="33"/>
        <v>3.45345345345347E-2</v>
      </c>
      <c r="L337" s="4">
        <f t="shared" si="34"/>
        <v>6.2661260597124846E-2</v>
      </c>
      <c r="M337" s="3">
        <f t="shared" si="35"/>
        <v>2.5010134480145219E-2</v>
      </c>
    </row>
    <row r="338" spans="1:13" x14ac:dyDescent="0.25">
      <c r="A338" t="s">
        <v>396</v>
      </c>
      <c r="B338" s="7">
        <v>11803.1</v>
      </c>
      <c r="C338" s="6">
        <v>387.14</v>
      </c>
      <c r="D338" s="12">
        <v>0.144153</v>
      </c>
      <c r="E338" s="6">
        <v>21.62</v>
      </c>
      <c r="F338" s="6">
        <v>0.29099999999999998</v>
      </c>
      <c r="G338">
        <v>61.637</v>
      </c>
      <c r="H338" s="5">
        <f t="shared" si="30"/>
        <v>4.1443873859565494E-2</v>
      </c>
      <c r="I338" s="4">
        <f t="shared" si="31"/>
        <v>0.11725491327811599</v>
      </c>
      <c r="J338" s="4">
        <f t="shared" si="32"/>
        <v>3.8229680579062952E-2</v>
      </c>
      <c r="K338" s="4">
        <f t="shared" si="33"/>
        <v>4.5960328979196774E-2</v>
      </c>
      <c r="L338" s="4">
        <f t="shared" si="34"/>
        <v>0.1215169383743786</v>
      </c>
      <c r="M338" s="3">
        <f t="shared" si="35"/>
        <v>5.9856248710365323E-2</v>
      </c>
    </row>
    <row r="339" spans="1:13" x14ac:dyDescent="0.25">
      <c r="A339" t="s">
        <v>395</v>
      </c>
      <c r="B339" s="7">
        <v>11066.8</v>
      </c>
      <c r="C339" s="6">
        <v>372.08</v>
      </c>
      <c r="D339" s="12">
        <v>0.133717</v>
      </c>
      <c r="E339" s="6">
        <v>21</v>
      </c>
      <c r="F339" s="6">
        <v>0.28787000000000001</v>
      </c>
      <c r="G339">
        <v>56.76</v>
      </c>
      <c r="H339" s="5">
        <f t="shared" si="30"/>
        <v>-6.2381916615126598E-2</v>
      </c>
      <c r="I339" s="4">
        <f t="shared" si="31"/>
        <v>-3.8900656093402874E-2</v>
      </c>
      <c r="J339" s="4">
        <f t="shared" si="32"/>
        <v>-7.2395302213620227E-2</v>
      </c>
      <c r="K339" s="4">
        <f t="shared" si="33"/>
        <v>-2.8677150786309058E-2</v>
      </c>
      <c r="L339" s="4">
        <f t="shared" si="34"/>
        <v>-1.075601374570434E-2</v>
      </c>
      <c r="M339" s="3">
        <f t="shared" si="35"/>
        <v>-7.9124551811411981E-2</v>
      </c>
    </row>
    <row r="340" spans="1:13" x14ac:dyDescent="0.25">
      <c r="A340" t="s">
        <v>394</v>
      </c>
      <c r="B340" s="7">
        <v>11224.4</v>
      </c>
      <c r="C340" s="6">
        <v>385.8</v>
      </c>
      <c r="D340" s="12">
        <v>0.137207</v>
      </c>
      <c r="E340" s="6">
        <v>22.07</v>
      </c>
      <c r="F340" s="6">
        <v>0.31004999999999999</v>
      </c>
      <c r="G340">
        <v>58.484999999999999</v>
      </c>
      <c r="H340" s="5">
        <f t="shared" si="30"/>
        <v>1.4240792279611059E-2</v>
      </c>
      <c r="I340" s="4">
        <f t="shared" si="31"/>
        <v>3.6873790582670374E-2</v>
      </c>
      <c r="J340" s="4">
        <f t="shared" si="32"/>
        <v>2.6099897544814787E-2</v>
      </c>
      <c r="K340" s="4">
        <f t="shared" si="33"/>
        <v>5.095238095238086E-2</v>
      </c>
      <c r="L340" s="4">
        <f t="shared" si="34"/>
        <v>7.7048667801438153E-2</v>
      </c>
      <c r="M340" s="3">
        <f t="shared" si="35"/>
        <v>3.0391120507399672E-2</v>
      </c>
    </row>
    <row r="341" spans="1:13" x14ac:dyDescent="0.25">
      <c r="A341" t="s">
        <v>393</v>
      </c>
      <c r="B341" s="7">
        <v>11184.7</v>
      </c>
      <c r="C341" s="6">
        <v>389.62</v>
      </c>
      <c r="D341" s="12">
        <v>0.143259</v>
      </c>
      <c r="E341" s="6">
        <v>22.3</v>
      </c>
      <c r="F341" s="6">
        <v>0.30129</v>
      </c>
      <c r="G341">
        <v>57.600999999999999</v>
      </c>
      <c r="H341" s="5">
        <f t="shared" si="30"/>
        <v>-3.5369373864080345E-3</v>
      </c>
      <c r="I341" s="4">
        <f t="shared" si="31"/>
        <v>9.9015033696214783E-3</v>
      </c>
      <c r="J341" s="4">
        <f t="shared" si="32"/>
        <v>4.4108536736463977E-2</v>
      </c>
      <c r="K341" s="4">
        <f t="shared" si="33"/>
        <v>1.0421386497508012E-2</v>
      </c>
      <c r="L341" s="4">
        <f t="shared" si="34"/>
        <v>-2.825350749879052E-2</v>
      </c>
      <c r="M341" s="3">
        <f t="shared" si="35"/>
        <v>-1.5114986748739012E-2</v>
      </c>
    </row>
    <row r="342" spans="1:13" x14ac:dyDescent="0.25">
      <c r="A342" t="s">
        <v>392</v>
      </c>
      <c r="B342" s="7">
        <v>11735.1</v>
      </c>
      <c r="C342" s="6">
        <v>400.79</v>
      </c>
      <c r="D342" s="12">
        <v>0.14221800000000001</v>
      </c>
      <c r="E342" s="6">
        <v>23.28</v>
      </c>
      <c r="F342" s="6">
        <v>0.30248999999999998</v>
      </c>
      <c r="G342">
        <v>58.863999999999997</v>
      </c>
      <c r="H342" s="5">
        <f t="shared" si="30"/>
        <v>4.9210081629368574E-2</v>
      </c>
      <c r="I342" s="4">
        <f t="shared" si="31"/>
        <v>2.8668959498999058E-2</v>
      </c>
      <c r="J342" s="4">
        <f t="shared" si="32"/>
        <v>-7.266559169057385E-3</v>
      </c>
      <c r="K342" s="4">
        <f t="shared" si="33"/>
        <v>4.3946188340807213E-2</v>
      </c>
      <c r="L342" s="4">
        <f t="shared" si="34"/>
        <v>3.9828736433336065E-3</v>
      </c>
      <c r="M342" s="3">
        <f t="shared" si="35"/>
        <v>2.1926702661412056E-2</v>
      </c>
    </row>
    <row r="343" spans="1:13" x14ac:dyDescent="0.25">
      <c r="A343" t="s">
        <v>391</v>
      </c>
      <c r="B343" s="7">
        <v>11757.1</v>
      </c>
      <c r="C343" s="6">
        <v>394.83</v>
      </c>
      <c r="D343" s="12">
        <v>0.14429900000000001</v>
      </c>
      <c r="E343" s="6">
        <v>22.75</v>
      </c>
      <c r="F343" s="6">
        <v>0.30315999999999999</v>
      </c>
      <c r="G343">
        <v>59.043999999999997</v>
      </c>
      <c r="H343" s="5">
        <f t="shared" si="30"/>
        <v>1.8747177271603022E-3</v>
      </c>
      <c r="I343" s="4">
        <f t="shared" si="31"/>
        <v>-1.4870630504753235E-2</v>
      </c>
      <c r="J343" s="4">
        <f t="shared" si="32"/>
        <v>1.4632465651323923E-2</v>
      </c>
      <c r="K343" s="4">
        <f t="shared" si="33"/>
        <v>-2.2766323024055013E-2</v>
      </c>
      <c r="L343" s="4">
        <f t="shared" si="34"/>
        <v>2.2149492545209259E-3</v>
      </c>
      <c r="M343" s="3">
        <f t="shared" si="35"/>
        <v>3.057896167436791E-3</v>
      </c>
    </row>
    <row r="344" spans="1:13" x14ac:dyDescent="0.25">
      <c r="A344" t="s">
        <v>390</v>
      </c>
      <c r="B344" s="7">
        <v>11592</v>
      </c>
      <c r="C344" s="6">
        <v>379.57</v>
      </c>
      <c r="D344" s="12">
        <v>0.13877600000000001</v>
      </c>
      <c r="E344" s="6">
        <v>22.33</v>
      </c>
      <c r="F344" s="6">
        <v>0.29443999999999998</v>
      </c>
      <c r="G344">
        <v>57.186</v>
      </c>
      <c r="H344" s="5">
        <f t="shared" si="30"/>
        <v>-1.4042578527017735E-2</v>
      </c>
      <c r="I344" s="4">
        <f t="shared" si="31"/>
        <v>-3.8649545373958372E-2</v>
      </c>
      <c r="J344" s="4">
        <f t="shared" si="32"/>
        <v>-3.827469351831958E-2</v>
      </c>
      <c r="K344" s="4">
        <f t="shared" si="33"/>
        <v>-1.8461538461538529E-2</v>
      </c>
      <c r="L344" s="4">
        <f t="shared" si="34"/>
        <v>-2.8763689141047655E-2</v>
      </c>
      <c r="M344" s="3">
        <f t="shared" si="35"/>
        <v>-3.1468057719666653E-2</v>
      </c>
    </row>
    <row r="345" spans="1:13" x14ac:dyDescent="0.25">
      <c r="A345" t="s">
        <v>389</v>
      </c>
      <c r="B345" s="7">
        <v>11764.3</v>
      </c>
      <c r="C345" s="6">
        <v>396.76</v>
      </c>
      <c r="D345" s="12">
        <v>0.14677899999999999</v>
      </c>
      <c r="E345" s="6">
        <v>22.92</v>
      </c>
      <c r="F345" s="6">
        <v>0.29525000000000001</v>
      </c>
      <c r="G345">
        <v>58.445999999999998</v>
      </c>
      <c r="H345" s="5">
        <f t="shared" si="30"/>
        <v>1.4863699102829475E-2</v>
      </c>
      <c r="I345" s="4">
        <f t="shared" si="31"/>
        <v>4.5288089153515898E-2</v>
      </c>
      <c r="J345" s="4">
        <f t="shared" si="32"/>
        <v>5.7668472934801374E-2</v>
      </c>
      <c r="K345" s="4">
        <f t="shared" si="33"/>
        <v>2.6421854008060963E-2</v>
      </c>
      <c r="L345" s="4">
        <f t="shared" si="34"/>
        <v>2.7509849205271664E-3</v>
      </c>
      <c r="M345" s="3">
        <f t="shared" si="35"/>
        <v>2.2033364809568745E-2</v>
      </c>
    </row>
    <row r="346" spans="1:13" x14ac:dyDescent="0.25">
      <c r="A346" t="s">
        <v>388</v>
      </c>
      <c r="B346" s="7">
        <v>11681.2</v>
      </c>
      <c r="C346" s="6">
        <v>390.23</v>
      </c>
      <c r="D346" s="12">
        <v>0.145173</v>
      </c>
      <c r="E346" s="6">
        <v>22.44</v>
      </c>
      <c r="F346" s="6">
        <v>0.28794999999999998</v>
      </c>
      <c r="G346">
        <v>56.948999999999998</v>
      </c>
      <c r="H346" s="5">
        <f t="shared" si="30"/>
        <v>-7.0637436991575209E-3</v>
      </c>
      <c r="I346" s="4">
        <f t="shared" si="31"/>
        <v>-1.6458312329871938E-2</v>
      </c>
      <c r="J346" s="4">
        <f t="shared" si="32"/>
        <v>-1.0941619713991768E-2</v>
      </c>
      <c r="K346" s="4">
        <f t="shared" si="33"/>
        <v>-2.0942408376963373E-2</v>
      </c>
      <c r="L346" s="4">
        <f t="shared" si="34"/>
        <v>-2.4724809483488652E-2</v>
      </c>
      <c r="M346" s="3">
        <f t="shared" si="35"/>
        <v>-2.5613386715942932E-2</v>
      </c>
    </row>
    <row r="347" spans="1:13" x14ac:dyDescent="0.25">
      <c r="A347" t="s">
        <v>387</v>
      </c>
      <c r="B347" s="7">
        <v>11889.2</v>
      </c>
      <c r="C347" s="6">
        <v>395.53</v>
      </c>
      <c r="D347" s="12">
        <v>0.14385300000000001</v>
      </c>
      <c r="E347" s="6">
        <v>22.63</v>
      </c>
      <c r="F347" s="6">
        <v>0.29464000000000001</v>
      </c>
      <c r="G347">
        <v>58.280999999999999</v>
      </c>
      <c r="H347" s="5">
        <f t="shared" si="30"/>
        <v>1.7806389754477348E-2</v>
      </c>
      <c r="I347" s="4">
        <f t="shared" si="31"/>
        <v>1.3581733849268307E-2</v>
      </c>
      <c r="J347" s="4">
        <f t="shared" si="32"/>
        <v>-9.092599863610884E-3</v>
      </c>
      <c r="K347" s="4">
        <f t="shared" si="33"/>
        <v>8.4670231729053747E-3</v>
      </c>
      <c r="L347" s="4">
        <f t="shared" si="34"/>
        <v>2.323320020836972E-2</v>
      </c>
      <c r="M347" s="3">
        <f t="shared" si="35"/>
        <v>2.3389348364325935E-2</v>
      </c>
    </row>
    <row r="348" spans="1:13" x14ac:dyDescent="0.25">
      <c r="A348" t="s">
        <v>386</v>
      </c>
      <c r="B348" s="7">
        <v>11390.4</v>
      </c>
      <c r="C348" s="6">
        <v>379.01</v>
      </c>
      <c r="D348" s="12">
        <v>0.13685</v>
      </c>
      <c r="E348" s="6">
        <v>21.27</v>
      </c>
      <c r="F348" s="6">
        <v>0.28293000000000001</v>
      </c>
      <c r="G348">
        <v>54.101999999999997</v>
      </c>
      <c r="H348" s="5">
        <f t="shared" si="30"/>
        <v>-4.195404232412614E-2</v>
      </c>
      <c r="I348" s="4">
        <f t="shared" si="31"/>
        <v>-4.176674335701458E-2</v>
      </c>
      <c r="J348" s="4">
        <f t="shared" si="32"/>
        <v>-4.8681640285569316E-2</v>
      </c>
      <c r="K348" s="4">
        <f t="shared" si="33"/>
        <v>-6.0097216084843086E-2</v>
      </c>
      <c r="L348" s="4">
        <f t="shared" si="34"/>
        <v>-3.9743415693727968E-2</v>
      </c>
      <c r="M348" s="3">
        <f t="shared" si="35"/>
        <v>-7.1704329026612501E-2</v>
      </c>
    </row>
    <row r="349" spans="1:13" x14ac:dyDescent="0.25">
      <c r="A349" t="s">
        <v>385</v>
      </c>
      <c r="B349" s="7">
        <v>11557.2</v>
      </c>
      <c r="C349" s="6">
        <v>387.12</v>
      </c>
      <c r="D349" s="12">
        <v>0.136654</v>
      </c>
      <c r="E349" s="6">
        <v>21.5</v>
      </c>
      <c r="F349" s="6">
        <v>0.28231000000000001</v>
      </c>
      <c r="G349">
        <v>54.515999999999998</v>
      </c>
      <c r="H349" s="5">
        <f t="shared" si="30"/>
        <v>1.464391066160986E-2</v>
      </c>
      <c r="I349" s="4">
        <f t="shared" si="31"/>
        <v>2.1397852299411602E-2</v>
      </c>
      <c r="J349" s="4">
        <f t="shared" si="32"/>
        <v>-1.4322250639385858E-3</v>
      </c>
      <c r="K349" s="4">
        <f t="shared" si="33"/>
        <v>1.0813352139163124E-2</v>
      </c>
      <c r="L349" s="4">
        <f t="shared" si="34"/>
        <v>-2.1913547520588939E-3</v>
      </c>
      <c r="M349" s="3">
        <f t="shared" si="35"/>
        <v>7.6522124875235686E-3</v>
      </c>
    </row>
    <row r="350" spans="1:13" x14ac:dyDescent="0.25">
      <c r="A350" t="s">
        <v>384</v>
      </c>
      <c r="B350" s="7">
        <v>11770.9</v>
      </c>
      <c r="C350" s="6">
        <v>424.31</v>
      </c>
      <c r="D350" s="12">
        <v>0.139374</v>
      </c>
      <c r="E350" s="6">
        <v>21.78</v>
      </c>
      <c r="F350" s="6">
        <v>0.29435</v>
      </c>
      <c r="G350">
        <v>57.133000000000003</v>
      </c>
      <c r="H350" s="5">
        <f t="shared" si="30"/>
        <v>1.8490637870764548E-2</v>
      </c>
      <c r="I350" s="4">
        <f t="shared" si="31"/>
        <v>9.6068402562512922E-2</v>
      </c>
      <c r="J350" s="4">
        <f t="shared" si="32"/>
        <v>1.9904283811670309E-2</v>
      </c>
      <c r="K350" s="4">
        <f t="shared" si="33"/>
        <v>1.3023255813953583E-2</v>
      </c>
      <c r="L350" s="4">
        <f t="shared" si="34"/>
        <v>4.2648152739895862E-2</v>
      </c>
      <c r="M350" s="3">
        <f t="shared" si="35"/>
        <v>4.8004255631374448E-2</v>
      </c>
    </row>
    <row r="351" spans="1:13" x14ac:dyDescent="0.25">
      <c r="A351" t="s">
        <v>383</v>
      </c>
      <c r="B351" s="7">
        <v>11750.8</v>
      </c>
      <c r="C351" s="6">
        <v>438.03</v>
      </c>
      <c r="D351" s="12">
        <v>0.138265</v>
      </c>
      <c r="E351" s="6">
        <v>23.11</v>
      </c>
      <c r="F351" s="6">
        <v>0.30005999999999999</v>
      </c>
      <c r="G351">
        <v>56.679000000000002</v>
      </c>
      <c r="H351" s="5">
        <f t="shared" si="30"/>
        <v>-1.7076009481008514E-3</v>
      </c>
      <c r="I351" s="4">
        <f t="shared" si="31"/>
        <v>3.2334849520397668E-2</v>
      </c>
      <c r="J351" s="4">
        <f t="shared" si="32"/>
        <v>-7.9570077632843406E-3</v>
      </c>
      <c r="K351" s="4">
        <f t="shared" si="33"/>
        <v>6.1065197428833651E-2</v>
      </c>
      <c r="L351" s="4">
        <f t="shared" si="34"/>
        <v>1.9398675046712999E-2</v>
      </c>
      <c r="M351" s="3">
        <f t="shared" si="35"/>
        <v>-7.9463707489542124E-3</v>
      </c>
    </row>
    <row r="352" spans="1:13" x14ac:dyDescent="0.25">
      <c r="A352" t="s">
        <v>382</v>
      </c>
      <c r="B352" s="7">
        <v>11845.3</v>
      </c>
      <c r="C352" s="6">
        <v>432.18</v>
      </c>
      <c r="D352" s="12">
        <v>0.138406</v>
      </c>
      <c r="E352" s="6">
        <v>23.01</v>
      </c>
      <c r="F352" s="6">
        <v>0.29886000000000001</v>
      </c>
      <c r="G352">
        <v>59.868000000000002</v>
      </c>
      <c r="H352" s="5">
        <f t="shared" si="30"/>
        <v>8.0420056506791404E-3</v>
      </c>
      <c r="I352" s="4">
        <f t="shared" si="31"/>
        <v>-1.3355249640435551E-2</v>
      </c>
      <c r="J352" s="4">
        <f t="shared" si="32"/>
        <v>1.0197808556033916E-3</v>
      </c>
      <c r="K352" s="4">
        <f t="shared" si="33"/>
        <v>-4.327131112072613E-3</v>
      </c>
      <c r="L352" s="4">
        <f t="shared" si="34"/>
        <v>-3.9992001599679083E-3</v>
      </c>
      <c r="M352" s="3">
        <f t="shared" si="35"/>
        <v>5.6264224845180788E-2</v>
      </c>
    </row>
    <row r="353" spans="1:13" x14ac:dyDescent="0.25">
      <c r="A353" t="s">
        <v>381</v>
      </c>
      <c r="B353" s="7">
        <v>11899</v>
      </c>
      <c r="C353" s="6">
        <v>433.63</v>
      </c>
      <c r="D353" s="12">
        <v>0.13880799999999999</v>
      </c>
      <c r="E353" s="6">
        <v>23.5</v>
      </c>
      <c r="F353" s="6">
        <v>0.30447000000000002</v>
      </c>
      <c r="G353">
        <v>63.88</v>
      </c>
      <c r="H353" s="5">
        <f t="shared" si="30"/>
        <v>4.5334436443147386E-3</v>
      </c>
      <c r="I353" s="4">
        <f t="shared" si="31"/>
        <v>3.3550835300106829E-3</v>
      </c>
      <c r="J353" s="4">
        <f t="shared" si="32"/>
        <v>2.9044983598975893E-3</v>
      </c>
      <c r="K353" s="4">
        <f t="shared" si="33"/>
        <v>2.1295089091699193E-2</v>
      </c>
      <c r="L353" s="4">
        <f t="shared" si="34"/>
        <v>1.8771331058020424E-2</v>
      </c>
      <c r="M353" s="3">
        <f t="shared" si="35"/>
        <v>6.7014097681566076E-2</v>
      </c>
    </row>
    <row r="354" spans="1:13" x14ac:dyDescent="0.25">
      <c r="A354" t="s">
        <v>380</v>
      </c>
      <c r="B354" s="7">
        <v>12282.6</v>
      </c>
      <c r="C354" s="6">
        <v>430.56</v>
      </c>
      <c r="D354" s="12">
        <v>0.14047999999999999</v>
      </c>
      <c r="E354" s="6">
        <v>23.5</v>
      </c>
      <c r="F354" s="6">
        <v>0.31513000000000002</v>
      </c>
      <c r="G354">
        <v>67.197999999999993</v>
      </c>
      <c r="H354" s="5">
        <f t="shared" si="30"/>
        <v>3.2238003193545639E-2</v>
      </c>
      <c r="I354" s="4">
        <f t="shared" si="31"/>
        <v>-7.0797684662038396E-3</v>
      </c>
      <c r="J354" s="4">
        <f t="shared" si="32"/>
        <v>1.2045415249841485E-2</v>
      </c>
      <c r="K354" s="4">
        <f t="shared" si="33"/>
        <v>0</v>
      </c>
      <c r="L354" s="4">
        <f t="shared" si="34"/>
        <v>3.5011659605215684E-2</v>
      </c>
      <c r="M354" s="3">
        <f t="shared" si="35"/>
        <v>5.1941139636818789E-2</v>
      </c>
    </row>
    <row r="355" spans="1:13" x14ac:dyDescent="0.25">
      <c r="A355" t="s">
        <v>379</v>
      </c>
      <c r="B355" s="7">
        <v>11947.6</v>
      </c>
      <c r="C355" s="6">
        <v>422.16</v>
      </c>
      <c r="D355" s="12">
        <v>0.13697000000000001</v>
      </c>
      <c r="E355" s="6">
        <v>23.01</v>
      </c>
      <c r="F355" s="6">
        <v>0.30254999999999999</v>
      </c>
      <c r="G355">
        <v>65.45</v>
      </c>
      <c r="H355" s="5">
        <f t="shared" si="30"/>
        <v>-2.7274355592464161E-2</v>
      </c>
      <c r="I355" s="4">
        <f t="shared" si="31"/>
        <v>-1.9509476031215112E-2</v>
      </c>
      <c r="J355" s="4">
        <f t="shared" si="32"/>
        <v>-2.4985763097949754E-2</v>
      </c>
      <c r="K355" s="4">
        <f t="shared" si="33"/>
        <v>-2.0851063829787186E-2</v>
      </c>
      <c r="L355" s="4">
        <f t="shared" si="34"/>
        <v>-3.9920033002253108E-2</v>
      </c>
      <c r="M355" s="3">
        <f t="shared" si="35"/>
        <v>-2.6012678948778123E-2</v>
      </c>
    </row>
    <row r="356" spans="1:13" x14ac:dyDescent="0.25">
      <c r="A356" t="s">
        <v>378</v>
      </c>
      <c r="B356" s="7">
        <v>11750.2</v>
      </c>
      <c r="C356" s="6">
        <v>407.44</v>
      </c>
      <c r="D356" s="12">
        <v>0.12959200000000001</v>
      </c>
      <c r="E356" s="6">
        <v>22.35</v>
      </c>
      <c r="F356" s="6">
        <v>0.28978999999999999</v>
      </c>
      <c r="G356">
        <v>62.104999999999997</v>
      </c>
      <c r="H356" s="5">
        <f t="shared" si="30"/>
        <v>-1.6522146707288465E-2</v>
      </c>
      <c r="I356" s="4">
        <f t="shared" si="31"/>
        <v>-3.4868296380519248E-2</v>
      </c>
      <c r="J356" s="4">
        <f t="shared" si="32"/>
        <v>-5.3865810031393679E-2</v>
      </c>
      <c r="K356" s="4">
        <f t="shared" si="33"/>
        <v>-2.8683181225554133E-2</v>
      </c>
      <c r="L356" s="4">
        <f t="shared" si="34"/>
        <v>-4.2174847132705362E-2</v>
      </c>
      <c r="M356" s="3">
        <f t="shared" si="35"/>
        <v>-5.1107715813598298E-2</v>
      </c>
    </row>
    <row r="357" spans="1:13" x14ac:dyDescent="0.25">
      <c r="A357" t="s">
        <v>377</v>
      </c>
      <c r="B357" s="7">
        <v>11856.9</v>
      </c>
      <c r="C357" s="6">
        <v>416.05</v>
      </c>
      <c r="D357" s="12">
        <v>0.13399900000000001</v>
      </c>
      <c r="E357" s="6">
        <v>23.07</v>
      </c>
      <c r="F357" s="6">
        <v>0.29216999999999999</v>
      </c>
      <c r="G357">
        <v>62.783000000000001</v>
      </c>
      <c r="H357" s="5">
        <f t="shared" si="30"/>
        <v>9.0806964987828476E-3</v>
      </c>
      <c r="I357" s="4">
        <f t="shared" si="31"/>
        <v>2.113194580797173E-2</v>
      </c>
      <c r="J357" s="4">
        <f t="shared" si="32"/>
        <v>3.4006728810420439E-2</v>
      </c>
      <c r="K357" s="4">
        <f t="shared" si="33"/>
        <v>3.2214765100671006E-2</v>
      </c>
      <c r="L357" s="4">
        <f t="shared" si="34"/>
        <v>8.2128437834294576E-3</v>
      </c>
      <c r="M357" s="3">
        <f t="shared" si="35"/>
        <v>1.0916995410997554E-2</v>
      </c>
    </row>
    <row r="358" spans="1:13" x14ac:dyDescent="0.25">
      <c r="A358" t="s">
        <v>376</v>
      </c>
      <c r="B358" s="7">
        <v>11529.2</v>
      </c>
      <c r="C358" s="6">
        <v>387.99</v>
      </c>
      <c r="D358" s="12">
        <v>0.122929</v>
      </c>
      <c r="E358" s="6">
        <v>22.06</v>
      </c>
      <c r="F358" s="6">
        <v>0.27921000000000001</v>
      </c>
      <c r="G358">
        <v>59.152000000000001</v>
      </c>
      <c r="H358" s="5">
        <f t="shared" si="30"/>
        <v>-2.7637915475377084E-2</v>
      </c>
      <c r="I358" s="4">
        <f t="shared" si="31"/>
        <v>-6.7443816848936411E-2</v>
      </c>
      <c r="J358" s="4">
        <f t="shared" si="32"/>
        <v>-8.261255681012547E-2</v>
      </c>
      <c r="K358" s="4">
        <f t="shared" si="33"/>
        <v>-4.3779800606848829E-2</v>
      </c>
      <c r="L358" s="4">
        <f t="shared" si="34"/>
        <v>-4.435773693397671E-2</v>
      </c>
      <c r="M358" s="3">
        <f t="shared" si="35"/>
        <v>-5.7834127072615149E-2</v>
      </c>
    </row>
    <row r="359" spans="1:13" x14ac:dyDescent="0.25">
      <c r="A359" t="s">
        <v>375</v>
      </c>
      <c r="B359" s="7">
        <v>11661.3</v>
      </c>
      <c r="C359" s="6">
        <v>395.56</v>
      </c>
      <c r="D359" s="12">
        <v>0.12526200000000001</v>
      </c>
      <c r="E359" s="6">
        <v>22.2</v>
      </c>
      <c r="F359" s="6">
        <v>0.28610999999999998</v>
      </c>
      <c r="G359">
        <v>60.228000000000002</v>
      </c>
      <c r="H359" s="5">
        <f t="shared" si="30"/>
        <v>1.1457863511778577E-2</v>
      </c>
      <c r="I359" s="4">
        <f t="shared" si="31"/>
        <v>1.9510812134333255E-2</v>
      </c>
      <c r="J359" s="4">
        <f t="shared" si="32"/>
        <v>1.8978434706212743E-2</v>
      </c>
      <c r="K359" s="4">
        <f t="shared" si="33"/>
        <v>6.346328195829587E-3</v>
      </c>
      <c r="L359" s="4">
        <f t="shared" si="34"/>
        <v>2.4712581927581301E-2</v>
      </c>
      <c r="M359" s="3">
        <f t="shared" si="35"/>
        <v>1.8190424668650174E-2</v>
      </c>
    </row>
    <row r="360" spans="1:13" x14ac:dyDescent="0.25">
      <c r="A360" t="s">
        <v>374</v>
      </c>
      <c r="B360" s="7">
        <v>11641.6</v>
      </c>
      <c r="C360" s="6">
        <v>390.5</v>
      </c>
      <c r="D360" s="12">
        <v>0.121396</v>
      </c>
      <c r="E360" s="6">
        <v>21.84</v>
      </c>
      <c r="F360" s="6">
        <v>0.28477000000000002</v>
      </c>
      <c r="G360">
        <v>60.536999999999999</v>
      </c>
      <c r="H360" s="5">
        <f t="shared" si="30"/>
        <v>-1.6893485288945742E-3</v>
      </c>
      <c r="I360" s="4">
        <f t="shared" si="31"/>
        <v>-1.2791991101223532E-2</v>
      </c>
      <c r="J360" s="4">
        <f t="shared" si="32"/>
        <v>-3.0863310501189622E-2</v>
      </c>
      <c r="K360" s="4">
        <f t="shared" si="33"/>
        <v>-1.6216216216216162E-2</v>
      </c>
      <c r="L360" s="4">
        <f t="shared" si="34"/>
        <v>-4.6835133340321633E-3</v>
      </c>
      <c r="M360" s="3">
        <f t="shared" si="35"/>
        <v>5.130504084478904E-3</v>
      </c>
    </row>
    <row r="361" spans="1:13" x14ac:dyDescent="0.25">
      <c r="A361" t="s">
        <v>373</v>
      </c>
      <c r="B361" s="7">
        <v>11753.5</v>
      </c>
      <c r="C361" s="6">
        <v>407.7</v>
      </c>
      <c r="D361" s="12">
        <v>0.123638</v>
      </c>
      <c r="E361" s="6">
        <v>22.61</v>
      </c>
      <c r="F361" s="6">
        <v>0.28856999999999999</v>
      </c>
      <c r="G361">
        <v>62.091999999999999</v>
      </c>
      <c r="H361" s="5">
        <f t="shared" si="30"/>
        <v>9.6120808136337388E-3</v>
      </c>
      <c r="I361" s="4">
        <f t="shared" si="31"/>
        <v>4.4046094750320064E-2</v>
      </c>
      <c r="J361" s="4">
        <f t="shared" si="32"/>
        <v>1.8468483310817518E-2</v>
      </c>
      <c r="K361" s="4">
        <f t="shared" si="33"/>
        <v>3.5256410256410131E-2</v>
      </c>
      <c r="L361" s="4">
        <f t="shared" si="34"/>
        <v>1.3344102257962565E-2</v>
      </c>
      <c r="M361" s="3">
        <f t="shared" si="35"/>
        <v>2.5686770074499821E-2</v>
      </c>
    </row>
    <row r="362" spans="1:13" x14ac:dyDescent="0.25">
      <c r="A362" t="s">
        <v>372</v>
      </c>
      <c r="B362" s="7">
        <v>11324.8</v>
      </c>
      <c r="C362" s="6">
        <v>383.2</v>
      </c>
      <c r="D362" s="12">
        <v>0.112389</v>
      </c>
      <c r="E362" s="6">
        <v>21.39</v>
      </c>
      <c r="F362" s="6">
        <v>0.27640999999999999</v>
      </c>
      <c r="G362">
        <v>58.348999999999997</v>
      </c>
      <c r="H362" s="5">
        <f t="shared" si="30"/>
        <v>-3.6474241715233835E-2</v>
      </c>
      <c r="I362" s="4">
        <f t="shared" si="31"/>
        <v>-6.0093205788570025E-2</v>
      </c>
      <c r="J362" s="4">
        <f t="shared" si="32"/>
        <v>-9.0983354632070967E-2</v>
      </c>
      <c r="K362" s="4">
        <f t="shared" si="33"/>
        <v>-5.3958425475453264E-2</v>
      </c>
      <c r="L362" s="4">
        <f t="shared" si="34"/>
        <v>-4.2138822469418136E-2</v>
      </c>
      <c r="M362" s="3">
        <f t="shared" si="35"/>
        <v>-6.028151774785806E-2</v>
      </c>
    </row>
    <row r="363" spans="1:13" x14ac:dyDescent="0.25">
      <c r="A363" t="s">
        <v>371</v>
      </c>
      <c r="B363" s="7">
        <v>11462.3</v>
      </c>
      <c r="C363" s="6">
        <v>385.96</v>
      </c>
      <c r="D363" s="12">
        <v>0.11440400000000001</v>
      </c>
      <c r="E363" s="6">
        <v>22.2</v>
      </c>
      <c r="F363" s="6">
        <v>0.27646999999999999</v>
      </c>
      <c r="G363">
        <v>58.087000000000003</v>
      </c>
      <c r="H363" s="5">
        <f t="shared" si="30"/>
        <v>1.2141494772534678E-2</v>
      </c>
      <c r="I363" s="4">
        <f t="shared" si="31"/>
        <v>7.202505219206623E-3</v>
      </c>
      <c r="J363" s="4">
        <f t="shared" si="32"/>
        <v>1.7928800861294336E-2</v>
      </c>
      <c r="K363" s="4">
        <f t="shared" si="33"/>
        <v>3.7868162692846985E-2</v>
      </c>
      <c r="L363" s="4">
        <f t="shared" si="34"/>
        <v>2.1706884700267715E-4</v>
      </c>
      <c r="M363" s="3">
        <f t="shared" si="35"/>
        <v>-4.4902226259232458E-3</v>
      </c>
    </row>
    <row r="364" spans="1:13" x14ac:dyDescent="0.25">
      <c r="A364" t="s">
        <v>370</v>
      </c>
      <c r="B364" s="7">
        <v>11327.4</v>
      </c>
      <c r="C364" s="6">
        <v>383.11</v>
      </c>
      <c r="D364" s="12">
        <v>0.10719099999999999</v>
      </c>
      <c r="E364" s="6">
        <v>23.11</v>
      </c>
      <c r="F364" s="6">
        <v>0.26455000000000001</v>
      </c>
      <c r="G364">
        <v>56.076000000000001</v>
      </c>
      <c r="H364" s="5">
        <f t="shared" si="30"/>
        <v>-1.1769016689495149E-2</v>
      </c>
      <c r="I364" s="4">
        <f t="shared" si="31"/>
        <v>-7.3841848896257778E-3</v>
      </c>
      <c r="J364" s="4">
        <f t="shared" si="32"/>
        <v>-6.3048494807873889E-2</v>
      </c>
      <c r="K364" s="4">
        <f t="shared" si="33"/>
        <v>4.0990990990990905E-2</v>
      </c>
      <c r="L364" s="4">
        <f t="shared" si="34"/>
        <v>-4.3114985351032642E-2</v>
      </c>
      <c r="M364" s="3">
        <f t="shared" si="35"/>
        <v>-3.462048306850074E-2</v>
      </c>
    </row>
    <row r="365" spans="1:13" x14ac:dyDescent="0.25">
      <c r="A365" t="s">
        <v>369</v>
      </c>
      <c r="B365" s="7">
        <v>11527.4</v>
      </c>
      <c r="C365" s="6">
        <v>395.11</v>
      </c>
      <c r="D365" s="12">
        <v>0.10929899999999999</v>
      </c>
      <c r="E365" s="6">
        <v>23.07</v>
      </c>
      <c r="F365" s="6">
        <v>0.27167999999999998</v>
      </c>
      <c r="G365">
        <v>57.411999999999999</v>
      </c>
      <c r="H365" s="5">
        <f t="shared" si="30"/>
        <v>1.7656302417147884E-2</v>
      </c>
      <c r="I365" s="4">
        <f t="shared" si="31"/>
        <v>3.1322596643261758E-2</v>
      </c>
      <c r="J365" s="4">
        <f t="shared" si="32"/>
        <v>1.9665830153650976E-2</v>
      </c>
      <c r="K365" s="4">
        <f t="shared" si="33"/>
        <v>-1.7308524448290674E-3</v>
      </c>
      <c r="L365" s="4">
        <f t="shared" si="34"/>
        <v>2.6951426951426827E-2</v>
      </c>
      <c r="M365" s="3">
        <f t="shared" si="35"/>
        <v>2.3824809187531271E-2</v>
      </c>
    </row>
    <row r="366" spans="1:13" x14ac:dyDescent="0.25">
      <c r="A366" t="s">
        <v>368</v>
      </c>
      <c r="B366" s="7">
        <v>11468.1</v>
      </c>
      <c r="C366" s="6">
        <v>398.8</v>
      </c>
      <c r="D366" s="12">
        <v>0.116258</v>
      </c>
      <c r="E366" s="6">
        <v>22.94</v>
      </c>
      <c r="F366" s="6">
        <v>0.27383999999999997</v>
      </c>
      <c r="G366">
        <v>56.951999999999998</v>
      </c>
      <c r="H366" s="5">
        <f t="shared" si="30"/>
        <v>-5.1442649686832542E-3</v>
      </c>
      <c r="I366" s="4">
        <f t="shared" si="31"/>
        <v>9.3391713699981782E-3</v>
      </c>
      <c r="J366" s="4">
        <f t="shared" si="32"/>
        <v>6.3669383983385064E-2</v>
      </c>
      <c r="K366" s="4">
        <f t="shared" si="33"/>
        <v>-5.6350238404854203E-3</v>
      </c>
      <c r="L366" s="4">
        <f t="shared" si="34"/>
        <v>7.9505300353357455E-3</v>
      </c>
      <c r="M366" s="3">
        <f t="shared" si="35"/>
        <v>-8.0122622448268732E-3</v>
      </c>
    </row>
    <row r="367" spans="1:13" x14ac:dyDescent="0.25">
      <c r="A367" t="s">
        <v>367</v>
      </c>
      <c r="B367" s="7">
        <v>11702</v>
      </c>
      <c r="C367" s="6">
        <v>428.86</v>
      </c>
      <c r="D367" s="12">
        <v>0.11749999999999999</v>
      </c>
      <c r="E367" s="6">
        <v>23.63</v>
      </c>
      <c r="F367" s="6">
        <v>0.28303</v>
      </c>
      <c r="G367">
        <v>62.87</v>
      </c>
      <c r="H367" s="5">
        <f t="shared" si="30"/>
        <v>2.0395706350659681E-2</v>
      </c>
      <c r="I367" s="4">
        <f t="shared" si="31"/>
        <v>7.5376128385155505E-2</v>
      </c>
      <c r="J367" s="4">
        <f t="shared" si="32"/>
        <v>1.0683135784204101E-2</v>
      </c>
      <c r="K367" s="4">
        <f t="shared" si="33"/>
        <v>3.0078465562336509E-2</v>
      </c>
      <c r="L367" s="4">
        <f t="shared" si="34"/>
        <v>3.3559742915571178E-2</v>
      </c>
      <c r="M367" s="3">
        <f t="shared" si="35"/>
        <v>0.10391206630144678</v>
      </c>
    </row>
    <row r="368" spans="1:13" x14ac:dyDescent="0.25">
      <c r="A368" t="s">
        <v>366</v>
      </c>
      <c r="B368" s="7">
        <v>11644.2</v>
      </c>
      <c r="C368" s="6">
        <v>433.9</v>
      </c>
      <c r="D368" s="12">
        <v>0.122458</v>
      </c>
      <c r="E368" s="6">
        <v>23.13</v>
      </c>
      <c r="F368" s="6">
        <v>0.28116999999999998</v>
      </c>
      <c r="G368">
        <v>60.957000000000001</v>
      </c>
      <c r="H368" s="5">
        <f t="shared" si="30"/>
        <v>-4.939326610835737E-3</v>
      </c>
      <c r="I368" s="4">
        <f t="shared" si="31"/>
        <v>1.1752086928134897E-2</v>
      </c>
      <c r="J368" s="4">
        <f t="shared" si="32"/>
        <v>4.2195744680851188E-2</v>
      </c>
      <c r="K368" s="4">
        <f t="shared" si="33"/>
        <v>-2.1159542953872235E-2</v>
      </c>
      <c r="L368" s="4">
        <f t="shared" si="34"/>
        <v>-6.5717415115006395E-3</v>
      </c>
      <c r="M368" s="3">
        <f t="shared" si="35"/>
        <v>-3.0427867027198907E-2</v>
      </c>
    </row>
    <row r="369" spans="1:13" x14ac:dyDescent="0.25">
      <c r="A369" t="s">
        <v>365</v>
      </c>
      <c r="B369" s="7">
        <v>11914.9</v>
      </c>
      <c r="C369" s="6">
        <v>475.8</v>
      </c>
      <c r="D369" s="12">
        <v>0.124519</v>
      </c>
      <c r="E369" s="6">
        <v>24.72</v>
      </c>
      <c r="F369" s="6">
        <v>0.29542000000000002</v>
      </c>
      <c r="G369">
        <v>62.73</v>
      </c>
      <c r="H369" s="5">
        <f t="shared" si="30"/>
        <v>2.3247625427251339E-2</v>
      </c>
      <c r="I369" s="4">
        <f t="shared" si="31"/>
        <v>9.6566029038949175E-2</v>
      </c>
      <c r="J369" s="4">
        <f t="shared" si="32"/>
        <v>1.683026017083411E-2</v>
      </c>
      <c r="K369" s="4">
        <f t="shared" si="33"/>
        <v>6.8741893644617358E-2</v>
      </c>
      <c r="L369" s="4">
        <f t="shared" si="34"/>
        <v>5.0681082619056239E-2</v>
      </c>
      <c r="M369" s="3">
        <f t="shared" si="35"/>
        <v>2.9086077070721972E-2</v>
      </c>
    </row>
    <row r="370" spans="1:13" x14ac:dyDescent="0.25">
      <c r="A370" t="s">
        <v>364</v>
      </c>
      <c r="B370" s="7">
        <v>11413.3</v>
      </c>
      <c r="C370" s="6">
        <v>439.08</v>
      </c>
      <c r="D370" s="12">
        <v>0.114942</v>
      </c>
      <c r="E370" s="6">
        <v>24.7</v>
      </c>
      <c r="F370" s="6">
        <v>0.27601999999999999</v>
      </c>
      <c r="G370">
        <v>58.087000000000003</v>
      </c>
      <c r="H370" s="5">
        <f t="shared" si="30"/>
        <v>-4.2098548875777464E-2</v>
      </c>
      <c r="I370" s="4">
        <f t="shared" si="31"/>
        <v>-7.7175283732660804E-2</v>
      </c>
      <c r="J370" s="4">
        <f t="shared" si="32"/>
        <v>-7.6911957211349247E-2</v>
      </c>
      <c r="K370" s="4">
        <f t="shared" si="33"/>
        <v>-8.0906148867310179E-4</v>
      </c>
      <c r="L370" s="4">
        <f t="shared" si="34"/>
        <v>-6.566921670841519E-2</v>
      </c>
      <c r="M370" s="3">
        <f t="shared" si="35"/>
        <v>-7.4015622509166157E-2</v>
      </c>
    </row>
    <row r="371" spans="1:13" x14ac:dyDescent="0.25">
      <c r="A371" t="s">
        <v>363</v>
      </c>
      <c r="B371" s="7">
        <v>10168.799999999999</v>
      </c>
      <c r="C371" s="6">
        <v>381.97</v>
      </c>
      <c r="D371" s="12">
        <v>9.4780000000000003E-2</v>
      </c>
      <c r="E371" s="6">
        <v>20.329999999999998</v>
      </c>
      <c r="F371" s="6">
        <v>0.24429999999999999</v>
      </c>
      <c r="G371">
        <v>47.444000000000003</v>
      </c>
      <c r="H371" s="5">
        <f t="shared" si="30"/>
        <v>-0.10903945397036796</v>
      </c>
      <c r="I371" s="4">
        <f t="shared" si="31"/>
        <v>-0.13006741368315555</v>
      </c>
      <c r="J371" s="4">
        <f t="shared" si="32"/>
        <v>-0.17541020688695164</v>
      </c>
      <c r="K371" s="4">
        <f t="shared" si="33"/>
        <v>-0.17692307692307696</v>
      </c>
      <c r="L371" s="4">
        <f t="shared" si="34"/>
        <v>-0.11491920875298889</v>
      </c>
      <c r="M371" s="3">
        <f t="shared" si="35"/>
        <v>-0.18322516225661512</v>
      </c>
    </row>
    <row r="372" spans="1:13" x14ac:dyDescent="0.25">
      <c r="A372" t="s">
        <v>362</v>
      </c>
      <c r="B372" s="7">
        <v>10472.5</v>
      </c>
      <c r="C372" s="6">
        <v>385.94</v>
      </c>
      <c r="D372" s="12">
        <v>0.101663</v>
      </c>
      <c r="E372" s="6">
        <v>20.95</v>
      </c>
      <c r="F372" s="6">
        <v>0.25403999999999999</v>
      </c>
      <c r="G372">
        <v>50.353000000000002</v>
      </c>
      <c r="H372" s="5">
        <f t="shared" si="30"/>
        <v>2.9865864212099913E-2</v>
      </c>
      <c r="I372" s="4">
        <f t="shared" si="31"/>
        <v>1.0393486399455476E-2</v>
      </c>
      <c r="J372" s="4">
        <f t="shared" si="32"/>
        <v>7.2620806077231537E-2</v>
      </c>
      <c r="K372" s="4">
        <f t="shared" si="33"/>
        <v>3.0496802754550023E-2</v>
      </c>
      <c r="L372" s="4">
        <f t="shared" si="34"/>
        <v>3.9869013507981999E-2</v>
      </c>
      <c r="M372" s="3">
        <f t="shared" si="35"/>
        <v>6.1314391703903626E-2</v>
      </c>
    </row>
    <row r="373" spans="1:13" x14ac:dyDescent="0.25">
      <c r="A373" t="s">
        <v>361</v>
      </c>
      <c r="B373" s="7">
        <v>10092.200000000001</v>
      </c>
      <c r="C373" s="6">
        <v>334.91</v>
      </c>
      <c r="D373" s="12">
        <v>8.9965000000000003E-2</v>
      </c>
      <c r="E373" s="6">
        <v>19.47</v>
      </c>
      <c r="F373" s="6">
        <v>0.23735999999999999</v>
      </c>
      <c r="G373">
        <v>47.811999999999998</v>
      </c>
      <c r="H373" s="5">
        <f t="shared" si="30"/>
        <v>-3.6314156123179675E-2</v>
      </c>
      <c r="I373" s="4">
        <f t="shared" si="31"/>
        <v>-0.13222262527854067</v>
      </c>
      <c r="J373" s="4">
        <f t="shared" si="32"/>
        <v>-0.11506644501932861</v>
      </c>
      <c r="K373" s="4">
        <f t="shared" si="33"/>
        <v>-7.0644391408114626E-2</v>
      </c>
      <c r="L373" s="4">
        <f t="shared" si="34"/>
        <v>-6.5658951346244665E-2</v>
      </c>
      <c r="M373" s="3">
        <f t="shared" si="35"/>
        <v>-5.0463726093778027E-2</v>
      </c>
    </row>
    <row r="374" spans="1:13" x14ac:dyDescent="0.25">
      <c r="A374" t="s">
        <v>360</v>
      </c>
      <c r="B374" s="7">
        <v>10296.4</v>
      </c>
      <c r="C374" s="6">
        <v>353.49</v>
      </c>
      <c r="D374" s="12">
        <v>9.2593999999999996E-2</v>
      </c>
      <c r="E374" s="6">
        <v>23.18</v>
      </c>
      <c r="F374" s="6">
        <v>0.23984</v>
      </c>
      <c r="G374">
        <v>47.914000000000001</v>
      </c>
      <c r="H374" s="5">
        <f t="shared" si="30"/>
        <v>2.0233447613007938E-2</v>
      </c>
      <c r="I374" s="4">
        <f t="shared" si="31"/>
        <v>5.5477590994595483E-2</v>
      </c>
      <c r="J374" s="4">
        <f t="shared" si="32"/>
        <v>2.9222475407102655E-2</v>
      </c>
      <c r="K374" s="4">
        <f t="shared" si="33"/>
        <v>0.19054956343091933</v>
      </c>
      <c r="L374" s="4">
        <f t="shared" si="34"/>
        <v>1.0448264239973026E-2</v>
      </c>
      <c r="M374" s="3">
        <f t="shared" si="35"/>
        <v>2.1333556429348199E-3</v>
      </c>
    </row>
    <row r="375" spans="1:13" x14ac:dyDescent="0.25">
      <c r="A375" t="s">
        <v>359</v>
      </c>
      <c r="B375" s="7">
        <v>10376.9</v>
      </c>
      <c r="C375" s="6">
        <v>352.06</v>
      </c>
      <c r="D375" s="12">
        <v>9.3568999999999999E-2</v>
      </c>
      <c r="E375" s="6">
        <v>22.45</v>
      </c>
      <c r="F375" s="6">
        <v>0.24207000000000001</v>
      </c>
      <c r="G375">
        <v>48.838999999999999</v>
      </c>
      <c r="H375" s="5">
        <f t="shared" si="30"/>
        <v>7.8182665786099559E-3</v>
      </c>
      <c r="I375" s="4">
        <f t="shared" si="31"/>
        <v>-4.0453761068205418E-3</v>
      </c>
      <c r="J375" s="4">
        <f t="shared" si="32"/>
        <v>1.0529839946432862E-2</v>
      </c>
      <c r="K375" s="4">
        <f t="shared" si="33"/>
        <v>-3.1492666091458177E-2</v>
      </c>
      <c r="L375" s="4">
        <f t="shared" si="34"/>
        <v>9.2978652434956288E-3</v>
      </c>
      <c r="M375" s="3">
        <f t="shared" si="35"/>
        <v>1.9305422214801471E-2</v>
      </c>
    </row>
    <row r="376" spans="1:13" x14ac:dyDescent="0.25">
      <c r="A376" t="s">
        <v>358</v>
      </c>
      <c r="B376" s="7">
        <v>10126.6</v>
      </c>
      <c r="C376" s="6">
        <v>337.46</v>
      </c>
      <c r="D376" s="12">
        <v>9.1018000000000002E-2</v>
      </c>
      <c r="E376" s="6">
        <v>23.24</v>
      </c>
      <c r="F376" s="6">
        <v>0.23649999999999999</v>
      </c>
      <c r="G376">
        <v>47.457999999999998</v>
      </c>
      <c r="H376" s="5">
        <f t="shared" si="30"/>
        <v>-2.4120883886324385E-2</v>
      </c>
      <c r="I376" s="4">
        <f t="shared" si="31"/>
        <v>-4.1470203942509887E-2</v>
      </c>
      <c r="J376" s="4">
        <f t="shared" si="32"/>
        <v>-2.7263303017024842E-2</v>
      </c>
      <c r="K376" s="4">
        <f t="shared" si="33"/>
        <v>3.5189309576837413E-2</v>
      </c>
      <c r="L376" s="4">
        <f t="shared" si="34"/>
        <v>-2.3009873177180284E-2</v>
      </c>
      <c r="M376" s="3">
        <f t="shared" si="35"/>
        <v>-2.8276582239603609E-2</v>
      </c>
    </row>
    <row r="377" spans="1:13" x14ac:dyDescent="0.25">
      <c r="A377" t="s">
        <v>357</v>
      </c>
      <c r="B377" s="7">
        <v>10224.6</v>
      </c>
      <c r="C377" s="6">
        <v>351.1</v>
      </c>
      <c r="D377" s="12">
        <v>9.3323000000000003E-2</v>
      </c>
      <c r="E377" s="6">
        <v>24.49</v>
      </c>
      <c r="F377" s="6">
        <v>0.23904</v>
      </c>
      <c r="G377">
        <v>47.834000000000003</v>
      </c>
      <c r="H377" s="5">
        <f t="shared" si="30"/>
        <v>9.677483064404635E-3</v>
      </c>
      <c r="I377" s="4">
        <f t="shared" si="31"/>
        <v>4.041960528655264E-2</v>
      </c>
      <c r="J377" s="4">
        <f t="shared" si="32"/>
        <v>2.5324661056054909E-2</v>
      </c>
      <c r="K377" s="4">
        <f t="shared" si="33"/>
        <v>5.3786574870912318E-2</v>
      </c>
      <c r="L377" s="4">
        <f t="shared" si="34"/>
        <v>1.0739957716701998E-2</v>
      </c>
      <c r="M377" s="3">
        <f t="shared" si="35"/>
        <v>7.9227948923259461E-3</v>
      </c>
    </row>
    <row r="378" spans="1:13" x14ac:dyDescent="0.25">
      <c r="A378" t="s">
        <v>356</v>
      </c>
      <c r="B378" s="7">
        <v>10339.700000000001</v>
      </c>
      <c r="C378" s="6">
        <v>367.92</v>
      </c>
      <c r="D378" s="12">
        <v>9.7011E-2</v>
      </c>
      <c r="E378" s="6">
        <v>24.53</v>
      </c>
      <c r="F378" s="6">
        <v>0.24312</v>
      </c>
      <c r="G378">
        <v>48.668999999999997</v>
      </c>
      <c r="H378" s="5">
        <f t="shared" si="30"/>
        <v>1.1257164094438998E-2</v>
      </c>
      <c r="I378" s="4">
        <f t="shared" si="31"/>
        <v>4.7906579322130494E-2</v>
      </c>
      <c r="J378" s="4">
        <f t="shared" si="32"/>
        <v>3.95186609946101E-2</v>
      </c>
      <c r="K378" s="4">
        <f t="shared" si="33"/>
        <v>1.6333197223357132E-3</v>
      </c>
      <c r="L378" s="4">
        <f t="shared" si="34"/>
        <v>1.7068273092369468E-2</v>
      </c>
      <c r="M378" s="3">
        <f t="shared" si="35"/>
        <v>1.7456202701007451E-2</v>
      </c>
    </row>
    <row r="379" spans="1:13" x14ac:dyDescent="0.25">
      <c r="A379" t="s">
        <v>355</v>
      </c>
      <c r="B379" s="7">
        <v>10390.200000000001</v>
      </c>
      <c r="C379" s="6">
        <v>373.72</v>
      </c>
      <c r="D379" s="12">
        <v>9.6932000000000004E-2</v>
      </c>
      <c r="E379" s="6">
        <v>25.4</v>
      </c>
      <c r="F379" s="6">
        <v>0.24257000000000001</v>
      </c>
      <c r="G379">
        <v>48.927</v>
      </c>
      <c r="H379" s="5">
        <f t="shared" si="30"/>
        <v>4.8840875460602895E-3</v>
      </c>
      <c r="I379" s="4">
        <f t="shared" si="31"/>
        <v>1.5764296586214366E-2</v>
      </c>
      <c r="J379" s="4">
        <f t="shared" si="32"/>
        <v>-8.1434064178287358E-4</v>
      </c>
      <c r="K379" s="4">
        <f t="shared" si="33"/>
        <v>3.5466775377089199E-2</v>
      </c>
      <c r="L379" s="4">
        <f t="shared" si="34"/>
        <v>-2.2622573214873265E-3</v>
      </c>
      <c r="M379" s="3">
        <f t="shared" si="35"/>
        <v>5.3011156999323017E-3</v>
      </c>
    </row>
    <row r="380" spans="1:13" x14ac:dyDescent="0.25">
      <c r="A380" t="s">
        <v>354</v>
      </c>
      <c r="B380" s="7">
        <v>10441.9</v>
      </c>
      <c r="C380" s="6">
        <v>387.98</v>
      </c>
      <c r="D380" s="12">
        <v>9.7660999999999998E-2</v>
      </c>
      <c r="E380" s="6">
        <v>28.5</v>
      </c>
      <c r="F380" s="6">
        <v>0.24748000000000001</v>
      </c>
      <c r="G380">
        <v>50.828000000000003</v>
      </c>
      <c r="H380" s="5">
        <f t="shared" si="30"/>
        <v>4.9758426209312034E-3</v>
      </c>
      <c r="I380" s="4">
        <f t="shared" si="31"/>
        <v>3.8156908915765841E-2</v>
      </c>
      <c r="J380" s="4">
        <f t="shared" si="32"/>
        <v>7.5207361861924227E-3</v>
      </c>
      <c r="K380" s="4">
        <f t="shared" si="33"/>
        <v>0.12204724409448819</v>
      </c>
      <c r="L380" s="4">
        <f t="shared" si="34"/>
        <v>2.0241579750175154E-2</v>
      </c>
      <c r="M380" s="3">
        <f t="shared" si="35"/>
        <v>3.8853802603879384E-2</v>
      </c>
    </row>
    <row r="381" spans="1:13" x14ac:dyDescent="0.25">
      <c r="A381" t="s">
        <v>353</v>
      </c>
      <c r="B381" s="7">
        <v>10326</v>
      </c>
      <c r="C381" s="6">
        <v>365.71</v>
      </c>
      <c r="D381" s="12">
        <v>9.5021999999999995E-2</v>
      </c>
      <c r="E381" s="6">
        <v>31.16</v>
      </c>
      <c r="F381" s="6">
        <v>0.24206</v>
      </c>
      <c r="G381">
        <v>48.155999999999999</v>
      </c>
      <c r="H381" s="5">
        <f t="shared" si="30"/>
        <v>-1.1099512540821088E-2</v>
      </c>
      <c r="I381" s="4">
        <f t="shared" si="31"/>
        <v>-5.739986597247293E-2</v>
      </c>
      <c r="J381" s="4">
        <f t="shared" si="32"/>
        <v>-2.7022045647699722E-2</v>
      </c>
      <c r="K381" s="4">
        <f t="shared" si="33"/>
        <v>9.3333333333333268E-2</v>
      </c>
      <c r="L381" s="4">
        <f t="shared" si="34"/>
        <v>-2.1900759657346058E-2</v>
      </c>
      <c r="M381" s="3">
        <f t="shared" si="35"/>
        <v>-5.2569449909498744E-2</v>
      </c>
    </row>
    <row r="382" spans="1:13" x14ac:dyDescent="0.25">
      <c r="A382" t="s">
        <v>352</v>
      </c>
      <c r="B382" s="7">
        <v>10675.3</v>
      </c>
      <c r="C382" s="6">
        <v>376.7</v>
      </c>
      <c r="D382" s="12">
        <v>9.6628000000000006E-2</v>
      </c>
      <c r="E382" s="6">
        <v>31.1</v>
      </c>
      <c r="F382" s="6">
        <v>0.2457</v>
      </c>
      <c r="G382">
        <v>49.081000000000003</v>
      </c>
      <c r="H382" s="5">
        <f t="shared" si="30"/>
        <v>3.3827232229324045E-2</v>
      </c>
      <c r="I382" s="4">
        <f t="shared" si="31"/>
        <v>3.0051133411719722E-2</v>
      </c>
      <c r="J382" s="4">
        <f t="shared" si="32"/>
        <v>1.6901349161247081E-2</v>
      </c>
      <c r="K382" s="4">
        <f t="shared" si="33"/>
        <v>-1.9255455712451353E-3</v>
      </c>
      <c r="L382" s="4">
        <f t="shared" si="34"/>
        <v>1.5037593984962516E-2</v>
      </c>
      <c r="M382" s="3">
        <f t="shared" si="35"/>
        <v>1.9208406013788704E-2</v>
      </c>
    </row>
    <row r="383" spans="1:13" x14ac:dyDescent="0.25">
      <c r="A383" t="s">
        <v>351</v>
      </c>
      <c r="B383" s="7">
        <v>10785.3</v>
      </c>
      <c r="C383" s="6">
        <v>364.01</v>
      </c>
      <c r="D383" s="12">
        <v>9.3098E-2</v>
      </c>
      <c r="E383" s="6">
        <v>27.11</v>
      </c>
      <c r="F383" s="6">
        <v>0.24331</v>
      </c>
      <c r="G383">
        <v>48.316000000000003</v>
      </c>
      <c r="H383" s="5">
        <f t="shared" si="30"/>
        <v>1.0304160070442991E-2</v>
      </c>
      <c r="I383" s="4">
        <f t="shared" si="31"/>
        <v>-3.3687284311122889E-2</v>
      </c>
      <c r="J383" s="4">
        <f t="shared" si="32"/>
        <v>-3.6531854120958829E-2</v>
      </c>
      <c r="K383" s="4">
        <f t="shared" si="33"/>
        <v>-0.12829581993569139</v>
      </c>
      <c r="L383" s="4">
        <f t="shared" si="34"/>
        <v>-9.7273097273097298E-3</v>
      </c>
      <c r="M383" s="3">
        <f t="shared" si="35"/>
        <v>-1.5586479493082894E-2</v>
      </c>
    </row>
    <row r="384" spans="1:13" x14ac:dyDescent="0.25">
      <c r="A384" t="s">
        <v>350</v>
      </c>
      <c r="B384" s="7">
        <v>10949.5</v>
      </c>
      <c r="C384" s="6">
        <v>364.88</v>
      </c>
      <c r="D384" s="12">
        <v>9.1396000000000005E-2</v>
      </c>
      <c r="E384" s="6">
        <v>27.83</v>
      </c>
      <c r="F384" s="6">
        <v>0.24673999999999999</v>
      </c>
      <c r="G384">
        <v>47.73</v>
      </c>
      <c r="H384" s="5">
        <f t="shared" si="30"/>
        <v>1.5224425838873401E-2</v>
      </c>
      <c r="I384" s="4">
        <f t="shared" si="31"/>
        <v>2.3900442295541335E-3</v>
      </c>
      <c r="J384" s="4">
        <f t="shared" si="32"/>
        <v>-1.8281810565210832E-2</v>
      </c>
      <c r="K384" s="4">
        <f t="shared" si="33"/>
        <v>2.6558465510881479E-2</v>
      </c>
      <c r="L384" s="4">
        <f t="shared" si="34"/>
        <v>1.4097242201307036E-2</v>
      </c>
      <c r="M384" s="3">
        <f t="shared" si="35"/>
        <v>-1.2128487457571113E-2</v>
      </c>
    </row>
    <row r="385" spans="1:13" x14ac:dyDescent="0.25">
      <c r="A385" t="s">
        <v>349</v>
      </c>
      <c r="B385" s="7">
        <v>10941.3</v>
      </c>
      <c r="C385" s="6">
        <v>388.97</v>
      </c>
      <c r="D385" s="12">
        <v>9.4073000000000004E-2</v>
      </c>
      <c r="E385" s="6">
        <v>27.06</v>
      </c>
      <c r="F385" s="6">
        <v>0.25208999999999998</v>
      </c>
      <c r="G385">
        <v>48.857999999999997</v>
      </c>
      <c r="H385" s="5">
        <f t="shared" si="30"/>
        <v>-7.4889264349975448E-4</v>
      </c>
      <c r="I385" s="4">
        <f t="shared" si="31"/>
        <v>6.6021705766279304E-2</v>
      </c>
      <c r="J385" s="4">
        <f t="shared" si="32"/>
        <v>2.9290122106000238E-2</v>
      </c>
      <c r="K385" s="4">
        <f t="shared" si="33"/>
        <v>-2.7667984189723271E-2</v>
      </c>
      <c r="L385" s="4">
        <f t="shared" si="34"/>
        <v>2.1682742968306634E-2</v>
      </c>
      <c r="M385" s="3">
        <f t="shared" si="35"/>
        <v>2.3632935260842203E-2</v>
      </c>
    </row>
    <row r="386" spans="1:13" x14ac:dyDescent="0.25">
      <c r="A386" t="s">
        <v>348</v>
      </c>
      <c r="B386" s="7">
        <v>10933</v>
      </c>
      <c r="C386" s="6">
        <v>384.2</v>
      </c>
      <c r="D386" s="12">
        <v>9.1073000000000001E-2</v>
      </c>
      <c r="E386" s="6">
        <v>27.67</v>
      </c>
      <c r="F386" s="6">
        <v>0.25061</v>
      </c>
      <c r="G386">
        <v>48.557000000000002</v>
      </c>
      <c r="H386" s="5">
        <f t="shared" si="30"/>
        <v>-7.5859358577123892E-4</v>
      </c>
      <c r="I386" s="4">
        <f t="shared" si="31"/>
        <v>-1.2263156541635678E-2</v>
      </c>
      <c r="J386" s="4">
        <f t="shared" si="32"/>
        <v>-3.1890127879412811E-2</v>
      </c>
      <c r="K386" s="4">
        <f t="shared" si="33"/>
        <v>2.2542498152254398E-2</v>
      </c>
      <c r="L386" s="4">
        <f t="shared" si="34"/>
        <v>-5.8709191161886443E-3</v>
      </c>
      <c r="M386" s="3">
        <f t="shared" si="35"/>
        <v>-6.1607106308075865E-3</v>
      </c>
    </row>
    <row r="387" spans="1:13" x14ac:dyDescent="0.25">
      <c r="A387" t="s">
        <v>347</v>
      </c>
      <c r="B387" s="7">
        <v>11081.8</v>
      </c>
      <c r="C387" s="6">
        <v>385.25</v>
      </c>
      <c r="D387" s="12">
        <v>9.1420000000000001E-2</v>
      </c>
      <c r="E387" s="6">
        <v>27.2</v>
      </c>
      <c r="F387" s="6">
        <v>0.25111</v>
      </c>
      <c r="G387">
        <v>48.491999999999997</v>
      </c>
      <c r="H387" s="5">
        <f t="shared" si="30"/>
        <v>1.3610171041799957E-2</v>
      </c>
      <c r="I387" s="4">
        <f t="shared" si="31"/>
        <v>2.7329515877148047E-3</v>
      </c>
      <c r="J387" s="4">
        <f t="shared" si="32"/>
        <v>3.8101303350059901E-3</v>
      </c>
      <c r="K387" s="4">
        <f t="shared" si="33"/>
        <v>-1.6985905312613014E-2</v>
      </c>
      <c r="L387" s="4">
        <f t="shared" si="34"/>
        <v>1.9951318782172045E-3</v>
      </c>
      <c r="M387" s="3">
        <f t="shared" si="35"/>
        <v>-1.3386329468461078E-3</v>
      </c>
    </row>
    <row r="388" spans="1:13" x14ac:dyDescent="0.25">
      <c r="A388" t="s">
        <v>346</v>
      </c>
      <c r="B388" s="7">
        <v>10921.5</v>
      </c>
      <c r="C388" s="6">
        <v>371.12</v>
      </c>
      <c r="D388" s="12">
        <v>8.931E-2</v>
      </c>
      <c r="E388" s="6">
        <v>26.37</v>
      </c>
      <c r="F388" s="6">
        <v>0.24640999999999999</v>
      </c>
      <c r="G388">
        <v>47.076000000000001</v>
      </c>
      <c r="H388" s="5">
        <f t="shared" ref="H388:H451" si="36">IFERROR(B388/B387-1,"")</f>
        <v>-1.4465159089678492E-2</v>
      </c>
      <c r="I388" s="4">
        <f t="shared" ref="I388:I451" si="37">IFERROR(C388/C387-1,"")</f>
        <v>-3.6677482154445107E-2</v>
      </c>
      <c r="J388" s="4">
        <f t="shared" ref="J388:J451" si="38">IFERROR(D388/D387-1,"")</f>
        <v>-2.308028877707291E-2</v>
      </c>
      <c r="K388" s="4">
        <f t="shared" ref="K388:K451" si="39">IFERROR(E388/E387-1,"")</f>
        <v>-3.0514705882352833E-2</v>
      </c>
      <c r="L388" s="4">
        <f t="shared" ref="L388:L451" si="40">IFERROR(F388/F387-1,"")</f>
        <v>-1.8716896977420294E-2</v>
      </c>
      <c r="M388" s="3">
        <f t="shared" ref="M388:M451" si="41">IFERROR(G388/G387-1,"")</f>
        <v>-2.9200692897797476E-2</v>
      </c>
    </row>
    <row r="389" spans="1:13" x14ac:dyDescent="0.25">
      <c r="A389" t="s">
        <v>345</v>
      </c>
      <c r="B389" s="7">
        <v>10416.799999999999</v>
      </c>
      <c r="C389" s="6">
        <v>341.3</v>
      </c>
      <c r="D389" s="12">
        <v>7.9701999999999995E-2</v>
      </c>
      <c r="E389" s="6">
        <v>23.03</v>
      </c>
      <c r="F389" s="6">
        <v>0.23083000000000001</v>
      </c>
      <c r="G389">
        <v>43.146999999999998</v>
      </c>
      <c r="H389" s="5">
        <f t="shared" si="36"/>
        <v>-4.6211600970562761E-2</v>
      </c>
      <c r="I389" s="4">
        <f t="shared" si="37"/>
        <v>-8.0351368829489123E-2</v>
      </c>
      <c r="J389" s="4">
        <f t="shared" si="38"/>
        <v>-0.10758033814802381</v>
      </c>
      <c r="K389" s="4">
        <f t="shared" si="39"/>
        <v>-0.12665908229048162</v>
      </c>
      <c r="L389" s="4">
        <f t="shared" si="40"/>
        <v>-6.3227953410981641E-2</v>
      </c>
      <c r="M389" s="3">
        <f t="shared" si="41"/>
        <v>-8.3460786812813326E-2</v>
      </c>
    </row>
    <row r="390" spans="1:13" x14ac:dyDescent="0.25">
      <c r="A390" t="s">
        <v>344</v>
      </c>
      <c r="B390" s="7">
        <v>10531.5</v>
      </c>
      <c r="C390" s="6">
        <v>344.03</v>
      </c>
      <c r="D390" s="12">
        <v>8.1467999999999999E-2</v>
      </c>
      <c r="E390" s="6">
        <v>24.03</v>
      </c>
      <c r="F390" s="6">
        <v>0.23294999999999999</v>
      </c>
      <c r="G390">
        <v>44.478000000000002</v>
      </c>
      <c r="H390" s="5">
        <f t="shared" si="36"/>
        <v>1.1011059058444017E-2</v>
      </c>
      <c r="I390" s="4">
        <f t="shared" si="37"/>
        <v>7.9988280105478538E-3</v>
      </c>
      <c r="J390" s="4">
        <f t="shared" si="38"/>
        <v>2.2157536824672031E-2</v>
      </c>
      <c r="K390" s="4">
        <f t="shared" si="39"/>
        <v>4.3421623968736389E-2</v>
      </c>
      <c r="L390" s="4">
        <f t="shared" si="40"/>
        <v>9.1842481479875726E-3</v>
      </c>
      <c r="M390" s="3">
        <f t="shared" si="41"/>
        <v>3.0848031149326882E-2</v>
      </c>
    </row>
    <row r="391" spans="1:13" x14ac:dyDescent="0.25">
      <c r="A391" t="s">
        <v>343</v>
      </c>
      <c r="B391" s="7">
        <v>10237.299999999999</v>
      </c>
      <c r="C391" s="6">
        <v>319.95</v>
      </c>
      <c r="D391" s="12">
        <v>7.6592999999999994E-2</v>
      </c>
      <c r="E391" s="6">
        <v>22.81</v>
      </c>
      <c r="F391" s="6">
        <v>0.22145000000000001</v>
      </c>
      <c r="G391">
        <v>42.95</v>
      </c>
      <c r="H391" s="5">
        <f t="shared" si="36"/>
        <v>-2.7935241893367602E-2</v>
      </c>
      <c r="I391" s="4">
        <f t="shared" si="37"/>
        <v>-6.9993895881173107E-2</v>
      </c>
      <c r="J391" s="4">
        <f t="shared" si="38"/>
        <v>-5.9839446162910592E-2</v>
      </c>
      <c r="K391" s="4">
        <f t="shared" si="39"/>
        <v>-5.0769870994590183E-2</v>
      </c>
      <c r="L391" s="4">
        <f t="shared" si="40"/>
        <v>-4.9366816913500644E-2</v>
      </c>
      <c r="M391" s="3">
        <f t="shared" si="41"/>
        <v>-3.4354062682674602E-2</v>
      </c>
    </row>
    <row r="392" spans="1:13" x14ac:dyDescent="0.25">
      <c r="A392" t="s">
        <v>342</v>
      </c>
      <c r="B392" s="7">
        <v>10739.4</v>
      </c>
      <c r="C392" s="6">
        <v>349.17</v>
      </c>
      <c r="D392" s="12">
        <v>8.2543000000000005E-2</v>
      </c>
      <c r="E392" s="6">
        <v>24.57</v>
      </c>
      <c r="F392" s="6">
        <v>0.23272999999999999</v>
      </c>
      <c r="G392">
        <v>44.947000000000003</v>
      </c>
      <c r="H392" s="5">
        <f t="shared" si="36"/>
        <v>4.904613521143264E-2</v>
      </c>
      <c r="I392" s="4">
        <f t="shared" si="37"/>
        <v>9.1326769807782648E-2</v>
      </c>
      <c r="J392" s="4">
        <f t="shared" si="38"/>
        <v>7.7683339208544089E-2</v>
      </c>
      <c r="K392" s="4">
        <f t="shared" si="39"/>
        <v>7.7159140727750986E-2</v>
      </c>
      <c r="L392" s="4">
        <f t="shared" si="40"/>
        <v>5.0937006096184234E-2</v>
      </c>
      <c r="M392" s="3">
        <f t="shared" si="41"/>
        <v>4.6495925494761448E-2</v>
      </c>
    </row>
    <row r="393" spans="1:13" x14ac:dyDescent="0.25">
      <c r="A393" t="s">
        <v>341</v>
      </c>
      <c r="B393" s="7">
        <v>10688.8</v>
      </c>
      <c r="C393" s="6">
        <v>351.63</v>
      </c>
      <c r="D393" s="12">
        <v>9.6902000000000002E-2</v>
      </c>
      <c r="E393" s="6">
        <v>24.68</v>
      </c>
      <c r="F393" s="6">
        <v>0.24154999999999999</v>
      </c>
      <c r="G393">
        <v>46.024999999999999</v>
      </c>
      <c r="H393" s="5">
        <f t="shared" si="36"/>
        <v>-4.7116226232378766E-3</v>
      </c>
      <c r="I393" s="4">
        <f t="shared" si="37"/>
        <v>7.0452788040209491E-3</v>
      </c>
      <c r="J393" s="4">
        <f t="shared" si="38"/>
        <v>0.17395781592624449</v>
      </c>
      <c r="K393" s="4">
        <f t="shared" si="39"/>
        <v>4.4770044770043871E-3</v>
      </c>
      <c r="L393" s="4">
        <f t="shared" si="40"/>
        <v>3.7897993382890016E-2</v>
      </c>
      <c r="M393" s="3">
        <f t="shared" si="41"/>
        <v>2.3983803145927407E-2</v>
      </c>
    </row>
    <row r="394" spans="1:13" x14ac:dyDescent="0.25">
      <c r="A394" t="s">
        <v>340</v>
      </c>
      <c r="B394" s="7">
        <v>10727.9</v>
      </c>
      <c r="C394" s="6">
        <v>354.25</v>
      </c>
      <c r="D394" s="12">
        <v>9.5459000000000002E-2</v>
      </c>
      <c r="E394" s="6">
        <v>26.2</v>
      </c>
      <c r="F394" s="6">
        <v>0.24157000000000001</v>
      </c>
      <c r="G394">
        <v>46.046999999999997</v>
      </c>
      <c r="H394" s="5">
        <f t="shared" si="36"/>
        <v>3.6580345782502022E-3</v>
      </c>
      <c r="I394" s="4">
        <f t="shared" si="37"/>
        <v>7.451013849785193E-3</v>
      </c>
      <c r="J394" s="4">
        <f t="shared" si="38"/>
        <v>-1.4891333512208171E-2</v>
      </c>
      <c r="K394" s="4">
        <f t="shared" si="39"/>
        <v>6.1588330632090793E-2</v>
      </c>
      <c r="L394" s="4">
        <f t="shared" si="40"/>
        <v>8.2798592424104811E-5</v>
      </c>
      <c r="M394" s="3">
        <f t="shared" si="41"/>
        <v>4.7800108636608662E-4</v>
      </c>
    </row>
    <row r="395" spans="1:13" x14ac:dyDescent="0.25">
      <c r="A395" t="s">
        <v>339</v>
      </c>
      <c r="B395" s="7">
        <v>10776.2</v>
      </c>
      <c r="C395" s="6">
        <v>357.23</v>
      </c>
      <c r="D395" s="12">
        <v>0.10129199999999999</v>
      </c>
      <c r="E395" s="6">
        <v>26.23</v>
      </c>
      <c r="F395" s="6">
        <v>0.24339</v>
      </c>
      <c r="G395">
        <v>46.078000000000003</v>
      </c>
      <c r="H395" s="5">
        <f t="shared" si="36"/>
        <v>4.5022791040185695E-3</v>
      </c>
      <c r="I395" s="4">
        <f t="shared" si="37"/>
        <v>8.4121383203952238E-3</v>
      </c>
      <c r="J395" s="4">
        <f t="shared" si="38"/>
        <v>6.1104767491802603E-2</v>
      </c>
      <c r="K395" s="4">
        <f t="shared" si="39"/>
        <v>1.1450381679389832E-3</v>
      </c>
      <c r="L395" s="4">
        <f t="shared" si="40"/>
        <v>7.5340481019994243E-3</v>
      </c>
      <c r="M395" s="3">
        <f t="shared" si="41"/>
        <v>6.7322518296530909E-4</v>
      </c>
    </row>
    <row r="396" spans="1:13" x14ac:dyDescent="0.25">
      <c r="A396" t="s">
        <v>338</v>
      </c>
      <c r="B396" s="7">
        <v>10693.2</v>
      </c>
      <c r="C396" s="6">
        <v>354.08</v>
      </c>
      <c r="D396" s="12">
        <v>0.100429</v>
      </c>
      <c r="E396" s="6">
        <v>26.98</v>
      </c>
      <c r="F396" s="6">
        <v>0.24099000000000001</v>
      </c>
      <c r="G396">
        <v>45.246000000000002</v>
      </c>
      <c r="H396" s="5">
        <f t="shared" si="36"/>
        <v>-7.7021584603106374E-3</v>
      </c>
      <c r="I396" s="4">
        <f t="shared" si="37"/>
        <v>-8.8178484449795702E-3</v>
      </c>
      <c r="J396" s="4">
        <f t="shared" si="38"/>
        <v>-8.5199226000077788E-3</v>
      </c>
      <c r="K396" s="4">
        <f t="shared" si="39"/>
        <v>2.8593213877239787E-2</v>
      </c>
      <c r="L396" s="4">
        <f t="shared" si="40"/>
        <v>-9.8607173671884096E-3</v>
      </c>
      <c r="M396" s="3">
        <f t="shared" si="41"/>
        <v>-1.8056339250835607E-2</v>
      </c>
    </row>
    <row r="397" spans="1:13" x14ac:dyDescent="0.25">
      <c r="A397" t="s">
        <v>337</v>
      </c>
      <c r="B397" s="7">
        <v>10840.9</v>
      </c>
      <c r="C397" s="6">
        <v>359.86</v>
      </c>
      <c r="D397" s="12">
        <v>0.10108300000000001</v>
      </c>
      <c r="E397" s="6">
        <v>28.81</v>
      </c>
      <c r="F397" s="6">
        <v>0.24274000000000001</v>
      </c>
      <c r="G397">
        <v>45.697000000000003</v>
      </c>
      <c r="H397" s="5">
        <f t="shared" si="36"/>
        <v>1.3812516365540706E-2</v>
      </c>
      <c r="I397" s="4">
        <f t="shared" si="37"/>
        <v>1.632399457749667E-2</v>
      </c>
      <c r="J397" s="4">
        <f t="shared" si="38"/>
        <v>6.512063248663269E-3</v>
      </c>
      <c r="K397" s="4">
        <f t="shared" si="39"/>
        <v>6.7828020756115492E-2</v>
      </c>
      <c r="L397" s="4">
        <f t="shared" si="40"/>
        <v>7.2617121042366506E-3</v>
      </c>
      <c r="M397" s="3">
        <f t="shared" si="41"/>
        <v>9.9677319542059717E-3</v>
      </c>
    </row>
    <row r="398" spans="1:13" x14ac:dyDescent="0.25">
      <c r="A398" t="s">
        <v>336</v>
      </c>
      <c r="B398" s="7">
        <v>10776.1</v>
      </c>
      <c r="C398" s="6">
        <v>359.39</v>
      </c>
      <c r="D398" s="12">
        <v>0.10134700000000001</v>
      </c>
      <c r="E398" s="6">
        <v>29.32</v>
      </c>
      <c r="F398" s="6">
        <v>0.24174000000000001</v>
      </c>
      <c r="G398">
        <v>46.258000000000003</v>
      </c>
      <c r="H398" s="5">
        <f t="shared" si="36"/>
        <v>-5.9773635030301309E-3</v>
      </c>
      <c r="I398" s="4">
        <f t="shared" si="37"/>
        <v>-1.3060634691269835E-3</v>
      </c>
      <c r="J398" s="4">
        <f t="shared" si="38"/>
        <v>2.6117151251940918E-3</v>
      </c>
      <c r="K398" s="4">
        <f t="shared" si="39"/>
        <v>1.7702186740714998E-2</v>
      </c>
      <c r="L398" s="4">
        <f t="shared" si="40"/>
        <v>-4.1196341764850875E-3</v>
      </c>
      <c r="M398" s="3">
        <f t="shared" si="41"/>
        <v>1.2276517058012582E-2</v>
      </c>
    </row>
    <row r="399" spans="1:13" x14ac:dyDescent="0.25">
      <c r="A399" t="s">
        <v>335</v>
      </c>
      <c r="B399" s="7">
        <v>10620.5</v>
      </c>
      <c r="C399" s="6">
        <v>353.07</v>
      </c>
      <c r="D399" s="12">
        <v>9.8012000000000002E-2</v>
      </c>
      <c r="E399" s="6">
        <v>27.48</v>
      </c>
      <c r="F399" s="6">
        <v>0.23826</v>
      </c>
      <c r="G399">
        <v>46.276000000000003</v>
      </c>
      <c r="H399" s="5">
        <f t="shared" si="36"/>
        <v>-1.4439361178905208E-2</v>
      </c>
      <c r="I399" s="4">
        <f t="shared" si="37"/>
        <v>-1.7585352959180844E-2</v>
      </c>
      <c r="J399" s="4">
        <f t="shared" si="38"/>
        <v>-3.2906746129633846E-2</v>
      </c>
      <c r="K399" s="4">
        <f t="shared" si="39"/>
        <v>-6.2755798090040948E-2</v>
      </c>
      <c r="L399" s="4">
        <f t="shared" si="40"/>
        <v>-1.4395631670389708E-2</v>
      </c>
      <c r="M399" s="3">
        <f t="shared" si="41"/>
        <v>3.8912188162054662E-4</v>
      </c>
    </row>
    <row r="400" spans="1:13" x14ac:dyDescent="0.25">
      <c r="A400" t="s">
        <v>334</v>
      </c>
      <c r="B400" s="7">
        <v>10572.3</v>
      </c>
      <c r="C400" s="6">
        <v>345.68</v>
      </c>
      <c r="D400" s="12">
        <v>9.2783000000000004E-2</v>
      </c>
      <c r="E400" s="6">
        <v>27.3</v>
      </c>
      <c r="F400" s="6">
        <v>0.2339</v>
      </c>
      <c r="G400">
        <v>44.892000000000003</v>
      </c>
      <c r="H400" s="5">
        <f t="shared" si="36"/>
        <v>-4.5383927310390648E-3</v>
      </c>
      <c r="I400" s="4">
        <f t="shared" si="37"/>
        <v>-2.0930693630158315E-2</v>
      </c>
      <c r="J400" s="4">
        <f t="shared" si="38"/>
        <v>-5.3350610129371923E-2</v>
      </c>
      <c r="K400" s="4">
        <f t="shared" si="39"/>
        <v>-6.5502183406113135E-3</v>
      </c>
      <c r="L400" s="4">
        <f t="shared" si="40"/>
        <v>-1.8299336858893622E-2</v>
      </c>
      <c r="M400" s="3">
        <f t="shared" si="41"/>
        <v>-2.9907511453021063E-2</v>
      </c>
    </row>
    <row r="401" spans="1:13" x14ac:dyDescent="0.25">
      <c r="A401" t="s">
        <v>333</v>
      </c>
      <c r="B401" s="7">
        <v>10544.2</v>
      </c>
      <c r="C401" s="6">
        <v>345.6</v>
      </c>
      <c r="D401" s="12">
        <v>9.3276999999999999E-2</v>
      </c>
      <c r="E401" s="6">
        <v>28.18</v>
      </c>
      <c r="F401" s="6">
        <v>0.23272999999999999</v>
      </c>
      <c r="G401">
        <v>45.518000000000001</v>
      </c>
      <c r="H401" s="5">
        <f t="shared" si="36"/>
        <v>-2.6578890118515996E-3</v>
      </c>
      <c r="I401" s="4">
        <f t="shared" si="37"/>
        <v>-2.3142791020591691E-4</v>
      </c>
      <c r="J401" s="4">
        <f t="shared" si="38"/>
        <v>5.3242512098121697E-3</v>
      </c>
      <c r="K401" s="4">
        <f t="shared" si="39"/>
        <v>3.223443223443212E-2</v>
      </c>
      <c r="L401" s="4">
        <f t="shared" si="40"/>
        <v>-5.0021376656691485E-3</v>
      </c>
      <c r="M401" s="3">
        <f t="shared" si="41"/>
        <v>1.3944578098547655E-2</v>
      </c>
    </row>
    <row r="402" spans="1:13" x14ac:dyDescent="0.25">
      <c r="A402" t="s">
        <v>332</v>
      </c>
      <c r="B402" s="7">
        <v>10672.9</v>
      </c>
      <c r="C402" s="6">
        <v>352.73</v>
      </c>
      <c r="D402" s="12">
        <v>9.6815999999999999E-2</v>
      </c>
      <c r="E402" s="6">
        <v>29.01</v>
      </c>
      <c r="F402" s="6">
        <v>0.24784999999999999</v>
      </c>
      <c r="G402">
        <v>46.707000000000001</v>
      </c>
      <c r="H402" s="5">
        <f t="shared" si="36"/>
        <v>1.2205762409665866E-2</v>
      </c>
      <c r="I402" s="4">
        <f t="shared" si="37"/>
        <v>2.0630787037037024E-2</v>
      </c>
      <c r="J402" s="4">
        <f t="shared" si="38"/>
        <v>3.7940757099820921E-2</v>
      </c>
      <c r="K402" s="4">
        <f t="shared" si="39"/>
        <v>2.9453513129879427E-2</v>
      </c>
      <c r="L402" s="4">
        <f t="shared" si="40"/>
        <v>6.496798865638298E-2</v>
      </c>
      <c r="M402" s="3">
        <f t="shared" si="41"/>
        <v>2.6121534338064079E-2</v>
      </c>
    </row>
    <row r="403" spans="1:13" x14ac:dyDescent="0.25">
      <c r="A403" t="s">
        <v>331</v>
      </c>
      <c r="B403" s="7">
        <v>10789.5</v>
      </c>
      <c r="C403" s="6">
        <v>353.28</v>
      </c>
      <c r="D403" s="12">
        <v>9.7462999999999994E-2</v>
      </c>
      <c r="E403" s="6">
        <v>28.59</v>
      </c>
      <c r="F403" s="6">
        <v>0.25030000000000002</v>
      </c>
      <c r="G403">
        <v>46.34</v>
      </c>
      <c r="H403" s="5">
        <f t="shared" si="36"/>
        <v>1.0924865781559046E-2</v>
      </c>
      <c r="I403" s="4">
        <f t="shared" si="37"/>
        <v>1.5592662943326729E-3</v>
      </c>
      <c r="J403" s="4">
        <f t="shared" si="38"/>
        <v>6.6827797058337524E-3</v>
      </c>
      <c r="K403" s="4">
        <f t="shared" si="39"/>
        <v>-1.4477766287487093E-2</v>
      </c>
      <c r="L403" s="4">
        <f t="shared" si="40"/>
        <v>9.885011095420726E-3</v>
      </c>
      <c r="M403" s="3">
        <f t="shared" si="41"/>
        <v>-7.8574945939580143E-3</v>
      </c>
    </row>
    <row r="404" spans="1:13" x14ac:dyDescent="0.25">
      <c r="A404" t="s">
        <v>330</v>
      </c>
      <c r="B404" s="7">
        <v>10602.6</v>
      </c>
      <c r="C404" s="6">
        <v>340.61</v>
      </c>
      <c r="D404" s="12">
        <v>9.2907000000000003E-2</v>
      </c>
      <c r="E404" s="6">
        <v>27.7</v>
      </c>
      <c r="F404" s="6">
        <v>0.24567</v>
      </c>
      <c r="G404">
        <v>45.981999999999999</v>
      </c>
      <c r="H404" s="5">
        <f t="shared" si="36"/>
        <v>-1.7322396774641979E-2</v>
      </c>
      <c r="I404" s="4">
        <f t="shared" si="37"/>
        <v>-3.5863903985507095E-2</v>
      </c>
      <c r="J404" s="4">
        <f t="shared" si="38"/>
        <v>-4.6745944614879353E-2</v>
      </c>
      <c r="K404" s="4">
        <f t="shared" si="39"/>
        <v>-3.1129765652326058E-2</v>
      </c>
      <c r="L404" s="4">
        <f t="shared" si="40"/>
        <v>-1.8497802636835869E-2</v>
      </c>
      <c r="M404" s="3">
        <f t="shared" si="41"/>
        <v>-7.7255071212776194E-3</v>
      </c>
    </row>
    <row r="405" spans="1:13" x14ac:dyDescent="0.25">
      <c r="A405" t="s">
        <v>329</v>
      </c>
      <c r="B405" s="7">
        <v>10670.9</v>
      </c>
      <c r="C405" s="6">
        <v>341.48</v>
      </c>
      <c r="D405" s="12">
        <v>9.3733999999999998E-2</v>
      </c>
      <c r="E405" s="6">
        <v>27.7</v>
      </c>
      <c r="F405" s="6">
        <v>0.24872</v>
      </c>
      <c r="G405">
        <v>46.595999999999997</v>
      </c>
      <c r="H405" s="5">
        <f t="shared" si="36"/>
        <v>6.4418161583006395E-3</v>
      </c>
      <c r="I405" s="4">
        <f t="shared" si="37"/>
        <v>2.5542409207011119E-3</v>
      </c>
      <c r="J405" s="4">
        <f t="shared" si="38"/>
        <v>8.9013744927721739E-3</v>
      </c>
      <c r="K405" s="4">
        <f t="shared" si="39"/>
        <v>0</v>
      </c>
      <c r="L405" s="4">
        <f t="shared" si="40"/>
        <v>1.2415028289982422E-2</v>
      </c>
      <c r="M405" s="3">
        <f t="shared" si="41"/>
        <v>1.3353051193945475E-2</v>
      </c>
    </row>
    <row r="406" spans="1:13" x14ac:dyDescent="0.25">
      <c r="A406" t="s">
        <v>328</v>
      </c>
      <c r="B406" s="7">
        <v>10924.1</v>
      </c>
      <c r="C406" s="6">
        <v>350.83</v>
      </c>
      <c r="D406" s="12">
        <v>9.6178E-2</v>
      </c>
      <c r="E406" s="6">
        <v>27.69</v>
      </c>
      <c r="F406" s="6">
        <v>0.25113000000000002</v>
      </c>
      <c r="G406">
        <v>47.171999999999997</v>
      </c>
      <c r="H406" s="5">
        <f t="shared" si="36"/>
        <v>2.3728082917092275E-2</v>
      </c>
      <c r="I406" s="4">
        <f t="shared" si="37"/>
        <v>2.7380812931943277E-2</v>
      </c>
      <c r="J406" s="4">
        <f t="shared" si="38"/>
        <v>2.6073783259009664E-2</v>
      </c>
      <c r="K406" s="4">
        <f t="shared" si="39"/>
        <v>-3.6101083032480386E-4</v>
      </c>
      <c r="L406" s="4">
        <f t="shared" si="40"/>
        <v>9.6896108073336595E-3</v>
      </c>
      <c r="M406" s="3">
        <f t="shared" si="41"/>
        <v>1.2361576100952787E-2</v>
      </c>
    </row>
    <row r="407" spans="1:13" x14ac:dyDescent="0.25">
      <c r="A407" t="s">
        <v>327</v>
      </c>
      <c r="B407" s="7">
        <v>11054.2</v>
      </c>
      <c r="C407" s="6">
        <v>365.28</v>
      </c>
      <c r="D407" s="12">
        <v>0.10131800000000001</v>
      </c>
      <c r="E407" s="6">
        <v>28.38</v>
      </c>
      <c r="F407" s="6">
        <v>0.25291000000000002</v>
      </c>
      <c r="G407">
        <v>47.786999999999999</v>
      </c>
      <c r="H407" s="5">
        <f t="shared" si="36"/>
        <v>1.1909447917906268E-2</v>
      </c>
      <c r="I407" s="4">
        <f t="shared" si="37"/>
        <v>4.1188039791351994E-2</v>
      </c>
      <c r="J407" s="4">
        <f t="shared" si="38"/>
        <v>5.3442575225103539E-2</v>
      </c>
      <c r="K407" s="4">
        <f t="shared" si="39"/>
        <v>2.4918743228602214E-2</v>
      </c>
      <c r="L407" s="4">
        <f t="shared" si="40"/>
        <v>7.087962409907167E-3</v>
      </c>
      <c r="M407" s="3">
        <f t="shared" si="41"/>
        <v>1.3037395064869006E-2</v>
      </c>
    </row>
    <row r="408" spans="1:13" x14ac:dyDescent="0.25">
      <c r="A408" t="s">
        <v>326</v>
      </c>
      <c r="B408" s="7">
        <v>11298.4</v>
      </c>
      <c r="C408" s="6">
        <v>370.16</v>
      </c>
      <c r="D408" s="12">
        <v>0.104963</v>
      </c>
      <c r="E408" s="6">
        <v>28.38</v>
      </c>
      <c r="F408" s="6">
        <v>0.25391999999999998</v>
      </c>
      <c r="G408">
        <v>48.860999999999997</v>
      </c>
      <c r="H408" s="5">
        <f t="shared" si="36"/>
        <v>2.209115087478053E-2</v>
      </c>
      <c r="I408" s="4">
        <f t="shared" si="37"/>
        <v>1.3359614542269194E-2</v>
      </c>
      <c r="J408" s="4">
        <f t="shared" si="38"/>
        <v>3.5975838449239017E-2</v>
      </c>
      <c r="K408" s="4">
        <f t="shared" si="39"/>
        <v>0</v>
      </c>
      <c r="L408" s="4">
        <f t="shared" si="40"/>
        <v>3.9935154798147465E-3</v>
      </c>
      <c r="M408" s="3">
        <f t="shared" si="41"/>
        <v>2.2474731621570765E-2</v>
      </c>
    </row>
    <row r="409" spans="1:13" x14ac:dyDescent="0.25">
      <c r="A409" t="s">
        <v>325</v>
      </c>
      <c r="B409" s="7">
        <v>11371</v>
      </c>
      <c r="C409" s="6">
        <v>374.19</v>
      </c>
      <c r="D409" s="12">
        <v>0.106476</v>
      </c>
      <c r="E409" s="6">
        <v>28.52</v>
      </c>
      <c r="F409" s="6">
        <v>0.25536999999999999</v>
      </c>
      <c r="G409">
        <v>50.454999999999998</v>
      </c>
      <c r="H409" s="5">
        <f t="shared" si="36"/>
        <v>6.4256885930751295E-3</v>
      </c>
      <c r="I409" s="4">
        <f t="shared" si="37"/>
        <v>1.0887183920466725E-2</v>
      </c>
      <c r="J409" s="4">
        <f t="shared" si="38"/>
        <v>1.4414603241142077E-2</v>
      </c>
      <c r="K409" s="4">
        <f t="shared" si="39"/>
        <v>4.9330514446794815E-3</v>
      </c>
      <c r="L409" s="4">
        <f t="shared" si="40"/>
        <v>5.7104599873976092E-3</v>
      </c>
      <c r="M409" s="3">
        <f t="shared" si="41"/>
        <v>3.262315548187722E-2</v>
      </c>
    </row>
    <row r="410" spans="1:13" x14ac:dyDescent="0.25">
      <c r="A410" t="s">
        <v>324</v>
      </c>
      <c r="B410" s="7">
        <v>11533.9</v>
      </c>
      <c r="C410" s="6">
        <v>386.68</v>
      </c>
      <c r="D410" s="12">
        <v>0.10952099999999999</v>
      </c>
      <c r="E410" s="6">
        <v>30.72</v>
      </c>
      <c r="F410" s="6">
        <v>0.25606000000000001</v>
      </c>
      <c r="G410">
        <v>50.604999999999997</v>
      </c>
      <c r="H410" s="5">
        <f t="shared" si="36"/>
        <v>1.4325916805909777E-2</v>
      </c>
      <c r="I410" s="4">
        <f t="shared" si="37"/>
        <v>3.3378764798631666E-2</v>
      </c>
      <c r="J410" s="4">
        <f t="shared" si="38"/>
        <v>2.8597993914121433E-2</v>
      </c>
      <c r="K410" s="4">
        <f t="shared" si="39"/>
        <v>7.7138849929873743E-2</v>
      </c>
      <c r="L410" s="4">
        <f t="shared" si="40"/>
        <v>2.7019618592631911E-3</v>
      </c>
      <c r="M410" s="3">
        <f t="shared" si="41"/>
        <v>2.9729461896739195E-3</v>
      </c>
    </row>
    <row r="411" spans="1:13" x14ac:dyDescent="0.25">
      <c r="A411" t="s">
        <v>323</v>
      </c>
      <c r="B411" s="7">
        <v>11423.8</v>
      </c>
      <c r="C411" s="6">
        <v>381.23</v>
      </c>
      <c r="D411" s="12">
        <v>0.109338</v>
      </c>
      <c r="E411" s="6">
        <v>30.72</v>
      </c>
      <c r="F411" s="6">
        <v>0.25656000000000001</v>
      </c>
      <c r="G411">
        <v>49.892000000000003</v>
      </c>
      <c r="H411" s="5">
        <f t="shared" si="36"/>
        <v>-9.5457737625608274E-3</v>
      </c>
      <c r="I411" s="4">
        <f t="shared" si="37"/>
        <v>-1.4094341574428459E-2</v>
      </c>
      <c r="J411" s="4">
        <f t="shared" si="38"/>
        <v>-1.6709124277535237E-3</v>
      </c>
      <c r="K411" s="4">
        <f t="shared" si="39"/>
        <v>0</v>
      </c>
      <c r="L411" s="4">
        <f t="shared" si="40"/>
        <v>1.9526673435914521E-3</v>
      </c>
      <c r="M411" s="3">
        <f t="shared" si="41"/>
        <v>-1.4089516846161332E-2</v>
      </c>
    </row>
    <row r="412" spans="1:13" x14ac:dyDescent="0.25">
      <c r="A412" t="s">
        <v>322</v>
      </c>
      <c r="B412" s="7">
        <v>11420.4</v>
      </c>
      <c r="C412" s="6">
        <v>379.15</v>
      </c>
      <c r="D412" s="12">
        <v>0.107069</v>
      </c>
      <c r="E412" s="6">
        <v>30.84</v>
      </c>
      <c r="F412" s="6">
        <v>0.24912000000000001</v>
      </c>
      <c r="G412">
        <v>49.814</v>
      </c>
      <c r="H412" s="5">
        <f t="shared" si="36"/>
        <v>-2.9762425812773774E-4</v>
      </c>
      <c r="I412" s="4">
        <f t="shared" si="37"/>
        <v>-5.4560239225664997E-3</v>
      </c>
      <c r="J412" s="4">
        <f t="shared" si="38"/>
        <v>-2.0752163017432212E-2</v>
      </c>
      <c r="K412" s="4">
        <f t="shared" si="39"/>
        <v>3.90625E-3</v>
      </c>
      <c r="L412" s="4">
        <f t="shared" si="40"/>
        <v>-2.8999064546304965E-2</v>
      </c>
      <c r="M412" s="3">
        <f t="shared" si="41"/>
        <v>-1.5633768940912507E-3</v>
      </c>
    </row>
    <row r="413" spans="1:13" x14ac:dyDescent="0.25">
      <c r="A413" t="s">
        <v>321</v>
      </c>
      <c r="B413" s="7">
        <v>11503</v>
      </c>
      <c r="C413" s="6">
        <v>377.45</v>
      </c>
      <c r="D413" s="12">
        <v>0.10666200000000001</v>
      </c>
      <c r="E413" s="6">
        <v>31.31</v>
      </c>
      <c r="F413" s="6">
        <v>0.24585000000000001</v>
      </c>
      <c r="G413">
        <v>49.548999999999999</v>
      </c>
      <c r="H413" s="5">
        <f t="shared" si="36"/>
        <v>7.2326713600223691E-3</v>
      </c>
      <c r="I413" s="4">
        <f t="shared" si="37"/>
        <v>-4.4837135698272412E-3</v>
      </c>
      <c r="J413" s="4">
        <f t="shared" si="38"/>
        <v>-3.801287020519406E-3</v>
      </c>
      <c r="K413" s="4">
        <f t="shared" si="39"/>
        <v>1.5239948119325497E-2</v>
      </c>
      <c r="L413" s="4">
        <f t="shared" si="40"/>
        <v>-1.3126204238920969E-2</v>
      </c>
      <c r="M413" s="3">
        <f t="shared" si="41"/>
        <v>-5.319789617376669E-3</v>
      </c>
    </row>
    <row r="414" spans="1:13" x14ac:dyDescent="0.25">
      <c r="A414" t="s">
        <v>320</v>
      </c>
      <c r="B414" s="7">
        <v>11322</v>
      </c>
      <c r="C414" s="6">
        <v>365.17</v>
      </c>
      <c r="D414" s="12">
        <v>0.104006</v>
      </c>
      <c r="E414" s="6">
        <v>30.02</v>
      </c>
      <c r="F414" s="6">
        <v>0.2402</v>
      </c>
      <c r="G414">
        <v>47.581000000000003</v>
      </c>
      <c r="H414" s="5">
        <f t="shared" si="36"/>
        <v>-1.5735025645483791E-2</v>
      </c>
      <c r="I414" s="4">
        <f t="shared" si="37"/>
        <v>-3.2534110478208977E-2</v>
      </c>
      <c r="J414" s="4">
        <f t="shared" si="38"/>
        <v>-2.4901089422662337E-2</v>
      </c>
      <c r="K414" s="4">
        <f t="shared" si="39"/>
        <v>-4.1200894282976686E-2</v>
      </c>
      <c r="L414" s="4">
        <f t="shared" si="40"/>
        <v>-2.2981492780150603E-2</v>
      </c>
      <c r="M414" s="3">
        <f t="shared" si="41"/>
        <v>-3.9718258693414499E-2</v>
      </c>
    </row>
    <row r="415" spans="1:13" x14ac:dyDescent="0.25">
      <c r="A415" t="s">
        <v>319</v>
      </c>
      <c r="B415" s="7">
        <v>11362.1</v>
      </c>
      <c r="C415" s="6">
        <v>368.63</v>
      </c>
      <c r="D415" s="12">
        <v>0.105979</v>
      </c>
      <c r="E415" s="6">
        <v>30.23</v>
      </c>
      <c r="F415" s="6">
        <v>0.24059</v>
      </c>
      <c r="G415">
        <v>46.968000000000004</v>
      </c>
      <c r="H415" s="5">
        <f t="shared" si="36"/>
        <v>3.5417770711889673E-3</v>
      </c>
      <c r="I415" s="4">
        <f t="shared" si="37"/>
        <v>9.4750390229207948E-3</v>
      </c>
      <c r="J415" s="4">
        <f t="shared" si="38"/>
        <v>1.897005941964891E-2</v>
      </c>
      <c r="K415" s="4">
        <f t="shared" si="39"/>
        <v>6.9953364423718245E-3</v>
      </c>
      <c r="L415" s="4">
        <f t="shared" si="40"/>
        <v>1.623646960865921E-3</v>
      </c>
      <c r="M415" s="3">
        <f t="shared" si="41"/>
        <v>-1.2883293751707603E-2</v>
      </c>
    </row>
    <row r="416" spans="1:13" x14ac:dyDescent="0.25">
      <c r="A416" t="s">
        <v>318</v>
      </c>
      <c r="B416" s="7">
        <v>11506.9</v>
      </c>
      <c r="C416" s="6">
        <v>377.81</v>
      </c>
      <c r="D416" s="12">
        <v>0.107334</v>
      </c>
      <c r="E416" s="6">
        <v>30.66</v>
      </c>
      <c r="F416" s="6">
        <v>0.24232999999999999</v>
      </c>
      <c r="G416">
        <v>47.52</v>
      </c>
      <c r="H416" s="5">
        <f t="shared" si="36"/>
        <v>1.2744123005430374E-2</v>
      </c>
      <c r="I416" s="4">
        <f t="shared" si="37"/>
        <v>2.49030192876325E-2</v>
      </c>
      <c r="J416" s="4">
        <f t="shared" si="38"/>
        <v>1.278555185461272E-2</v>
      </c>
      <c r="K416" s="4">
        <f t="shared" si="39"/>
        <v>1.4224280516043741E-2</v>
      </c>
      <c r="L416" s="4">
        <f t="shared" si="40"/>
        <v>7.2322207905564095E-3</v>
      </c>
      <c r="M416" s="3">
        <f t="shared" si="41"/>
        <v>1.1752682677567794E-2</v>
      </c>
    </row>
    <row r="417" spans="1:13" x14ac:dyDescent="0.25">
      <c r="A417" t="s">
        <v>317</v>
      </c>
      <c r="B417" s="7">
        <v>11753.4</v>
      </c>
      <c r="C417" s="6">
        <v>379.19</v>
      </c>
      <c r="D417" s="12">
        <v>0.1087</v>
      </c>
      <c r="E417" s="6">
        <v>29.92</v>
      </c>
      <c r="F417" s="6">
        <v>0.24557999999999999</v>
      </c>
      <c r="G417">
        <v>47.997</v>
      </c>
      <c r="H417" s="5">
        <f t="shared" si="36"/>
        <v>2.1421929451024946E-2</v>
      </c>
      <c r="I417" s="4">
        <f t="shared" si="37"/>
        <v>3.6526296286492066E-3</v>
      </c>
      <c r="J417" s="4">
        <f t="shared" si="38"/>
        <v>1.272662902714905E-2</v>
      </c>
      <c r="K417" s="4">
        <f t="shared" si="39"/>
        <v>-2.4135681669928188E-2</v>
      </c>
      <c r="L417" s="4">
        <f t="shared" si="40"/>
        <v>1.3411463706515914E-2</v>
      </c>
      <c r="M417" s="3">
        <f t="shared" si="41"/>
        <v>1.0037878787878762E-2</v>
      </c>
    </row>
    <row r="418" spans="1:13" x14ac:dyDescent="0.25">
      <c r="A418" t="s">
        <v>316</v>
      </c>
      <c r="B418" s="7">
        <v>11913.5</v>
      </c>
      <c r="C418" s="6">
        <v>368.35</v>
      </c>
      <c r="D418" s="12">
        <v>0.102259</v>
      </c>
      <c r="E418" s="6">
        <v>28.8</v>
      </c>
      <c r="F418" s="6">
        <v>0.24324000000000001</v>
      </c>
      <c r="G418">
        <v>46.905000000000001</v>
      </c>
      <c r="H418" s="5">
        <f t="shared" si="36"/>
        <v>1.3621590348324775E-2</v>
      </c>
      <c r="I418" s="4">
        <f t="shared" si="37"/>
        <v>-2.8587251773517175E-2</v>
      </c>
      <c r="J418" s="4">
        <f t="shared" si="38"/>
        <v>-5.9254829806807741E-2</v>
      </c>
      <c r="K418" s="4">
        <f t="shared" si="39"/>
        <v>-3.7433155080213942E-2</v>
      </c>
      <c r="L418" s="4">
        <f t="shared" si="40"/>
        <v>-9.5284632299046379E-3</v>
      </c>
      <c r="M418" s="3">
        <f t="shared" si="41"/>
        <v>-2.2751421963872698E-2</v>
      </c>
    </row>
    <row r="419" spans="1:13" x14ac:dyDescent="0.25">
      <c r="A419" t="s">
        <v>315</v>
      </c>
      <c r="B419" s="7">
        <v>12808.7</v>
      </c>
      <c r="C419" s="6">
        <v>391.2</v>
      </c>
      <c r="D419" s="12">
        <v>0.106032</v>
      </c>
      <c r="E419" s="6">
        <v>29.74</v>
      </c>
      <c r="F419" s="6">
        <v>0.25102000000000002</v>
      </c>
      <c r="G419">
        <v>53.012</v>
      </c>
      <c r="H419" s="5">
        <f t="shared" si="36"/>
        <v>7.5141646031812614E-2</v>
      </c>
      <c r="I419" s="4">
        <f t="shared" si="37"/>
        <v>6.2033392154201117E-2</v>
      </c>
      <c r="J419" s="4">
        <f t="shared" si="38"/>
        <v>3.6896507886836405E-2</v>
      </c>
      <c r="K419" s="4">
        <f t="shared" si="39"/>
        <v>3.2638888888888884E-2</v>
      </c>
      <c r="L419" s="4">
        <f t="shared" si="40"/>
        <v>3.1984870909389951E-2</v>
      </c>
      <c r="M419" s="3">
        <f t="shared" si="41"/>
        <v>0.1301993390896492</v>
      </c>
    </row>
    <row r="420" spans="1:13" x14ac:dyDescent="0.25">
      <c r="A420" t="s">
        <v>314</v>
      </c>
      <c r="B420" s="7">
        <v>12974.6</v>
      </c>
      <c r="C420" s="6">
        <v>414.05</v>
      </c>
      <c r="D420" s="12">
        <v>0.11076900000000001</v>
      </c>
      <c r="E420" s="6">
        <v>30.65</v>
      </c>
      <c r="F420" s="6">
        <v>0.25718000000000002</v>
      </c>
      <c r="G420">
        <v>54.345999999999997</v>
      </c>
      <c r="H420" s="5">
        <f t="shared" si="36"/>
        <v>1.2952134096356316E-2</v>
      </c>
      <c r="I420" s="4">
        <f t="shared" si="37"/>
        <v>5.8410020449897848E-2</v>
      </c>
      <c r="J420" s="4">
        <f t="shared" si="38"/>
        <v>4.4675192394748819E-2</v>
      </c>
      <c r="K420" s="4">
        <f t="shared" si="39"/>
        <v>3.0598520511096128E-2</v>
      </c>
      <c r="L420" s="4">
        <f t="shared" si="40"/>
        <v>2.4539877300613577E-2</v>
      </c>
      <c r="M420" s="3">
        <f t="shared" si="41"/>
        <v>2.5164113785557829E-2</v>
      </c>
    </row>
    <row r="421" spans="1:13" x14ac:dyDescent="0.25">
      <c r="A421" t="s">
        <v>313</v>
      </c>
      <c r="B421" s="7">
        <v>12934.1</v>
      </c>
      <c r="C421" s="6">
        <v>408.52</v>
      </c>
      <c r="D421" s="12">
        <v>0.10807</v>
      </c>
      <c r="E421" s="6">
        <v>30.64</v>
      </c>
      <c r="F421" s="6">
        <v>0.25470999999999999</v>
      </c>
      <c r="G421">
        <v>55.430999999999997</v>
      </c>
      <c r="H421" s="5">
        <f t="shared" si="36"/>
        <v>-3.1214835139425912E-3</v>
      </c>
      <c r="I421" s="4">
        <f t="shared" si="37"/>
        <v>-1.3355874894336539E-2</v>
      </c>
      <c r="J421" s="4">
        <f t="shared" si="38"/>
        <v>-2.4366022984770197E-2</v>
      </c>
      <c r="K421" s="4">
        <f t="shared" si="39"/>
        <v>-3.2626427406190484E-4</v>
      </c>
      <c r="L421" s="4">
        <f t="shared" si="40"/>
        <v>-9.6041682868031053E-3</v>
      </c>
      <c r="M421" s="3">
        <f t="shared" si="41"/>
        <v>1.9964670812939289E-2</v>
      </c>
    </row>
    <row r="422" spans="1:13" x14ac:dyDescent="0.25">
      <c r="A422" t="s">
        <v>312</v>
      </c>
      <c r="B422" s="7">
        <v>13117.2</v>
      </c>
      <c r="C422" s="6">
        <v>411.92</v>
      </c>
      <c r="D422" s="12">
        <v>0.107991</v>
      </c>
      <c r="E422" s="6">
        <v>30.64</v>
      </c>
      <c r="F422" s="6">
        <v>0.25611</v>
      </c>
      <c r="G422">
        <v>59.262999999999998</v>
      </c>
      <c r="H422" s="5">
        <f t="shared" si="36"/>
        <v>1.4156377328148118E-2</v>
      </c>
      <c r="I422" s="4">
        <f t="shared" si="37"/>
        <v>8.322725937530695E-3</v>
      </c>
      <c r="J422" s="4">
        <f t="shared" si="38"/>
        <v>-7.3100768020728513E-4</v>
      </c>
      <c r="K422" s="4">
        <f t="shared" si="39"/>
        <v>0</v>
      </c>
      <c r="L422" s="4">
        <f t="shared" si="40"/>
        <v>5.496446939657007E-3</v>
      </c>
      <c r="M422" s="3">
        <f t="shared" si="41"/>
        <v>6.9130991683354015E-2</v>
      </c>
    </row>
    <row r="423" spans="1:13" x14ac:dyDescent="0.25">
      <c r="A423" t="s">
        <v>311</v>
      </c>
      <c r="B423" s="7">
        <v>13032.2</v>
      </c>
      <c r="C423" s="6">
        <v>406.09</v>
      </c>
      <c r="D423" s="12">
        <v>0.106351</v>
      </c>
      <c r="E423" s="6">
        <v>30.15</v>
      </c>
      <c r="F423" s="6">
        <v>0.25319000000000003</v>
      </c>
      <c r="G423">
        <v>58.851999999999997</v>
      </c>
      <c r="H423" s="5">
        <f t="shared" si="36"/>
        <v>-6.4800414722654409E-3</v>
      </c>
      <c r="I423" s="4">
        <f t="shared" si="37"/>
        <v>-1.4153233637599683E-2</v>
      </c>
      <c r="J423" s="4">
        <f t="shared" si="38"/>
        <v>-1.5186450722745493E-2</v>
      </c>
      <c r="K423" s="4">
        <f t="shared" si="39"/>
        <v>-1.5992167101827715E-2</v>
      </c>
      <c r="L423" s="4">
        <f t="shared" si="40"/>
        <v>-1.1401350981999792E-2</v>
      </c>
      <c r="M423" s="3">
        <f t="shared" si="41"/>
        <v>-6.9351872163070372E-3</v>
      </c>
    </row>
    <row r="424" spans="1:13" x14ac:dyDescent="0.25">
      <c r="A424" t="s">
        <v>310</v>
      </c>
      <c r="B424" s="7">
        <v>13061.6</v>
      </c>
      <c r="C424" s="6">
        <v>394.11</v>
      </c>
      <c r="D424" s="12">
        <v>0.103058</v>
      </c>
      <c r="E424" s="6">
        <v>31.04</v>
      </c>
      <c r="F424" s="6">
        <v>0.24818000000000001</v>
      </c>
      <c r="G424">
        <v>56.826000000000001</v>
      </c>
      <c r="H424" s="5">
        <f t="shared" si="36"/>
        <v>2.2559506453245781E-3</v>
      </c>
      <c r="I424" s="4">
        <f t="shared" si="37"/>
        <v>-2.9500849565367138E-2</v>
      </c>
      <c r="J424" s="4">
        <f t="shared" si="38"/>
        <v>-3.0963507630393683E-2</v>
      </c>
      <c r="K424" s="4">
        <f t="shared" si="39"/>
        <v>2.9519071310116107E-2</v>
      </c>
      <c r="L424" s="4">
        <f t="shared" si="40"/>
        <v>-1.9787511355108811E-2</v>
      </c>
      <c r="M424" s="3">
        <f t="shared" si="41"/>
        <v>-3.4425338136341965E-2</v>
      </c>
    </row>
    <row r="425" spans="1:13" x14ac:dyDescent="0.25">
      <c r="A425" t="s">
        <v>309</v>
      </c>
      <c r="B425" s="7">
        <v>13657.8</v>
      </c>
      <c r="C425" s="6">
        <v>403.15</v>
      </c>
      <c r="D425" s="12">
        <v>0.102617</v>
      </c>
      <c r="E425" s="6">
        <v>31.5</v>
      </c>
      <c r="F425" s="6">
        <v>0.25264999999999999</v>
      </c>
      <c r="G425">
        <v>57.860999999999997</v>
      </c>
      <c r="H425" s="5">
        <f t="shared" si="36"/>
        <v>4.5645250199056742E-2</v>
      </c>
      <c r="I425" s="4">
        <f t="shared" si="37"/>
        <v>2.2937758493821514E-2</v>
      </c>
      <c r="J425" s="4">
        <f t="shared" si="38"/>
        <v>-4.279143783112338E-3</v>
      </c>
      <c r="K425" s="4">
        <f t="shared" si="39"/>
        <v>1.4819587628865927E-2</v>
      </c>
      <c r="L425" s="4">
        <f t="shared" si="40"/>
        <v>1.8011120960593097E-2</v>
      </c>
      <c r="M425" s="3">
        <f t="shared" si="41"/>
        <v>1.8213493823249882E-2</v>
      </c>
    </row>
    <row r="426" spans="1:13" x14ac:dyDescent="0.25">
      <c r="A426" t="s">
        <v>308</v>
      </c>
      <c r="B426" s="7">
        <v>13278.9</v>
      </c>
      <c r="C426" s="6">
        <v>388.14</v>
      </c>
      <c r="D426" s="12">
        <v>9.8781999999999995E-2</v>
      </c>
      <c r="E426" s="6">
        <v>30.33</v>
      </c>
      <c r="F426" s="6">
        <v>0.24549000000000001</v>
      </c>
      <c r="G426">
        <v>55.838000000000001</v>
      </c>
      <c r="H426" s="5">
        <f t="shared" si="36"/>
        <v>-2.7742388964547726E-2</v>
      </c>
      <c r="I426" s="4">
        <f t="shared" si="37"/>
        <v>-3.7231799578320679E-2</v>
      </c>
      <c r="J426" s="4">
        <f t="shared" si="38"/>
        <v>-3.7371975403685642E-2</v>
      </c>
      <c r="K426" s="4">
        <f t="shared" si="39"/>
        <v>-3.7142857142857144E-2</v>
      </c>
      <c r="L426" s="4">
        <f t="shared" si="40"/>
        <v>-2.8339600237482609E-2</v>
      </c>
      <c r="M426" s="3">
        <f t="shared" si="41"/>
        <v>-3.496310122535029E-2</v>
      </c>
    </row>
    <row r="427" spans="1:13" x14ac:dyDescent="0.25">
      <c r="A427" t="s">
        <v>307</v>
      </c>
      <c r="B427" s="7">
        <v>13457.2</v>
      </c>
      <c r="C427" s="6">
        <v>386.76</v>
      </c>
      <c r="D427" s="12">
        <v>9.5417000000000002E-2</v>
      </c>
      <c r="E427" s="6">
        <v>29.86</v>
      </c>
      <c r="F427" s="6">
        <v>0.24246999999999999</v>
      </c>
      <c r="G427">
        <v>54.936999999999998</v>
      </c>
      <c r="H427" s="5">
        <f t="shared" si="36"/>
        <v>1.3427317021741381E-2</v>
      </c>
      <c r="I427" s="4">
        <f t="shared" si="37"/>
        <v>-3.5554181480909053E-3</v>
      </c>
      <c r="J427" s="4">
        <f t="shared" si="38"/>
        <v>-3.4064910611244947E-2</v>
      </c>
      <c r="K427" s="4">
        <f t="shared" si="39"/>
        <v>-1.5496208374546572E-2</v>
      </c>
      <c r="L427" s="4">
        <f t="shared" si="40"/>
        <v>-1.2301926758727544E-2</v>
      </c>
      <c r="M427" s="3">
        <f t="shared" si="41"/>
        <v>-1.6135964755184751E-2</v>
      </c>
    </row>
    <row r="428" spans="1:13" x14ac:dyDescent="0.25">
      <c r="A428" t="s">
        <v>306</v>
      </c>
      <c r="B428" s="7">
        <v>13559.9</v>
      </c>
      <c r="C428" s="6">
        <v>382.41</v>
      </c>
      <c r="D428" s="12">
        <v>9.3312999999999993E-2</v>
      </c>
      <c r="E428" s="6">
        <v>28.49</v>
      </c>
      <c r="F428" s="6">
        <v>0.23896999999999999</v>
      </c>
      <c r="G428">
        <v>54.023000000000003</v>
      </c>
      <c r="H428" s="5">
        <f t="shared" si="36"/>
        <v>7.6316024135778537E-3</v>
      </c>
      <c r="I428" s="4">
        <f t="shared" si="37"/>
        <v>-1.1247285138070051E-2</v>
      </c>
      <c r="J428" s="4">
        <f t="shared" si="38"/>
        <v>-2.2050577989247255E-2</v>
      </c>
      <c r="K428" s="4">
        <f t="shared" si="39"/>
        <v>-4.5880776959142722E-2</v>
      </c>
      <c r="L428" s="4">
        <f t="shared" si="40"/>
        <v>-1.4434775436136471E-2</v>
      </c>
      <c r="M428" s="3">
        <f t="shared" si="41"/>
        <v>-1.663723901924008E-2</v>
      </c>
    </row>
    <row r="429" spans="1:13" x14ac:dyDescent="0.25">
      <c r="A429" t="s">
        <v>305</v>
      </c>
      <c r="B429" s="7">
        <v>13797.3</v>
      </c>
      <c r="C429" s="6">
        <v>386.42</v>
      </c>
      <c r="D429" s="12">
        <v>9.2976000000000003E-2</v>
      </c>
      <c r="E429" s="6">
        <v>28.51</v>
      </c>
      <c r="F429" s="6">
        <v>0.23971999999999999</v>
      </c>
      <c r="G429">
        <v>55.73</v>
      </c>
      <c r="H429" s="5">
        <f t="shared" si="36"/>
        <v>1.7507503742652863E-2</v>
      </c>
      <c r="I429" s="4">
        <f t="shared" si="37"/>
        <v>1.0486127454826022E-2</v>
      </c>
      <c r="J429" s="4">
        <f t="shared" si="38"/>
        <v>-3.6115010770202405E-3</v>
      </c>
      <c r="K429" s="4">
        <f t="shared" si="39"/>
        <v>7.0200070200088227E-4</v>
      </c>
      <c r="L429" s="4">
        <f t="shared" si="40"/>
        <v>3.1384692639242484E-3</v>
      </c>
      <c r="M429" s="3">
        <f t="shared" si="41"/>
        <v>3.1597652851563129E-2</v>
      </c>
    </row>
    <row r="430" spans="1:13" x14ac:dyDescent="0.25">
      <c r="A430" t="s">
        <v>304</v>
      </c>
      <c r="B430" s="7">
        <v>13759.4</v>
      </c>
      <c r="C430" s="6">
        <v>396.29</v>
      </c>
      <c r="D430" s="12">
        <v>9.8099000000000006E-2</v>
      </c>
      <c r="E430" s="6">
        <v>28.51</v>
      </c>
      <c r="F430" s="6">
        <v>0.23988999999999999</v>
      </c>
      <c r="G430">
        <v>55.636000000000003</v>
      </c>
      <c r="H430" s="5">
        <f t="shared" si="36"/>
        <v>-2.7469142513389944E-3</v>
      </c>
      <c r="I430" s="4">
        <f t="shared" si="37"/>
        <v>2.5542156203095079E-2</v>
      </c>
      <c r="J430" s="4">
        <f t="shared" si="38"/>
        <v>5.5100240922388632E-2</v>
      </c>
      <c r="K430" s="4">
        <f t="shared" si="39"/>
        <v>0</v>
      </c>
      <c r="L430" s="4">
        <f t="shared" si="40"/>
        <v>7.0916068746873506E-4</v>
      </c>
      <c r="M430" s="3">
        <f t="shared" si="41"/>
        <v>-1.6867037502241722E-3</v>
      </c>
    </row>
    <row r="431" spans="1:13" x14ac:dyDescent="0.25">
      <c r="A431" t="s">
        <v>303</v>
      </c>
      <c r="B431" s="7">
        <v>13561.4</v>
      </c>
      <c r="C431" s="6">
        <v>383.53</v>
      </c>
      <c r="D431" s="12">
        <v>9.2261999999999997E-2</v>
      </c>
      <c r="E431" s="6">
        <v>27.8</v>
      </c>
      <c r="F431" s="6">
        <v>0.23526</v>
      </c>
      <c r="G431">
        <v>53.814999999999998</v>
      </c>
      <c r="H431" s="5">
        <f t="shared" si="36"/>
        <v>-1.4390162361730852E-2</v>
      </c>
      <c r="I431" s="4">
        <f t="shared" si="37"/>
        <v>-3.2198642408337474E-2</v>
      </c>
      <c r="J431" s="4">
        <f t="shared" si="38"/>
        <v>-5.950111621932952E-2</v>
      </c>
      <c r="K431" s="4">
        <f t="shared" si="39"/>
        <v>-2.4903542616625751E-2</v>
      </c>
      <c r="L431" s="4">
        <f t="shared" si="40"/>
        <v>-1.930051273500355E-2</v>
      </c>
      <c r="M431" s="3">
        <f t="shared" si="41"/>
        <v>-3.2730606082392755E-2</v>
      </c>
    </row>
    <row r="432" spans="1:13" x14ac:dyDescent="0.25">
      <c r="A432" t="s">
        <v>302</v>
      </c>
      <c r="B432" s="7">
        <v>14019.9</v>
      </c>
      <c r="C432" s="6">
        <v>387.92</v>
      </c>
      <c r="D432" s="12">
        <v>9.3608999999999998E-2</v>
      </c>
      <c r="E432" s="6">
        <v>26.87</v>
      </c>
      <c r="F432" s="6">
        <v>0.23954</v>
      </c>
      <c r="G432">
        <v>53.887999999999998</v>
      </c>
      <c r="H432" s="5">
        <f t="shared" si="36"/>
        <v>3.3809193741059174E-2</v>
      </c>
      <c r="I432" s="4">
        <f t="shared" si="37"/>
        <v>1.1446301462727959E-2</v>
      </c>
      <c r="J432" s="4">
        <f t="shared" si="38"/>
        <v>1.4599726864798157E-2</v>
      </c>
      <c r="K432" s="4">
        <f t="shared" si="39"/>
        <v>-3.345323741007189E-2</v>
      </c>
      <c r="L432" s="4">
        <f t="shared" si="40"/>
        <v>1.8192637932500144E-2</v>
      </c>
      <c r="M432" s="3">
        <f t="shared" si="41"/>
        <v>1.3564991173464769E-3</v>
      </c>
    </row>
    <row r="433" spans="1:13" x14ac:dyDescent="0.25">
      <c r="A433" t="s">
        <v>301</v>
      </c>
      <c r="B433" s="7">
        <v>14145.6</v>
      </c>
      <c r="C433" s="6">
        <v>402.19</v>
      </c>
      <c r="D433" s="12">
        <v>9.5433000000000004E-2</v>
      </c>
      <c r="E433" s="6">
        <v>26.94</v>
      </c>
      <c r="F433" s="6">
        <v>0.23749999999999999</v>
      </c>
      <c r="G433">
        <v>54.603000000000002</v>
      </c>
      <c r="H433" s="5">
        <f t="shared" si="36"/>
        <v>8.9658271457000449E-3</v>
      </c>
      <c r="I433" s="4">
        <f t="shared" si="37"/>
        <v>3.678593524438023E-2</v>
      </c>
      <c r="J433" s="4">
        <f t="shared" si="38"/>
        <v>1.9485305900073691E-2</v>
      </c>
      <c r="K433" s="4">
        <f t="shared" si="39"/>
        <v>2.6051358392258361E-3</v>
      </c>
      <c r="L433" s="4">
        <f t="shared" si="40"/>
        <v>-8.5163229523252948E-3</v>
      </c>
      <c r="M433" s="3">
        <f t="shared" si="41"/>
        <v>1.326826009501203E-2</v>
      </c>
    </row>
    <row r="434" spans="1:13" x14ac:dyDescent="0.25">
      <c r="A434" t="s">
        <v>300</v>
      </c>
      <c r="B434" s="7">
        <v>15587.1</v>
      </c>
      <c r="C434" s="6">
        <v>416.63</v>
      </c>
      <c r="D434" s="12">
        <v>9.7531000000000007E-2</v>
      </c>
      <c r="E434" s="6">
        <v>27.69</v>
      </c>
      <c r="F434" s="6">
        <v>0.2455</v>
      </c>
      <c r="G434">
        <v>58.960999999999999</v>
      </c>
      <c r="H434" s="5">
        <f t="shared" si="36"/>
        <v>0.10190447913131995</v>
      </c>
      <c r="I434" s="4">
        <f t="shared" si="37"/>
        <v>3.5903428727715792E-2</v>
      </c>
      <c r="J434" s="4">
        <f t="shared" si="38"/>
        <v>2.1984009724099751E-2</v>
      </c>
      <c r="K434" s="4">
        <f t="shared" si="39"/>
        <v>2.7839643652561197E-2</v>
      </c>
      <c r="L434" s="4">
        <f t="shared" si="40"/>
        <v>3.3684210526315761E-2</v>
      </c>
      <c r="M434" s="3">
        <f t="shared" si="41"/>
        <v>7.9812464516601622E-2</v>
      </c>
    </row>
    <row r="435" spans="1:13" x14ac:dyDescent="0.25">
      <c r="A435" t="s">
        <v>299</v>
      </c>
      <c r="B435" s="7">
        <v>15577.9</v>
      </c>
      <c r="C435" s="6">
        <v>455.72</v>
      </c>
      <c r="D435" s="12">
        <v>0.109013</v>
      </c>
      <c r="E435" s="6">
        <v>29.06</v>
      </c>
      <c r="F435" s="6">
        <v>0.25847999999999999</v>
      </c>
      <c r="G435">
        <v>63.13</v>
      </c>
      <c r="H435" s="5">
        <f t="shared" si="36"/>
        <v>-5.9023166592897525E-4</v>
      </c>
      <c r="I435" s="4">
        <f t="shared" si="37"/>
        <v>9.3824256534575046E-2</v>
      </c>
      <c r="J435" s="4">
        <f t="shared" si="38"/>
        <v>0.11772667151982441</v>
      </c>
      <c r="K435" s="4">
        <f t="shared" si="39"/>
        <v>4.9476345250992981E-2</v>
      </c>
      <c r="L435" s="4">
        <f t="shared" si="40"/>
        <v>5.2871690427698459E-2</v>
      </c>
      <c r="M435" s="3">
        <f t="shared" si="41"/>
        <v>7.0707755974288133E-2</v>
      </c>
    </row>
    <row r="436" spans="1:13" x14ac:dyDescent="0.25">
      <c r="A436" t="s">
        <v>298</v>
      </c>
      <c r="B436" s="7">
        <v>14828.4</v>
      </c>
      <c r="C436" s="6">
        <v>435.4</v>
      </c>
      <c r="D436" s="12">
        <v>0.10129100000000001</v>
      </c>
      <c r="E436" s="6">
        <v>27.76</v>
      </c>
      <c r="F436" s="6">
        <v>0.24897</v>
      </c>
      <c r="G436">
        <v>58.856000000000002</v>
      </c>
      <c r="H436" s="5">
        <f t="shared" si="36"/>
        <v>-4.8113031923429972E-2</v>
      </c>
      <c r="I436" s="4">
        <f t="shared" si="37"/>
        <v>-4.4588782585798459E-2</v>
      </c>
      <c r="J436" s="4">
        <f t="shared" si="38"/>
        <v>-7.0835588416060413E-2</v>
      </c>
      <c r="K436" s="4">
        <f t="shared" si="39"/>
        <v>-4.4735030970405987E-2</v>
      </c>
      <c r="L436" s="4">
        <f t="shared" si="40"/>
        <v>-3.6792014856081634E-2</v>
      </c>
      <c r="M436" s="3">
        <f t="shared" si="41"/>
        <v>-6.7701568192618411E-2</v>
      </c>
    </row>
    <row r="437" spans="1:13" x14ac:dyDescent="0.25">
      <c r="A437" t="s">
        <v>297</v>
      </c>
      <c r="B437" s="7">
        <v>15483.7</v>
      </c>
      <c r="C437" s="6">
        <v>454.68</v>
      </c>
      <c r="D437" s="12">
        <v>0.106568</v>
      </c>
      <c r="E437" s="6">
        <v>28.38</v>
      </c>
      <c r="F437" s="6">
        <v>0.25380000000000003</v>
      </c>
      <c r="G437">
        <v>61.027000000000001</v>
      </c>
      <c r="H437" s="5">
        <f t="shared" si="36"/>
        <v>4.4192225729006607E-2</v>
      </c>
      <c r="I437" s="4">
        <f t="shared" si="37"/>
        <v>4.4281120808452146E-2</v>
      </c>
      <c r="J437" s="4">
        <f t="shared" si="38"/>
        <v>5.2097422278385874E-2</v>
      </c>
      <c r="K437" s="4">
        <f t="shared" si="39"/>
        <v>2.2334293948126804E-2</v>
      </c>
      <c r="L437" s="4">
        <f t="shared" si="40"/>
        <v>1.9399927702132835E-2</v>
      </c>
      <c r="M437" s="3">
        <f t="shared" si="41"/>
        <v>3.6886638575506225E-2</v>
      </c>
    </row>
    <row r="438" spans="1:13" x14ac:dyDescent="0.25">
      <c r="A438" t="s">
        <v>296</v>
      </c>
      <c r="B438" s="7">
        <v>15327.2</v>
      </c>
      <c r="C438" s="6">
        <v>444.33</v>
      </c>
      <c r="D438" s="12">
        <v>0.105337</v>
      </c>
      <c r="E438" s="6">
        <v>28.09</v>
      </c>
      <c r="F438" s="6">
        <v>0.25042999999999999</v>
      </c>
      <c r="G438">
        <v>59.231999999999999</v>
      </c>
      <c r="H438" s="5">
        <f t="shared" si="36"/>
        <v>-1.0107403269244419E-2</v>
      </c>
      <c r="I438" s="4">
        <f t="shared" si="37"/>
        <v>-2.2763262074426027E-2</v>
      </c>
      <c r="J438" s="4">
        <f t="shared" si="38"/>
        <v>-1.1551309961714495E-2</v>
      </c>
      <c r="K438" s="4">
        <f t="shared" si="39"/>
        <v>-1.0218463706835768E-2</v>
      </c>
      <c r="L438" s="4">
        <f t="shared" si="40"/>
        <v>-1.3278171788810189E-2</v>
      </c>
      <c r="M438" s="3">
        <f t="shared" si="41"/>
        <v>-2.9413210546151758E-2</v>
      </c>
    </row>
    <row r="439" spans="1:13" x14ac:dyDescent="0.25">
      <c r="A439" t="s">
        <v>295</v>
      </c>
      <c r="B439" s="7">
        <v>15303.6</v>
      </c>
      <c r="C439" s="6">
        <v>450.22</v>
      </c>
      <c r="D439" s="12">
        <v>0.105976</v>
      </c>
      <c r="E439" s="6">
        <v>28.19</v>
      </c>
      <c r="F439" s="6">
        <v>0.25374000000000002</v>
      </c>
      <c r="G439">
        <v>57.843000000000004</v>
      </c>
      <c r="H439" s="5">
        <f t="shared" si="36"/>
        <v>-1.5397463333159944E-3</v>
      </c>
      <c r="I439" s="4">
        <f t="shared" si="37"/>
        <v>1.3255913397699937E-2</v>
      </c>
      <c r="J439" s="4">
        <f t="shared" si="38"/>
        <v>6.0662445294625833E-3</v>
      </c>
      <c r="K439" s="4">
        <f t="shared" si="39"/>
        <v>3.5599857600570051E-3</v>
      </c>
      <c r="L439" s="4">
        <f t="shared" si="40"/>
        <v>1.3217266301960739E-2</v>
      </c>
      <c r="M439" s="3">
        <f t="shared" si="41"/>
        <v>-2.3450162074554193E-2</v>
      </c>
    </row>
    <row r="440" spans="1:13" x14ac:dyDescent="0.25">
      <c r="A440" t="s">
        <v>294</v>
      </c>
      <c r="B440" s="7">
        <v>15695.8</v>
      </c>
      <c r="C440" s="6">
        <v>463.33</v>
      </c>
      <c r="D440" s="12">
        <v>0.105992</v>
      </c>
      <c r="E440" s="6">
        <v>27.99</v>
      </c>
      <c r="F440" s="6">
        <v>0.25568999999999997</v>
      </c>
      <c r="G440">
        <v>59.32</v>
      </c>
      <c r="H440" s="5">
        <f t="shared" si="36"/>
        <v>2.5627956820617248E-2</v>
      </c>
      <c r="I440" s="4">
        <f t="shared" si="37"/>
        <v>2.9119097330194021E-2</v>
      </c>
      <c r="J440" s="4">
        <f t="shared" si="38"/>
        <v>1.509775798294033E-4</v>
      </c>
      <c r="K440" s="4">
        <f t="shared" si="39"/>
        <v>-7.0947144377440097E-3</v>
      </c>
      <c r="L440" s="4">
        <f t="shared" si="40"/>
        <v>7.6850319224401886E-3</v>
      </c>
      <c r="M440" s="3">
        <f t="shared" si="41"/>
        <v>2.5534636861850091E-2</v>
      </c>
    </row>
    <row r="441" spans="1:13" x14ac:dyDescent="0.25">
      <c r="A441" t="s">
        <v>293</v>
      </c>
      <c r="B441" s="7">
        <v>16294.7</v>
      </c>
      <c r="C441" s="6">
        <v>462.56</v>
      </c>
      <c r="D441" s="12">
        <v>0.10456</v>
      </c>
      <c r="E441" s="6">
        <v>27.71</v>
      </c>
      <c r="F441" s="6">
        <v>0.25485999999999998</v>
      </c>
      <c r="G441">
        <v>60.744</v>
      </c>
      <c r="H441" s="5">
        <f t="shared" si="36"/>
        <v>3.8156704341288927E-2</v>
      </c>
      <c r="I441" s="4">
        <f t="shared" si="37"/>
        <v>-1.6618824595859838E-3</v>
      </c>
      <c r="J441" s="4">
        <f t="shared" si="38"/>
        <v>-1.351045361914105E-2</v>
      </c>
      <c r="K441" s="4">
        <f t="shared" si="39"/>
        <v>-1.0003572704537222E-2</v>
      </c>
      <c r="L441" s="4">
        <f t="shared" si="40"/>
        <v>-3.2461183464351784E-3</v>
      </c>
      <c r="M441" s="3">
        <f t="shared" si="41"/>
        <v>2.4005394470667518E-2</v>
      </c>
    </row>
    <row r="442" spans="1:13" x14ac:dyDescent="0.25">
      <c r="A442" t="s">
        <v>292</v>
      </c>
      <c r="B442" s="7">
        <v>16324.2</v>
      </c>
      <c r="C442" s="6">
        <v>476.29</v>
      </c>
      <c r="D442" s="12">
        <v>0.106334</v>
      </c>
      <c r="E442" s="6">
        <v>28.19</v>
      </c>
      <c r="F442" s="6">
        <v>0.26547999999999999</v>
      </c>
      <c r="G442">
        <v>65.912999999999997</v>
      </c>
      <c r="H442" s="5">
        <f t="shared" si="36"/>
        <v>1.8104046100879678E-3</v>
      </c>
      <c r="I442" s="4">
        <f t="shared" si="37"/>
        <v>2.9682635766170806E-2</v>
      </c>
      <c r="J442" s="4">
        <f t="shared" si="38"/>
        <v>1.6966335118592246E-2</v>
      </c>
      <c r="K442" s="4">
        <f t="shared" si="39"/>
        <v>1.7322266329844904E-2</v>
      </c>
      <c r="L442" s="4">
        <f t="shared" si="40"/>
        <v>4.166993643569028E-2</v>
      </c>
      <c r="M442" s="3">
        <f t="shared" si="41"/>
        <v>8.5094824180165896E-2</v>
      </c>
    </row>
    <row r="443" spans="1:13" x14ac:dyDescent="0.25">
      <c r="A443" t="s">
        <v>291</v>
      </c>
      <c r="B443" s="7">
        <v>16071</v>
      </c>
      <c r="C443" s="6">
        <v>460.7</v>
      </c>
      <c r="D443" s="12">
        <v>0.10405499999999999</v>
      </c>
      <c r="E443" s="6">
        <v>27.91</v>
      </c>
      <c r="F443" s="6">
        <v>0.26807999999999998</v>
      </c>
      <c r="G443">
        <v>63.786999999999999</v>
      </c>
      <c r="H443" s="5">
        <f t="shared" si="36"/>
        <v>-1.5510714154445604E-2</v>
      </c>
      <c r="I443" s="4">
        <f t="shared" si="37"/>
        <v>-3.2732158978773462E-2</v>
      </c>
      <c r="J443" s="4">
        <f t="shared" si="38"/>
        <v>-2.1432467508040731E-2</v>
      </c>
      <c r="K443" s="4">
        <f t="shared" si="39"/>
        <v>-9.9326002128414803E-3</v>
      </c>
      <c r="L443" s="4">
        <f t="shared" si="40"/>
        <v>9.7935814373963925E-3</v>
      </c>
      <c r="M443" s="3">
        <f t="shared" si="41"/>
        <v>-3.225463869039491E-2</v>
      </c>
    </row>
    <row r="444" spans="1:13" x14ac:dyDescent="0.25">
      <c r="A444" t="s">
        <v>290</v>
      </c>
      <c r="B444" s="7">
        <v>15953</v>
      </c>
      <c r="C444" s="6">
        <v>448.23</v>
      </c>
      <c r="D444" s="12">
        <v>0.10056900000000001</v>
      </c>
      <c r="E444" s="6">
        <v>27.66</v>
      </c>
      <c r="F444" s="6">
        <v>0.26940999999999998</v>
      </c>
      <c r="G444">
        <v>62.332000000000001</v>
      </c>
      <c r="H444" s="5">
        <f t="shared" si="36"/>
        <v>-7.3424180200361011E-3</v>
      </c>
      <c r="I444" s="4">
        <f t="shared" si="37"/>
        <v>-2.7067505969177286E-2</v>
      </c>
      <c r="J444" s="4">
        <f t="shared" si="38"/>
        <v>-3.3501513622603341E-2</v>
      </c>
      <c r="K444" s="4">
        <f t="shared" si="39"/>
        <v>-8.9573629523468368E-3</v>
      </c>
      <c r="L444" s="4">
        <f t="shared" si="40"/>
        <v>4.9612056102656954E-3</v>
      </c>
      <c r="M444" s="3">
        <f t="shared" si="41"/>
        <v>-2.2810290498063823E-2</v>
      </c>
    </row>
    <row r="445" spans="1:13" x14ac:dyDescent="0.25">
      <c r="A445" t="s">
        <v>289</v>
      </c>
      <c r="B445" s="7">
        <v>16715.8</v>
      </c>
      <c r="C445" s="6">
        <v>460.43</v>
      </c>
      <c r="D445" s="12">
        <v>0.10388</v>
      </c>
      <c r="E445" s="6">
        <v>27.96</v>
      </c>
      <c r="F445" s="6">
        <v>0.28777999999999998</v>
      </c>
      <c r="G445">
        <v>73.704999999999998</v>
      </c>
      <c r="H445" s="5">
        <f t="shared" si="36"/>
        <v>4.7815457907603554E-2</v>
      </c>
      <c r="I445" s="4">
        <f t="shared" si="37"/>
        <v>2.7218169243468759E-2</v>
      </c>
      <c r="J445" s="4">
        <f t="shared" si="38"/>
        <v>3.2922670007656363E-2</v>
      </c>
      <c r="K445" s="4">
        <f t="shared" si="39"/>
        <v>1.0845986984815648E-2</v>
      </c>
      <c r="L445" s="4">
        <f t="shared" si="40"/>
        <v>6.818603615307528E-2</v>
      </c>
      <c r="M445" s="3">
        <f t="shared" si="41"/>
        <v>0.18245844830905478</v>
      </c>
    </row>
    <row r="446" spans="1:13" x14ac:dyDescent="0.25">
      <c r="A446" t="s">
        <v>288</v>
      </c>
      <c r="B446" s="7">
        <v>17662.3</v>
      </c>
      <c r="C446" s="6">
        <v>481.95</v>
      </c>
      <c r="D446" s="12">
        <v>0.109511</v>
      </c>
      <c r="E446" s="6">
        <v>28.56</v>
      </c>
      <c r="F446" s="6">
        <v>0.30225999999999997</v>
      </c>
      <c r="G446">
        <v>76.375</v>
      </c>
      <c r="H446" s="5">
        <f t="shared" si="36"/>
        <v>5.6623075174385917E-2</v>
      </c>
      <c r="I446" s="4">
        <f t="shared" si="37"/>
        <v>4.673891796798646E-2</v>
      </c>
      <c r="J446" s="4">
        <f t="shared" si="38"/>
        <v>5.4206777050442856E-2</v>
      </c>
      <c r="K446" s="4">
        <f t="shared" si="39"/>
        <v>2.1459227467811148E-2</v>
      </c>
      <c r="L446" s="4">
        <f t="shared" si="40"/>
        <v>5.0316213774411089E-2</v>
      </c>
      <c r="M446" s="3">
        <f t="shared" si="41"/>
        <v>3.6225493521470753E-2</v>
      </c>
    </row>
    <row r="447" spans="1:13" x14ac:dyDescent="0.25">
      <c r="A447" t="s">
        <v>287</v>
      </c>
      <c r="B447" s="7">
        <v>17774.599999999999</v>
      </c>
      <c r="C447" s="6">
        <v>478.52</v>
      </c>
      <c r="D447" s="12">
        <v>0.10653</v>
      </c>
      <c r="E447" s="6">
        <v>28.07</v>
      </c>
      <c r="F447" s="6">
        <v>0.29326000000000002</v>
      </c>
      <c r="G447">
        <v>73.376000000000005</v>
      </c>
      <c r="H447" s="5">
        <f t="shared" si="36"/>
        <v>6.3581753225796511E-3</v>
      </c>
      <c r="I447" s="4">
        <f t="shared" si="37"/>
        <v>-7.1169208424110009E-3</v>
      </c>
      <c r="J447" s="4">
        <f t="shared" si="38"/>
        <v>-2.7221009761576487E-2</v>
      </c>
      <c r="K447" s="4">
        <f t="shared" si="39"/>
        <v>-1.7156862745097978E-2</v>
      </c>
      <c r="L447" s="4">
        <f t="shared" si="40"/>
        <v>-2.9775689803480332E-2</v>
      </c>
      <c r="M447" s="3">
        <f t="shared" si="41"/>
        <v>-3.9266775777413998E-2</v>
      </c>
    </row>
    <row r="448" spans="1:13" x14ac:dyDescent="0.25">
      <c r="A448" t="s">
        <v>286</v>
      </c>
      <c r="B448" s="7">
        <v>17803.5</v>
      </c>
      <c r="C448" s="6">
        <v>471.21</v>
      </c>
      <c r="D448" s="12">
        <v>0.10588500000000001</v>
      </c>
      <c r="E448" s="6">
        <v>28.1</v>
      </c>
      <c r="F448" s="6">
        <v>0.30374000000000001</v>
      </c>
      <c r="G448">
        <v>81.527000000000001</v>
      </c>
      <c r="H448" s="5">
        <f t="shared" si="36"/>
        <v>1.6259156324194279E-3</v>
      </c>
      <c r="I448" s="4">
        <f t="shared" si="37"/>
        <v>-1.5276268494524792E-2</v>
      </c>
      <c r="J448" s="4">
        <f t="shared" si="38"/>
        <v>-6.0546324978878463E-3</v>
      </c>
      <c r="K448" s="4">
        <f t="shared" si="39"/>
        <v>1.0687566797293879E-3</v>
      </c>
      <c r="L448" s="4">
        <f t="shared" si="40"/>
        <v>3.5736206778967494E-2</v>
      </c>
      <c r="M448" s="3">
        <f t="shared" si="41"/>
        <v>0.11108536851286521</v>
      </c>
    </row>
    <row r="449" spans="1:13" x14ac:dyDescent="0.25">
      <c r="A449" t="s">
        <v>285</v>
      </c>
      <c r="B449" s="7">
        <v>18675.2</v>
      </c>
      <c r="C449" s="6">
        <v>509.98</v>
      </c>
      <c r="D449" s="12">
        <v>0.11834699999999999</v>
      </c>
      <c r="E449" s="6">
        <v>28.96</v>
      </c>
      <c r="F449" s="6">
        <v>0.32995000000000002</v>
      </c>
      <c r="G449">
        <v>82.504999999999995</v>
      </c>
      <c r="H449" s="5">
        <f t="shared" si="36"/>
        <v>4.896228269722247E-2</v>
      </c>
      <c r="I449" s="4">
        <f t="shared" si="37"/>
        <v>8.2277540799219118E-2</v>
      </c>
      <c r="J449" s="4">
        <f t="shared" si="38"/>
        <v>0.11769372432355851</v>
      </c>
      <c r="K449" s="4">
        <f t="shared" si="39"/>
        <v>3.0604982206405618E-2</v>
      </c>
      <c r="L449" s="4">
        <f t="shared" si="40"/>
        <v>8.6290906696516734E-2</v>
      </c>
      <c r="M449" s="3">
        <f t="shared" si="41"/>
        <v>1.1996025856464643E-2</v>
      </c>
    </row>
    <row r="450" spans="1:13" x14ac:dyDescent="0.25">
      <c r="A450" t="s">
        <v>284</v>
      </c>
      <c r="B450" s="7">
        <v>18687.2</v>
      </c>
      <c r="C450" s="6">
        <v>551.91</v>
      </c>
      <c r="D450" s="12">
        <v>0.13353999999999999</v>
      </c>
      <c r="E450" s="6">
        <v>30.5</v>
      </c>
      <c r="F450" s="6">
        <v>0.46343000000000001</v>
      </c>
      <c r="G450">
        <v>87.149000000000001</v>
      </c>
      <c r="H450" s="5">
        <f t="shared" si="36"/>
        <v>6.4256339958879138E-4</v>
      </c>
      <c r="I450" s="4">
        <f t="shared" si="37"/>
        <v>8.2218910545511559E-2</v>
      </c>
      <c r="J450" s="4">
        <f t="shared" si="38"/>
        <v>0.12837672268836564</v>
      </c>
      <c r="K450" s="4">
        <f t="shared" si="39"/>
        <v>5.317679558011057E-2</v>
      </c>
      <c r="L450" s="4">
        <f t="shared" si="40"/>
        <v>0.40454614335505368</v>
      </c>
      <c r="M450" s="3">
        <f t="shared" si="41"/>
        <v>5.6287497727410596E-2</v>
      </c>
    </row>
    <row r="451" spans="1:13" x14ac:dyDescent="0.25">
      <c r="A451" t="s">
        <v>283</v>
      </c>
      <c r="B451" s="7">
        <v>18412.900000000001</v>
      </c>
      <c r="C451" s="6">
        <v>559.4</v>
      </c>
      <c r="D451" s="12">
        <v>0.145653</v>
      </c>
      <c r="E451" s="6">
        <v>30.04</v>
      </c>
      <c r="F451" s="6">
        <v>0.44603999999999999</v>
      </c>
      <c r="G451">
        <v>82.882999999999996</v>
      </c>
      <c r="H451" s="5">
        <f t="shared" si="36"/>
        <v>-1.4678496510980743E-2</v>
      </c>
      <c r="I451" s="4">
        <f t="shared" si="37"/>
        <v>1.3571053251435927E-2</v>
      </c>
      <c r="J451" s="4">
        <f t="shared" si="38"/>
        <v>9.0706904298337721E-2</v>
      </c>
      <c r="K451" s="4">
        <f t="shared" si="39"/>
        <v>-1.5081967213114833E-2</v>
      </c>
      <c r="L451" s="4">
        <f t="shared" si="40"/>
        <v>-3.7524545238763141E-2</v>
      </c>
      <c r="M451" s="3">
        <f t="shared" si="41"/>
        <v>-4.8950647741224818E-2</v>
      </c>
    </row>
    <row r="452" spans="1:13" x14ac:dyDescent="0.25">
      <c r="A452" t="s">
        <v>282</v>
      </c>
      <c r="B452" s="7">
        <v>18379.599999999999</v>
      </c>
      <c r="C452" s="6">
        <v>609.22</v>
      </c>
      <c r="D452" s="12">
        <v>0.15454000000000001</v>
      </c>
      <c r="E452" s="6">
        <v>30.98</v>
      </c>
      <c r="F452" s="6">
        <v>0.61509999999999998</v>
      </c>
      <c r="G452">
        <v>89.097999999999999</v>
      </c>
      <c r="H452" s="5">
        <f t="shared" ref="H452:H515" si="42">IFERROR(B452/B451-1,"")</f>
        <v>-1.8085146826410936E-3</v>
      </c>
      <c r="I452" s="4">
        <f t="shared" ref="I452:I515" si="43">IFERROR(C452/C451-1,"")</f>
        <v>8.9059706828745089E-2</v>
      </c>
      <c r="J452" s="4">
        <f t="shared" ref="J452:J515" si="44">IFERROR(D452/D451-1,"")</f>
        <v>6.1014877826066183E-2</v>
      </c>
      <c r="K452" s="4">
        <f t="shared" ref="K452:K515" si="45">IFERROR(E452/E451-1,"")</f>
        <v>3.1291611185086499E-2</v>
      </c>
      <c r="L452" s="4">
        <f t="shared" ref="L452:L515" si="46">IFERROR(F452/F451-1,"")</f>
        <v>0.37902430275311638</v>
      </c>
      <c r="M452" s="3">
        <f t="shared" ref="M452:M515" si="47">IFERROR(G452/G451-1,"")</f>
        <v>7.4985220129580199E-2</v>
      </c>
    </row>
    <row r="453" spans="1:13" x14ac:dyDescent="0.25">
      <c r="A453" t="s">
        <v>281</v>
      </c>
      <c r="B453" s="7">
        <v>19152.599999999999</v>
      </c>
      <c r="C453" s="6">
        <v>605.03</v>
      </c>
      <c r="D453" s="12">
        <v>0.166995</v>
      </c>
      <c r="E453" s="6">
        <v>33.909999999999997</v>
      </c>
      <c r="F453" s="6">
        <v>0.69223999999999997</v>
      </c>
      <c r="G453">
        <v>89.230999999999995</v>
      </c>
      <c r="H453" s="5">
        <f t="shared" si="42"/>
        <v>4.2057498530980064E-2</v>
      </c>
      <c r="I453" s="4">
        <f t="shared" si="43"/>
        <v>-6.8776468270904667E-3</v>
      </c>
      <c r="J453" s="4">
        <f t="shared" si="44"/>
        <v>8.0594020965445878E-2</v>
      </c>
      <c r="K453" s="4">
        <f t="shared" si="45"/>
        <v>9.4577146546158675E-2</v>
      </c>
      <c r="L453" s="4">
        <f t="shared" si="46"/>
        <v>0.12541050235734019</v>
      </c>
      <c r="M453" s="3">
        <f t="shared" si="47"/>
        <v>1.4927383330713972E-3</v>
      </c>
    </row>
    <row r="454" spans="1:13" x14ac:dyDescent="0.25">
      <c r="A454" t="s">
        <v>280</v>
      </c>
      <c r="B454" s="7">
        <v>18723</v>
      </c>
      <c r="C454" s="6">
        <v>569.66999999999996</v>
      </c>
      <c r="D454" s="12">
        <v>0.155226</v>
      </c>
      <c r="E454" s="6">
        <v>31.29</v>
      </c>
      <c r="F454" s="6">
        <v>0.63224000000000002</v>
      </c>
      <c r="G454">
        <v>81.772000000000006</v>
      </c>
      <c r="H454" s="5">
        <f t="shared" si="42"/>
        <v>-2.2430374988252177E-2</v>
      </c>
      <c r="I454" s="4">
        <f t="shared" si="43"/>
        <v>-5.8443382972745206E-2</v>
      </c>
      <c r="J454" s="4">
        <f t="shared" si="44"/>
        <v>-7.0475163927063655E-2</v>
      </c>
      <c r="K454" s="4">
        <f t="shared" si="45"/>
        <v>-7.7263344146269453E-2</v>
      </c>
      <c r="L454" s="4">
        <f t="shared" si="46"/>
        <v>-8.6675141569397818E-2</v>
      </c>
      <c r="M454" s="3">
        <f t="shared" si="47"/>
        <v>-8.3592025193038211E-2</v>
      </c>
    </row>
    <row r="455" spans="1:13" x14ac:dyDescent="0.25">
      <c r="A455" t="s">
        <v>279</v>
      </c>
      <c r="B455" s="7">
        <v>17162</v>
      </c>
      <c r="C455" s="6">
        <v>519.32000000000005</v>
      </c>
      <c r="D455" s="12">
        <v>0.13849600000000001</v>
      </c>
      <c r="E455" s="6">
        <v>28.22</v>
      </c>
      <c r="F455" s="6">
        <v>0.53593000000000002</v>
      </c>
      <c r="G455">
        <v>70.938999999999993</v>
      </c>
      <c r="H455" s="5">
        <f t="shared" si="42"/>
        <v>-8.3373391016396958E-2</v>
      </c>
      <c r="I455" s="4">
        <f t="shared" si="43"/>
        <v>-8.8384503308933104E-2</v>
      </c>
      <c r="J455" s="4">
        <f t="shared" si="44"/>
        <v>-0.10777833610348775</v>
      </c>
      <c r="K455" s="4">
        <f t="shared" si="45"/>
        <v>-9.81144135506552E-2</v>
      </c>
      <c r="L455" s="4">
        <f t="shared" si="46"/>
        <v>-0.15233139314184485</v>
      </c>
      <c r="M455" s="3">
        <f t="shared" si="47"/>
        <v>-0.13247810986645814</v>
      </c>
    </row>
    <row r="456" spans="1:13" x14ac:dyDescent="0.25">
      <c r="A456" t="s">
        <v>278</v>
      </c>
      <c r="B456" s="7">
        <v>17127.099999999999</v>
      </c>
      <c r="C456" s="6">
        <v>518.11</v>
      </c>
      <c r="D456" s="12">
        <v>0.141462</v>
      </c>
      <c r="E456" s="6">
        <v>28.44</v>
      </c>
      <c r="F456" s="6">
        <v>0.56120000000000003</v>
      </c>
      <c r="G456">
        <v>69.147000000000006</v>
      </c>
      <c r="H456" s="5">
        <f t="shared" si="42"/>
        <v>-2.0335625218507181E-3</v>
      </c>
      <c r="I456" s="4">
        <f t="shared" si="43"/>
        <v>-2.3299699607178814E-3</v>
      </c>
      <c r="J456" s="4">
        <f t="shared" si="44"/>
        <v>2.1415780961183017E-2</v>
      </c>
      <c r="K456" s="4">
        <f t="shared" si="45"/>
        <v>7.795889440113557E-3</v>
      </c>
      <c r="L456" s="4">
        <f t="shared" si="46"/>
        <v>4.7151680256749984E-2</v>
      </c>
      <c r="M456" s="3">
        <f t="shared" si="47"/>
        <v>-2.5261139852549186E-2</v>
      </c>
    </row>
    <row r="457" spans="1:13" x14ac:dyDescent="0.25">
      <c r="A457" t="s">
        <v>277</v>
      </c>
      <c r="B457" s="7">
        <v>17730.7</v>
      </c>
      <c r="C457" s="6">
        <v>537.74</v>
      </c>
      <c r="D457" s="12">
        <v>0.164933</v>
      </c>
      <c r="E457" s="6">
        <v>29.16</v>
      </c>
      <c r="F457" s="6">
        <v>0.62597000000000003</v>
      </c>
      <c r="G457">
        <v>72.683000000000007</v>
      </c>
      <c r="H457" s="5">
        <f t="shared" si="42"/>
        <v>3.5242393633481583E-2</v>
      </c>
      <c r="I457" s="4">
        <f t="shared" si="43"/>
        <v>3.7887707243635438E-2</v>
      </c>
      <c r="J457" s="4">
        <f t="shared" si="44"/>
        <v>0.16591734882866072</v>
      </c>
      <c r="K457" s="4">
        <f t="shared" si="45"/>
        <v>2.5316455696202445E-2</v>
      </c>
      <c r="L457" s="4">
        <f t="shared" si="46"/>
        <v>0.11541339985744825</v>
      </c>
      <c r="M457" s="3">
        <f t="shared" si="47"/>
        <v>5.1137431848091719E-2</v>
      </c>
    </row>
    <row r="458" spans="1:13" x14ac:dyDescent="0.25">
      <c r="A458" t="s">
        <v>276</v>
      </c>
      <c r="B458" s="7">
        <v>18185.5</v>
      </c>
      <c r="C458" s="6">
        <v>575.45000000000005</v>
      </c>
      <c r="D458" s="12">
        <v>0.166488</v>
      </c>
      <c r="E458" s="6">
        <v>30.09</v>
      </c>
      <c r="F458" s="6">
        <v>0.60533999999999999</v>
      </c>
      <c r="G458">
        <v>78.900999999999996</v>
      </c>
      <c r="H458" s="5">
        <f t="shared" si="42"/>
        <v>2.5650425533114918E-2</v>
      </c>
      <c r="I458" s="4">
        <f t="shared" si="43"/>
        <v>7.0126827091159472E-2</v>
      </c>
      <c r="J458" s="4">
        <f t="shared" si="44"/>
        <v>9.4280707923823925E-3</v>
      </c>
      <c r="K458" s="4">
        <f t="shared" si="45"/>
        <v>3.1893004115226331E-2</v>
      </c>
      <c r="L458" s="4">
        <f t="shared" si="46"/>
        <v>-3.2956850967298834E-2</v>
      </c>
      <c r="M458" s="3">
        <f t="shared" si="47"/>
        <v>8.5549578305793572E-2</v>
      </c>
    </row>
    <row r="459" spans="1:13" x14ac:dyDescent="0.25">
      <c r="A459" t="s">
        <v>275</v>
      </c>
      <c r="B459" s="7">
        <v>19698.099999999999</v>
      </c>
      <c r="C459" s="6">
        <v>615.91999999999996</v>
      </c>
      <c r="D459" s="12">
        <v>0.17207900000000001</v>
      </c>
      <c r="E459" s="6">
        <v>31.49</v>
      </c>
      <c r="F459" s="6">
        <v>0.66386000000000001</v>
      </c>
      <c r="G459">
        <v>87.664000000000001</v>
      </c>
      <c r="H459" s="5">
        <f t="shared" si="42"/>
        <v>8.3176156828242309E-2</v>
      </c>
      <c r="I459" s="4">
        <f t="shared" si="43"/>
        <v>7.0327569728038775E-2</v>
      </c>
      <c r="J459" s="4">
        <f t="shared" si="44"/>
        <v>3.3581999903897097E-2</v>
      </c>
      <c r="K459" s="4">
        <f t="shared" si="45"/>
        <v>4.6527085410435376E-2</v>
      </c>
      <c r="L459" s="4">
        <f t="shared" si="46"/>
        <v>9.667294413057137E-2</v>
      </c>
      <c r="M459" s="3">
        <f t="shared" si="47"/>
        <v>0.11106323113775507</v>
      </c>
    </row>
    <row r="460" spans="1:13" x14ac:dyDescent="0.25">
      <c r="A460" t="s">
        <v>274</v>
      </c>
      <c r="B460" s="7">
        <v>18770.7</v>
      </c>
      <c r="C460" s="6">
        <v>585.66</v>
      </c>
      <c r="D460" s="12">
        <v>0.15554399999999999</v>
      </c>
      <c r="E460" s="6">
        <v>30.21</v>
      </c>
      <c r="F460" s="6">
        <v>0.61084000000000005</v>
      </c>
      <c r="G460">
        <v>85.088999999999999</v>
      </c>
      <c r="H460" s="5">
        <f t="shared" si="42"/>
        <v>-4.7080682908503757E-2</v>
      </c>
      <c r="I460" s="4">
        <f t="shared" si="43"/>
        <v>-4.9129757111313177E-2</v>
      </c>
      <c r="J460" s="4">
        <f t="shared" si="44"/>
        <v>-9.6089586759569801E-2</v>
      </c>
      <c r="K460" s="4">
        <f t="shared" si="45"/>
        <v>-4.0647824706255831E-2</v>
      </c>
      <c r="L460" s="4">
        <f t="shared" si="46"/>
        <v>-7.9866236857168649E-2</v>
      </c>
      <c r="M460" s="3">
        <f t="shared" si="47"/>
        <v>-2.9373517065157895E-2</v>
      </c>
    </row>
    <row r="461" spans="1:13" x14ac:dyDescent="0.25">
      <c r="A461" t="s">
        <v>273</v>
      </c>
      <c r="B461" s="7">
        <v>19218.8</v>
      </c>
      <c r="C461" s="6">
        <v>598.04999999999995</v>
      </c>
      <c r="D461" s="12">
        <v>0.15865399999999999</v>
      </c>
      <c r="E461" s="6">
        <v>30.3</v>
      </c>
      <c r="F461" s="6">
        <v>0.63065000000000004</v>
      </c>
      <c r="G461">
        <v>88.998000000000005</v>
      </c>
      <c r="H461" s="5">
        <f t="shared" si="42"/>
        <v>2.3872311634622001E-2</v>
      </c>
      <c r="I461" s="4">
        <f t="shared" si="43"/>
        <v>2.1155619301301165E-2</v>
      </c>
      <c r="J461" s="4">
        <f t="shared" si="44"/>
        <v>1.9994342436866708E-2</v>
      </c>
      <c r="K461" s="4">
        <f t="shared" si="45"/>
        <v>2.9791459781529639E-3</v>
      </c>
      <c r="L461" s="4">
        <f t="shared" si="46"/>
        <v>3.243075109685023E-2</v>
      </c>
      <c r="M461" s="3">
        <f t="shared" si="47"/>
        <v>4.5940133272220907E-2</v>
      </c>
    </row>
    <row r="462" spans="1:13" x14ac:dyDescent="0.25">
      <c r="A462" t="s">
        <v>272</v>
      </c>
      <c r="B462" s="7">
        <v>19433.3</v>
      </c>
      <c r="C462" s="6">
        <v>616.32000000000005</v>
      </c>
      <c r="D462" s="12">
        <v>0.164108</v>
      </c>
      <c r="E462" s="6">
        <v>30.7</v>
      </c>
      <c r="F462" s="6">
        <v>0.63031999999999999</v>
      </c>
      <c r="G462">
        <v>89.022999999999996</v>
      </c>
      <c r="H462" s="5">
        <f t="shared" si="42"/>
        <v>1.1160946573147035E-2</v>
      </c>
      <c r="I462" s="4">
        <f t="shared" si="43"/>
        <v>3.0549285176824759E-2</v>
      </c>
      <c r="J462" s="4">
        <f t="shared" si="44"/>
        <v>3.4376693937751446E-2</v>
      </c>
      <c r="K462" s="4">
        <f t="shared" si="45"/>
        <v>1.3201320132013139E-2</v>
      </c>
      <c r="L462" s="4">
        <f t="shared" si="46"/>
        <v>-5.2326964243254448E-4</v>
      </c>
      <c r="M462" s="3">
        <f t="shared" si="47"/>
        <v>2.8090518888057581E-4</v>
      </c>
    </row>
    <row r="463" spans="1:13" x14ac:dyDescent="0.25">
      <c r="A463" t="s">
        <v>271</v>
      </c>
      <c r="B463" s="7">
        <v>18658.099999999999</v>
      </c>
      <c r="C463" s="6">
        <v>567.91</v>
      </c>
      <c r="D463" s="12">
        <v>0.14782200000000001</v>
      </c>
      <c r="E463" s="6">
        <v>29.03</v>
      </c>
      <c r="F463" s="6">
        <v>0.55350999999999995</v>
      </c>
      <c r="G463">
        <v>79.573999999999998</v>
      </c>
      <c r="H463" s="5">
        <f t="shared" si="42"/>
        <v>-3.9890291407017942E-2</v>
      </c>
      <c r="I463" s="4">
        <f t="shared" si="43"/>
        <v>-7.8546858774662609E-2</v>
      </c>
      <c r="J463" s="4">
        <f t="shared" si="44"/>
        <v>-9.9239525190727984E-2</v>
      </c>
      <c r="K463" s="4">
        <f t="shared" si="45"/>
        <v>-5.4397394136807775E-2</v>
      </c>
      <c r="L463" s="4">
        <f t="shared" si="46"/>
        <v>-0.12185873841858108</v>
      </c>
      <c r="M463" s="3">
        <f t="shared" si="47"/>
        <v>-0.10614110960088963</v>
      </c>
    </row>
    <row r="464" spans="1:13" x14ac:dyDescent="0.25">
      <c r="A464" t="s">
        <v>270</v>
      </c>
      <c r="B464" s="7">
        <v>19146.5</v>
      </c>
      <c r="C464" s="6">
        <v>596.67999999999995</v>
      </c>
      <c r="D464" s="12">
        <v>0.15992999999999999</v>
      </c>
      <c r="E464" s="6">
        <v>29.73</v>
      </c>
      <c r="F464" s="6">
        <v>0.58531999999999995</v>
      </c>
      <c r="G464">
        <v>83.153999999999996</v>
      </c>
      <c r="H464" s="5">
        <f t="shared" si="42"/>
        <v>2.6176298765683725E-2</v>
      </c>
      <c r="I464" s="4">
        <f t="shared" si="43"/>
        <v>5.0659435473930703E-2</v>
      </c>
      <c r="J464" s="4">
        <f t="shared" si="44"/>
        <v>8.1909323375410903E-2</v>
      </c>
      <c r="K464" s="4">
        <f t="shared" si="45"/>
        <v>2.4112986565621775E-2</v>
      </c>
      <c r="L464" s="4">
        <f t="shared" si="46"/>
        <v>5.7469603078535103E-2</v>
      </c>
      <c r="M464" s="3">
        <f t="shared" si="47"/>
        <v>4.4989569457360323E-2</v>
      </c>
    </row>
    <row r="465" spans="1:13" x14ac:dyDescent="0.25">
      <c r="A465" t="s">
        <v>269</v>
      </c>
      <c r="B465" s="7">
        <v>19379.900000000001</v>
      </c>
      <c r="C465" s="6">
        <v>601.67999999999995</v>
      </c>
      <c r="D465" s="12">
        <v>0.158664</v>
      </c>
      <c r="E465" s="6">
        <v>29.56</v>
      </c>
      <c r="F465" s="6">
        <v>0.62134999999999996</v>
      </c>
      <c r="G465">
        <v>83.573999999999998</v>
      </c>
      <c r="H465" s="5">
        <f t="shared" si="42"/>
        <v>1.2190217533230685E-2</v>
      </c>
      <c r="I465" s="4">
        <f t="shared" si="43"/>
        <v>8.3797010122679261E-3</v>
      </c>
      <c r="J465" s="4">
        <f t="shared" si="44"/>
        <v>-7.9159632339147468E-3</v>
      </c>
      <c r="K465" s="4">
        <f t="shared" si="45"/>
        <v>-5.7181298351833831E-3</v>
      </c>
      <c r="L465" s="4">
        <f t="shared" si="46"/>
        <v>6.1556071892298281E-2</v>
      </c>
      <c r="M465" s="3">
        <f t="shared" si="47"/>
        <v>5.0508694711017821E-3</v>
      </c>
    </row>
    <row r="466" spans="1:13" x14ac:dyDescent="0.25">
      <c r="A466" t="s">
        <v>268</v>
      </c>
      <c r="B466" s="7">
        <v>19170.7</v>
      </c>
      <c r="C466" s="6">
        <v>591.09</v>
      </c>
      <c r="D466" s="12">
        <v>0.15404599999999999</v>
      </c>
      <c r="E466" s="6">
        <v>29.37</v>
      </c>
      <c r="F466" s="6">
        <v>0.60807999999999995</v>
      </c>
      <c r="G466">
        <v>83.403999999999996</v>
      </c>
      <c r="H466" s="5">
        <f t="shared" si="42"/>
        <v>-1.0794689343082253E-2</v>
      </c>
      <c r="I466" s="4">
        <f t="shared" si="43"/>
        <v>-1.7600717989628922E-2</v>
      </c>
      <c r="J466" s="4">
        <f t="shared" si="44"/>
        <v>-2.9105531185398159E-2</v>
      </c>
      <c r="K466" s="4">
        <f t="shared" si="45"/>
        <v>-6.4276048714477785E-3</v>
      </c>
      <c r="L466" s="4">
        <f t="shared" si="46"/>
        <v>-2.1356723263860955E-2</v>
      </c>
      <c r="M466" s="3">
        <f t="shared" si="47"/>
        <v>-2.0341254457127977E-3</v>
      </c>
    </row>
    <row r="467" spans="1:13" x14ac:dyDescent="0.25">
      <c r="A467" t="s">
        <v>267</v>
      </c>
      <c r="B467" s="7">
        <v>18326.599999999999</v>
      </c>
      <c r="C467" s="6">
        <v>555.04999999999995</v>
      </c>
      <c r="D467" s="12">
        <v>0.141265</v>
      </c>
      <c r="E467" s="6">
        <v>27.68</v>
      </c>
      <c r="F467" s="6">
        <v>0.55898000000000003</v>
      </c>
      <c r="G467">
        <v>76.765000000000001</v>
      </c>
      <c r="H467" s="5">
        <f t="shared" si="42"/>
        <v>-4.4030734401978133E-2</v>
      </c>
      <c r="I467" s="4">
        <f t="shared" si="43"/>
        <v>-6.0972102387115479E-2</v>
      </c>
      <c r="J467" s="4">
        <f t="shared" si="44"/>
        <v>-8.2968723628007113E-2</v>
      </c>
      <c r="K467" s="4">
        <f t="shared" si="45"/>
        <v>-5.7541709227102555E-2</v>
      </c>
      <c r="L467" s="4">
        <f t="shared" si="46"/>
        <v>-8.0745954479673587E-2</v>
      </c>
      <c r="M467" s="3">
        <f t="shared" si="47"/>
        <v>-7.960049877703701E-2</v>
      </c>
    </row>
    <row r="468" spans="1:13" x14ac:dyDescent="0.25">
      <c r="A468" t="s">
        <v>266</v>
      </c>
      <c r="B468" s="7">
        <v>18546</v>
      </c>
      <c r="C468" s="6">
        <v>573.21</v>
      </c>
      <c r="D468" s="12">
        <v>0.14796999999999999</v>
      </c>
      <c r="E468" s="6">
        <v>28.14</v>
      </c>
      <c r="F468" s="6">
        <v>0.58284999999999998</v>
      </c>
      <c r="G468">
        <v>77.397000000000006</v>
      </c>
      <c r="H468" s="5">
        <f t="shared" si="42"/>
        <v>1.1971669595014944E-2</v>
      </c>
      <c r="I468" s="4">
        <f t="shared" si="43"/>
        <v>3.2717773173588149E-2</v>
      </c>
      <c r="J468" s="4">
        <f t="shared" si="44"/>
        <v>4.7463986125367175E-2</v>
      </c>
      <c r="K468" s="4">
        <f t="shared" si="45"/>
        <v>1.6618497109826658E-2</v>
      </c>
      <c r="L468" s="4">
        <f t="shared" si="46"/>
        <v>4.270278006368744E-2</v>
      </c>
      <c r="M468" s="3">
        <f t="shared" si="47"/>
        <v>8.2329186478213856E-3</v>
      </c>
    </row>
    <row r="469" spans="1:13" x14ac:dyDescent="0.25">
      <c r="A469" t="s">
        <v>265</v>
      </c>
      <c r="B469" s="7">
        <v>18247.2</v>
      </c>
      <c r="C469" s="6">
        <v>558.13</v>
      </c>
      <c r="D469" s="12">
        <v>0.14166300000000001</v>
      </c>
      <c r="E469" s="6">
        <v>27.66</v>
      </c>
      <c r="F469" s="6">
        <v>0.57135999999999998</v>
      </c>
      <c r="G469">
        <v>74.632999999999996</v>
      </c>
      <c r="H469" s="5">
        <f t="shared" si="42"/>
        <v>-1.6111290844386894E-2</v>
      </c>
      <c r="I469" s="4">
        <f t="shared" si="43"/>
        <v>-2.6307984857207756E-2</v>
      </c>
      <c r="J469" s="4">
        <f t="shared" si="44"/>
        <v>-4.2623504764479181E-2</v>
      </c>
      <c r="K469" s="4">
        <f t="shared" si="45"/>
        <v>-1.7057569296375252E-2</v>
      </c>
      <c r="L469" s="4">
        <f t="shared" si="46"/>
        <v>-1.9713476880844127E-2</v>
      </c>
      <c r="M469" s="3">
        <f t="shared" si="47"/>
        <v>-3.5711978500458819E-2</v>
      </c>
    </row>
    <row r="470" spans="1:13" x14ac:dyDescent="0.25">
      <c r="A470" t="s">
        <v>264</v>
      </c>
      <c r="B470" s="7">
        <v>18023.599999999999</v>
      </c>
      <c r="C470" s="6">
        <v>544.16999999999996</v>
      </c>
      <c r="D470" s="12">
        <v>0.13921600000000001</v>
      </c>
      <c r="E470" s="6">
        <v>27.33</v>
      </c>
      <c r="F470" s="6">
        <v>0.54786999999999997</v>
      </c>
      <c r="G470">
        <v>72.180999999999997</v>
      </c>
      <c r="H470" s="5">
        <f t="shared" si="42"/>
        <v>-1.2253934850278481E-2</v>
      </c>
      <c r="I470" s="4">
        <f t="shared" si="43"/>
        <v>-2.5012093956605197E-2</v>
      </c>
      <c r="J470" s="4">
        <f t="shared" si="44"/>
        <v>-1.7273388252401878E-2</v>
      </c>
      <c r="K470" s="4">
        <f t="shared" si="45"/>
        <v>-1.1930585683297301E-2</v>
      </c>
      <c r="L470" s="4">
        <f t="shared" si="46"/>
        <v>-4.1112433492019096E-2</v>
      </c>
      <c r="M470" s="3">
        <f t="shared" si="47"/>
        <v>-3.2854099393029856E-2</v>
      </c>
    </row>
    <row r="471" spans="1:13" x14ac:dyDescent="0.25">
      <c r="A471" t="s">
        <v>263</v>
      </c>
      <c r="B471" s="7">
        <v>18808.900000000001</v>
      </c>
      <c r="C471" s="6">
        <v>567.78</v>
      </c>
      <c r="D471" s="12">
        <v>0.144259</v>
      </c>
      <c r="E471" s="6">
        <v>28.14</v>
      </c>
      <c r="F471" s="6">
        <v>0.50588999999999995</v>
      </c>
      <c r="G471">
        <v>76.656000000000006</v>
      </c>
      <c r="H471" s="5">
        <f t="shared" si="42"/>
        <v>4.3570651812068872E-2</v>
      </c>
      <c r="I471" s="4">
        <f t="shared" si="43"/>
        <v>4.3387176801367167E-2</v>
      </c>
      <c r="J471" s="4">
        <f t="shared" si="44"/>
        <v>3.6224284564992493E-2</v>
      </c>
      <c r="K471" s="4">
        <f t="shared" si="45"/>
        <v>2.9637760702524885E-2</v>
      </c>
      <c r="L471" s="4">
        <f t="shared" si="46"/>
        <v>-7.6624016646284709E-2</v>
      </c>
      <c r="M471" s="3">
        <f t="shared" si="47"/>
        <v>6.1996924398387554E-2</v>
      </c>
    </row>
    <row r="472" spans="1:13" x14ac:dyDescent="0.25">
      <c r="A472" t="s">
        <v>262</v>
      </c>
      <c r="B472" s="7">
        <v>19176.8</v>
      </c>
      <c r="C472" s="6">
        <v>591.09</v>
      </c>
      <c r="D472" s="12">
        <v>0.15404899999999999</v>
      </c>
      <c r="E472" s="6">
        <v>29.14</v>
      </c>
      <c r="F472" s="6">
        <v>0.51415999999999995</v>
      </c>
      <c r="G472">
        <v>82.322999999999993</v>
      </c>
      <c r="H472" s="5">
        <f t="shared" si="42"/>
        <v>1.9559889201388625E-2</v>
      </c>
      <c r="I472" s="4">
        <f t="shared" si="43"/>
        <v>4.1054633837049659E-2</v>
      </c>
      <c r="J472" s="4">
        <f t="shared" si="44"/>
        <v>6.7864050076598348E-2</v>
      </c>
      <c r="K472" s="4">
        <f t="shared" si="45"/>
        <v>3.5536602700781739E-2</v>
      </c>
      <c r="L472" s="4">
        <f t="shared" si="46"/>
        <v>1.6347427306331319E-2</v>
      </c>
      <c r="M472" s="3">
        <f t="shared" si="47"/>
        <v>7.3927676894176342E-2</v>
      </c>
    </row>
    <row r="473" spans="1:13" x14ac:dyDescent="0.25">
      <c r="A473" t="s">
        <v>261</v>
      </c>
      <c r="B473" s="7">
        <v>19273.8</v>
      </c>
      <c r="C473" s="6">
        <v>586.19000000000005</v>
      </c>
      <c r="D473" s="12">
        <v>0.15831600000000001</v>
      </c>
      <c r="E473" s="6">
        <v>30.03</v>
      </c>
      <c r="F473" s="6">
        <v>0.49747000000000002</v>
      </c>
      <c r="G473">
        <v>82.361000000000004</v>
      </c>
      <c r="H473" s="5">
        <f t="shared" si="42"/>
        <v>5.0581953193442608E-3</v>
      </c>
      <c r="I473" s="4">
        <f t="shared" si="43"/>
        <v>-8.2897697474157983E-3</v>
      </c>
      <c r="J473" s="4">
        <f t="shared" si="44"/>
        <v>2.7698978896325332E-2</v>
      </c>
      <c r="K473" s="4">
        <f t="shared" si="45"/>
        <v>3.0542210020590321E-2</v>
      </c>
      <c r="L473" s="4">
        <f t="shared" si="46"/>
        <v>-3.246071261863992E-2</v>
      </c>
      <c r="M473" s="3">
        <f t="shared" si="47"/>
        <v>4.615963946892343E-4</v>
      </c>
    </row>
    <row r="474" spans="1:13" x14ac:dyDescent="0.25">
      <c r="A474" t="s">
        <v>260</v>
      </c>
      <c r="B474" s="7">
        <v>19434.900000000001</v>
      </c>
      <c r="C474" s="6">
        <v>588.91</v>
      </c>
      <c r="D474" s="12">
        <v>0.15381300000000001</v>
      </c>
      <c r="E474" s="6">
        <v>29.51</v>
      </c>
      <c r="F474" s="6">
        <v>0.46783000000000002</v>
      </c>
      <c r="G474">
        <v>81.332999999999998</v>
      </c>
      <c r="H474" s="5">
        <f t="shared" si="42"/>
        <v>8.3584970270524916E-3</v>
      </c>
      <c r="I474" s="4">
        <f t="shared" si="43"/>
        <v>4.6401337450312496E-3</v>
      </c>
      <c r="J474" s="4">
        <f t="shared" si="44"/>
        <v>-2.844311377245512E-2</v>
      </c>
      <c r="K474" s="4">
        <f t="shared" si="45"/>
        <v>-1.7316017316017285E-2</v>
      </c>
      <c r="L474" s="4">
        <f t="shared" si="46"/>
        <v>-5.9581482300440247E-2</v>
      </c>
      <c r="M474" s="3">
        <f t="shared" si="47"/>
        <v>-1.2481635725646867E-2</v>
      </c>
    </row>
    <row r="475" spans="1:13" x14ac:dyDescent="0.25">
      <c r="A475" t="s">
        <v>259</v>
      </c>
      <c r="B475" s="7">
        <v>21352.2</v>
      </c>
      <c r="C475" s="6">
        <v>637.38</v>
      </c>
      <c r="D475" s="12">
        <v>0.16819799999999999</v>
      </c>
      <c r="E475" s="6">
        <v>30.56</v>
      </c>
      <c r="F475" s="6">
        <v>0.57120000000000004</v>
      </c>
      <c r="G475">
        <v>93.134</v>
      </c>
      <c r="H475" s="5">
        <f t="shared" si="42"/>
        <v>9.8652424247101855E-2</v>
      </c>
      <c r="I475" s="4">
        <f t="shared" si="43"/>
        <v>8.2304596627668092E-2</v>
      </c>
      <c r="J475" s="4">
        <f t="shared" si="44"/>
        <v>9.3522654131965366E-2</v>
      </c>
      <c r="K475" s="4">
        <f t="shared" si="45"/>
        <v>3.5581158929176349E-2</v>
      </c>
      <c r="L475" s="4">
        <f t="shared" si="46"/>
        <v>0.22095633029091766</v>
      </c>
      <c r="M475" s="3">
        <f t="shared" si="47"/>
        <v>0.145094856946135</v>
      </c>
    </row>
    <row r="476" spans="1:13" x14ac:dyDescent="0.25">
      <c r="A476" t="s">
        <v>258</v>
      </c>
      <c r="B476" s="7">
        <v>22825.4</v>
      </c>
      <c r="C476" s="6">
        <v>643.16999999999996</v>
      </c>
      <c r="D476" s="12">
        <v>0.16341800000000001</v>
      </c>
      <c r="E476" s="6">
        <v>30.22</v>
      </c>
      <c r="F476" s="6">
        <v>0.57789999999999997</v>
      </c>
      <c r="G476">
        <v>101.149</v>
      </c>
      <c r="H476" s="5">
        <f t="shared" si="42"/>
        <v>6.8995232341398038E-2</v>
      </c>
      <c r="I476" s="4">
        <f t="shared" si="43"/>
        <v>9.0840628824249148E-3</v>
      </c>
      <c r="J476" s="4">
        <f t="shared" si="44"/>
        <v>-2.8418887263819914E-2</v>
      </c>
      <c r="K476" s="4">
        <f t="shared" si="45"/>
        <v>-1.1125654450261813E-2</v>
      </c>
      <c r="L476" s="4">
        <f t="shared" si="46"/>
        <v>1.1729691876750659E-2</v>
      </c>
      <c r="M476" s="3">
        <f t="shared" si="47"/>
        <v>8.6058797002168896E-2</v>
      </c>
    </row>
    <row r="477" spans="1:13" x14ac:dyDescent="0.25">
      <c r="A477" t="s">
        <v>257</v>
      </c>
      <c r="B477" s="7">
        <v>23127.9</v>
      </c>
      <c r="C477" s="6">
        <v>653.85</v>
      </c>
      <c r="D477" s="12">
        <v>0.16502</v>
      </c>
      <c r="E477" s="6">
        <v>30.96</v>
      </c>
      <c r="F477" s="6">
        <v>0.58348</v>
      </c>
      <c r="G477">
        <v>109.351</v>
      </c>
      <c r="H477" s="5">
        <f t="shared" si="42"/>
        <v>1.3252779797944481E-2</v>
      </c>
      <c r="I477" s="4">
        <f t="shared" si="43"/>
        <v>1.6605252110639679E-2</v>
      </c>
      <c r="J477" s="4">
        <f t="shared" si="44"/>
        <v>9.8030816678700283E-3</v>
      </c>
      <c r="K477" s="4">
        <f t="shared" si="45"/>
        <v>2.4487094639311868E-2</v>
      </c>
      <c r="L477" s="4">
        <f t="shared" si="46"/>
        <v>9.6556497663955465E-3</v>
      </c>
      <c r="M477" s="3">
        <f t="shared" si="47"/>
        <v>8.1088295484878614E-2</v>
      </c>
    </row>
    <row r="478" spans="1:13" x14ac:dyDescent="0.25">
      <c r="A478" t="s">
        <v>256</v>
      </c>
      <c r="B478" s="7">
        <v>23844</v>
      </c>
      <c r="C478" s="6">
        <v>658.17</v>
      </c>
      <c r="D478" s="12">
        <v>0.164301</v>
      </c>
      <c r="E478" s="6">
        <v>33.299999999999997</v>
      </c>
      <c r="F478" s="6">
        <v>0.57659000000000005</v>
      </c>
      <c r="G478">
        <v>119.84</v>
      </c>
      <c r="H478" s="5">
        <f t="shared" si="42"/>
        <v>3.0962603608628569E-2</v>
      </c>
      <c r="I478" s="4">
        <f t="shared" si="43"/>
        <v>6.6070199587060507E-3</v>
      </c>
      <c r="J478" s="4">
        <f t="shared" si="44"/>
        <v>-4.357047630590194E-3</v>
      </c>
      <c r="K478" s="4">
        <f t="shared" si="45"/>
        <v>7.5581395348837122E-2</v>
      </c>
      <c r="L478" s="4">
        <f t="shared" si="46"/>
        <v>-1.1808459587303699E-2</v>
      </c>
      <c r="M478" s="3">
        <f t="shared" si="47"/>
        <v>9.592047626450606E-2</v>
      </c>
    </row>
    <row r="479" spans="1:13" x14ac:dyDescent="0.25">
      <c r="A479" t="s">
        <v>255</v>
      </c>
      <c r="B479" s="7">
        <v>23474.9</v>
      </c>
      <c r="C479" s="6">
        <v>638.26</v>
      </c>
      <c r="D479" s="12">
        <v>0.161998</v>
      </c>
      <c r="E479" s="6">
        <v>34.270000000000003</v>
      </c>
      <c r="F479" s="6">
        <v>0.55633999999999995</v>
      </c>
      <c r="G479">
        <v>114.631</v>
      </c>
      <c r="H479" s="5">
        <f t="shared" si="42"/>
        <v>-1.5479785270927637E-2</v>
      </c>
      <c r="I479" s="4">
        <f t="shared" si="43"/>
        <v>-3.0250543172736455E-2</v>
      </c>
      <c r="J479" s="4">
        <f t="shared" si="44"/>
        <v>-1.4016956683160831E-2</v>
      </c>
      <c r="K479" s="4">
        <f t="shared" si="45"/>
        <v>2.912912912912935E-2</v>
      </c>
      <c r="L479" s="4">
        <f t="shared" si="46"/>
        <v>-3.5120276106072046E-2</v>
      </c>
      <c r="M479" s="3">
        <f t="shared" si="47"/>
        <v>-4.3466288384512719E-2</v>
      </c>
    </row>
    <row r="480" spans="1:13" x14ac:dyDescent="0.25">
      <c r="A480" t="s">
        <v>254</v>
      </c>
      <c r="B480" s="7">
        <v>22728.5</v>
      </c>
      <c r="C480" s="6">
        <v>607.85</v>
      </c>
      <c r="D480" s="12">
        <v>0.152699</v>
      </c>
      <c r="E480" s="6">
        <v>32.15</v>
      </c>
      <c r="F480" s="6">
        <v>0.51448000000000005</v>
      </c>
      <c r="G480">
        <v>104.41200000000001</v>
      </c>
      <c r="H480" s="5">
        <f t="shared" si="42"/>
        <v>-3.1795662601331709E-2</v>
      </c>
      <c r="I480" s="4">
        <f t="shared" si="43"/>
        <v>-4.7645160279509824E-2</v>
      </c>
      <c r="J480" s="4">
        <f t="shared" si="44"/>
        <v>-5.7401943233867048E-2</v>
      </c>
      <c r="K480" s="4">
        <f t="shared" si="45"/>
        <v>-6.1861686606361377E-2</v>
      </c>
      <c r="L480" s="4">
        <f t="shared" si="46"/>
        <v>-7.5241758636804601E-2</v>
      </c>
      <c r="M480" s="3">
        <f t="shared" si="47"/>
        <v>-8.9146914883408424E-2</v>
      </c>
    </row>
    <row r="481" spans="1:13" x14ac:dyDescent="0.25">
      <c r="A481" t="s">
        <v>253</v>
      </c>
      <c r="B481" s="7">
        <v>23823.200000000001</v>
      </c>
      <c r="C481" s="6">
        <v>637.47</v>
      </c>
      <c r="D481" s="12">
        <v>0.15665799999999999</v>
      </c>
      <c r="E481" s="6">
        <v>33.520000000000003</v>
      </c>
      <c r="F481" s="6">
        <v>0.44732</v>
      </c>
      <c r="G481">
        <v>114.45</v>
      </c>
      <c r="H481" s="5">
        <f t="shared" si="42"/>
        <v>4.8164199133246877E-2</v>
      </c>
      <c r="I481" s="4">
        <f t="shared" si="43"/>
        <v>4.8729127251789128E-2</v>
      </c>
      <c r="J481" s="4">
        <f t="shared" si="44"/>
        <v>2.5926823358371598E-2</v>
      </c>
      <c r="K481" s="4">
        <f t="shared" si="45"/>
        <v>4.2612752721617575E-2</v>
      </c>
      <c r="L481" s="4">
        <f t="shared" si="46"/>
        <v>-0.13053957393873439</v>
      </c>
      <c r="M481" s="3">
        <f t="shared" si="47"/>
        <v>9.6138374899436885E-2</v>
      </c>
    </row>
    <row r="482" spans="1:13" x14ac:dyDescent="0.25">
      <c r="A482" t="s">
        <v>252</v>
      </c>
      <c r="B482" s="7">
        <v>23257.9</v>
      </c>
      <c r="C482" s="6">
        <v>585.69000000000005</v>
      </c>
      <c r="D482" s="12">
        <v>0.13650999999999999</v>
      </c>
      <c r="E482" s="6">
        <v>31.19</v>
      </c>
      <c r="F482" s="6">
        <v>0.26040999999999997</v>
      </c>
      <c r="G482">
        <v>102.488</v>
      </c>
      <c r="H482" s="5">
        <f t="shared" si="42"/>
        <v>-2.3728970079586298E-2</v>
      </c>
      <c r="I482" s="4">
        <f t="shared" si="43"/>
        <v>-8.1227351875382325E-2</v>
      </c>
      <c r="J482" s="4">
        <f t="shared" si="44"/>
        <v>-0.12861136999068035</v>
      </c>
      <c r="K482" s="4">
        <f t="shared" si="45"/>
        <v>-6.9510739856802006E-2</v>
      </c>
      <c r="L482" s="4">
        <f t="shared" si="46"/>
        <v>-0.41784404900295091</v>
      </c>
      <c r="M482" s="3">
        <f t="shared" si="47"/>
        <v>-0.10451725644386201</v>
      </c>
    </row>
    <row r="483" spans="1:13" x14ac:dyDescent="0.25">
      <c r="A483" t="s">
        <v>251</v>
      </c>
      <c r="B483" s="7">
        <v>23736.5</v>
      </c>
      <c r="C483" s="6">
        <v>612.34</v>
      </c>
      <c r="D483" s="12">
        <v>0.15298400000000001</v>
      </c>
      <c r="E483" s="6">
        <v>32.51</v>
      </c>
      <c r="F483" s="6">
        <v>0.33782000000000001</v>
      </c>
      <c r="G483">
        <v>111.291</v>
      </c>
      <c r="H483" s="5">
        <f t="shared" si="42"/>
        <v>2.0577954157511957E-2</v>
      </c>
      <c r="I483" s="4">
        <f t="shared" si="43"/>
        <v>4.5501886663593227E-2</v>
      </c>
      <c r="J483" s="4">
        <f t="shared" si="44"/>
        <v>0.1206798036773864</v>
      </c>
      <c r="K483" s="4">
        <f t="shared" si="45"/>
        <v>4.2321256813081076E-2</v>
      </c>
      <c r="L483" s="4">
        <f t="shared" si="46"/>
        <v>0.29726200990745388</v>
      </c>
      <c r="M483" s="3">
        <f t="shared" si="47"/>
        <v>8.5892982593084088E-2</v>
      </c>
    </row>
    <row r="484" spans="1:13" x14ac:dyDescent="0.25">
      <c r="A484" t="s">
        <v>250</v>
      </c>
      <c r="B484" s="7">
        <v>24689.599999999999</v>
      </c>
      <c r="C484" s="6">
        <v>626.92999999999995</v>
      </c>
      <c r="D484" s="12">
        <v>0.15751599999999999</v>
      </c>
      <c r="E484" s="6">
        <v>33.18</v>
      </c>
      <c r="F484" s="6">
        <v>0.31819999999999998</v>
      </c>
      <c r="G484">
        <v>127.643</v>
      </c>
      <c r="H484" s="5">
        <f t="shared" si="42"/>
        <v>4.0153350325448089E-2</v>
      </c>
      <c r="I484" s="4">
        <f t="shared" si="43"/>
        <v>2.3826632263121761E-2</v>
      </c>
      <c r="J484" s="4">
        <f t="shared" si="44"/>
        <v>2.9624012968676228E-2</v>
      </c>
      <c r="K484" s="4">
        <f t="shared" si="45"/>
        <v>2.0609043371270452E-2</v>
      </c>
      <c r="L484" s="4">
        <f t="shared" si="46"/>
        <v>-5.8078266532472944E-2</v>
      </c>
      <c r="M484" s="3">
        <f t="shared" si="47"/>
        <v>0.14693012013550066</v>
      </c>
    </row>
    <row r="485" spans="1:13" x14ac:dyDescent="0.25">
      <c r="A485" t="s">
        <v>249</v>
      </c>
      <c r="B485" s="7">
        <v>26454.400000000001</v>
      </c>
      <c r="C485" s="6">
        <v>636.58000000000004</v>
      </c>
      <c r="D485" s="12">
        <v>0.15832199999999999</v>
      </c>
      <c r="E485" s="6">
        <v>33.590000000000003</v>
      </c>
      <c r="F485" s="6">
        <v>0.29460999999999998</v>
      </c>
      <c r="G485">
        <v>129.62</v>
      </c>
      <c r="H485" s="5">
        <f t="shared" si="42"/>
        <v>7.14794893396411E-2</v>
      </c>
      <c r="I485" s="4">
        <f t="shared" si="43"/>
        <v>1.5392468058635034E-2</v>
      </c>
      <c r="J485" s="4">
        <f t="shared" si="44"/>
        <v>5.1169405012823077E-3</v>
      </c>
      <c r="K485" s="4">
        <f t="shared" si="45"/>
        <v>1.2356841470765545E-2</v>
      </c>
      <c r="L485" s="4">
        <f t="shared" si="46"/>
        <v>-7.4135763670647448E-2</v>
      </c>
      <c r="M485" s="3">
        <f t="shared" si="47"/>
        <v>1.5488510925001808E-2</v>
      </c>
    </row>
    <row r="486" spans="1:13" x14ac:dyDescent="0.25">
      <c r="A486" t="s">
        <v>248</v>
      </c>
      <c r="B486" s="7">
        <v>26261.3</v>
      </c>
      <c r="C486" s="6">
        <v>683.71</v>
      </c>
      <c r="D486" s="12">
        <v>0.154639</v>
      </c>
      <c r="E486" s="6">
        <v>33.68</v>
      </c>
      <c r="F486" s="6">
        <v>0.28388000000000002</v>
      </c>
      <c r="G486">
        <v>127.812</v>
      </c>
      <c r="H486" s="5">
        <f t="shared" si="42"/>
        <v>-7.2993528486755554E-3</v>
      </c>
      <c r="I486" s="4">
        <f t="shared" si="43"/>
        <v>7.4036256244305543E-2</v>
      </c>
      <c r="J486" s="4">
        <f t="shared" si="44"/>
        <v>-2.3262717752428497E-2</v>
      </c>
      <c r="K486" s="4">
        <f t="shared" si="45"/>
        <v>2.6793688597794851E-3</v>
      </c>
      <c r="L486" s="4">
        <f t="shared" si="46"/>
        <v>-3.6421031193781483E-2</v>
      </c>
      <c r="M486" s="3">
        <f t="shared" si="47"/>
        <v>-1.3948464743095301E-2</v>
      </c>
    </row>
    <row r="487" spans="1:13" x14ac:dyDescent="0.25">
      <c r="A487" t="s">
        <v>247</v>
      </c>
      <c r="B487" s="7">
        <v>27057.8</v>
      </c>
      <c r="C487" s="6">
        <v>730.05</v>
      </c>
      <c r="D487" s="12">
        <v>0.176428</v>
      </c>
      <c r="E487" s="6">
        <v>35.94</v>
      </c>
      <c r="F487" s="6">
        <v>0.24929000000000001</v>
      </c>
      <c r="G487">
        <v>129.822</v>
      </c>
      <c r="H487" s="5">
        <f t="shared" si="42"/>
        <v>3.032980088571402E-2</v>
      </c>
      <c r="I487" s="4">
        <f t="shared" si="43"/>
        <v>6.7777273990434317E-2</v>
      </c>
      <c r="J487" s="4">
        <f t="shared" si="44"/>
        <v>0.14090235968934106</v>
      </c>
      <c r="K487" s="4">
        <f t="shared" si="45"/>
        <v>6.7102137767220738E-2</v>
      </c>
      <c r="L487" s="4">
        <f t="shared" si="46"/>
        <v>-0.12184725940538255</v>
      </c>
      <c r="M487" s="3">
        <f t="shared" si="47"/>
        <v>1.5726222889869579E-2</v>
      </c>
    </row>
    <row r="488" spans="1:13" x14ac:dyDescent="0.25">
      <c r="A488" t="s">
        <v>246</v>
      </c>
      <c r="B488" s="7">
        <v>27376</v>
      </c>
      <c r="C488" s="6">
        <v>731.76</v>
      </c>
      <c r="D488" s="12">
        <v>0.190995</v>
      </c>
      <c r="E488" s="6">
        <v>39.1</v>
      </c>
      <c r="F488" s="6">
        <v>0.22151000000000001</v>
      </c>
      <c r="G488">
        <v>128.751</v>
      </c>
      <c r="H488" s="5">
        <f t="shared" si="42"/>
        <v>1.1760010052554115E-2</v>
      </c>
      <c r="I488" s="4">
        <f t="shared" si="43"/>
        <v>2.3423053215534395E-3</v>
      </c>
      <c r="J488" s="4">
        <f t="shared" si="44"/>
        <v>8.2566259323916924E-2</v>
      </c>
      <c r="K488" s="4">
        <f t="shared" si="45"/>
        <v>8.7924318308291616E-2</v>
      </c>
      <c r="L488" s="4">
        <f t="shared" si="46"/>
        <v>-0.11143647960206982</v>
      </c>
      <c r="M488" s="3">
        <f t="shared" si="47"/>
        <v>-8.2497573600776031E-3</v>
      </c>
    </row>
    <row r="489" spans="1:13" x14ac:dyDescent="0.25">
      <c r="A489" t="s">
        <v>245</v>
      </c>
      <c r="B489" s="7">
        <v>28868.7</v>
      </c>
      <c r="C489" s="6">
        <v>751.8</v>
      </c>
      <c r="D489" s="12">
        <v>0.184033</v>
      </c>
      <c r="E489" s="6">
        <v>38.1</v>
      </c>
      <c r="F489" s="6">
        <v>0.21131</v>
      </c>
      <c r="G489">
        <v>130.036</v>
      </c>
      <c r="H489" s="5">
        <f t="shared" si="42"/>
        <v>5.452586206896548E-2</v>
      </c>
      <c r="I489" s="4">
        <f t="shared" si="43"/>
        <v>2.7386028205969026E-2</v>
      </c>
      <c r="J489" s="4">
        <f t="shared" si="44"/>
        <v>-3.6451216000418785E-2</v>
      </c>
      <c r="K489" s="4">
        <f t="shared" si="45"/>
        <v>-2.5575447570332477E-2</v>
      </c>
      <c r="L489" s="4">
        <f t="shared" si="46"/>
        <v>-4.604758250191876E-2</v>
      </c>
      <c r="M489" s="3">
        <f t="shared" si="47"/>
        <v>9.9805050057863998E-3</v>
      </c>
    </row>
    <row r="490" spans="1:13" x14ac:dyDescent="0.25">
      <c r="A490" t="s">
        <v>244</v>
      </c>
      <c r="B490" s="7">
        <v>28949.4</v>
      </c>
      <c r="C490" s="6">
        <v>735.94</v>
      </c>
      <c r="D490" s="12">
        <v>0.18138099999999999</v>
      </c>
      <c r="E490" s="6">
        <v>37.340000000000003</v>
      </c>
      <c r="F490" s="6">
        <v>0.21925</v>
      </c>
      <c r="G490">
        <v>124.16200000000001</v>
      </c>
      <c r="H490" s="5">
        <f t="shared" si="42"/>
        <v>2.7954151035551877E-3</v>
      </c>
      <c r="I490" s="4">
        <f t="shared" si="43"/>
        <v>-2.1096036179834909E-2</v>
      </c>
      <c r="J490" s="4">
        <f t="shared" si="44"/>
        <v>-1.4410458993767472E-2</v>
      </c>
      <c r="K490" s="4">
        <f t="shared" si="45"/>
        <v>-1.9947506561679762E-2</v>
      </c>
      <c r="L490" s="4">
        <f t="shared" si="46"/>
        <v>3.7575126591264052E-2</v>
      </c>
      <c r="M490" s="3">
        <f t="shared" si="47"/>
        <v>-4.5172106185979222E-2</v>
      </c>
    </row>
    <row r="491" spans="1:13" x14ac:dyDescent="0.25">
      <c r="A491" t="s">
        <v>243</v>
      </c>
      <c r="B491" s="7">
        <v>29359.9</v>
      </c>
      <c r="C491" s="6">
        <v>729.12</v>
      </c>
      <c r="D491" s="12">
        <v>0.17504900000000001</v>
      </c>
      <c r="E491" s="6">
        <v>37.72</v>
      </c>
      <c r="F491" s="6">
        <v>0.23719999999999999</v>
      </c>
      <c r="G491">
        <v>126.30200000000001</v>
      </c>
      <c r="H491" s="5">
        <f t="shared" si="42"/>
        <v>1.4179913918768605E-2</v>
      </c>
      <c r="I491" s="4">
        <f t="shared" si="43"/>
        <v>-9.2670598146589178E-3</v>
      </c>
      <c r="J491" s="4">
        <f t="shared" si="44"/>
        <v>-3.4909940953021468E-2</v>
      </c>
      <c r="K491" s="4">
        <f t="shared" si="45"/>
        <v>1.0176754151044243E-2</v>
      </c>
      <c r="L491" s="4">
        <f t="shared" si="46"/>
        <v>8.1870011402508602E-2</v>
      </c>
      <c r="M491" s="3">
        <f t="shared" si="47"/>
        <v>1.7235547107810723E-2</v>
      </c>
    </row>
    <row r="492" spans="1:13" x14ac:dyDescent="0.25">
      <c r="A492" t="s">
        <v>242</v>
      </c>
      <c r="B492" s="7">
        <v>32193.3</v>
      </c>
      <c r="C492" s="6">
        <v>774.5</v>
      </c>
      <c r="D492" s="12">
        <v>0.17733499999999999</v>
      </c>
      <c r="E492" s="6">
        <v>38.229999999999997</v>
      </c>
      <c r="F492" s="6">
        <v>0.22097</v>
      </c>
      <c r="G492">
        <v>136.78100000000001</v>
      </c>
      <c r="H492" s="5">
        <f t="shared" si="42"/>
        <v>9.6505778289435407E-2</v>
      </c>
      <c r="I492" s="4">
        <f t="shared" si="43"/>
        <v>6.2239411893789676E-2</v>
      </c>
      <c r="J492" s="4">
        <f t="shared" si="44"/>
        <v>1.3059200566698292E-2</v>
      </c>
      <c r="K492" s="4">
        <f t="shared" si="45"/>
        <v>1.3520678685047693E-2</v>
      </c>
      <c r="L492" s="4">
        <f t="shared" si="46"/>
        <v>-6.8423271500843152E-2</v>
      </c>
      <c r="M492" s="3">
        <f t="shared" si="47"/>
        <v>8.2967807318965692E-2</v>
      </c>
    </row>
    <row r="493" spans="1:13" x14ac:dyDescent="0.25">
      <c r="A493" t="s">
        <v>241</v>
      </c>
      <c r="B493" s="7">
        <v>32958.9</v>
      </c>
      <c r="C493" s="6">
        <v>974.97</v>
      </c>
      <c r="D493" s="12">
        <v>0.20566000000000001</v>
      </c>
      <c r="E493" s="6">
        <v>41.22</v>
      </c>
      <c r="F493" s="6">
        <v>0.22478999999999999</v>
      </c>
      <c r="G493">
        <v>161.15100000000001</v>
      </c>
      <c r="H493" s="5">
        <f t="shared" si="42"/>
        <v>2.3781345807978749E-2</v>
      </c>
      <c r="I493" s="4">
        <f t="shared" si="43"/>
        <v>0.25883795997417702</v>
      </c>
      <c r="J493" s="4">
        <f t="shared" si="44"/>
        <v>0.15972594242535321</v>
      </c>
      <c r="K493" s="4">
        <f t="shared" si="45"/>
        <v>7.8210829191734277E-2</v>
      </c>
      <c r="L493" s="4">
        <f t="shared" si="46"/>
        <v>1.7287414581164784E-2</v>
      </c>
      <c r="M493" s="3">
        <f t="shared" si="47"/>
        <v>0.17816802041219182</v>
      </c>
    </row>
    <row r="494" spans="1:13" x14ac:dyDescent="0.25">
      <c r="A494" t="s">
        <v>240</v>
      </c>
      <c r="B494" s="7">
        <v>32022.6</v>
      </c>
      <c r="C494" s="6">
        <v>1042.4000000000001</v>
      </c>
      <c r="D494" s="12">
        <v>0.22584599999999999</v>
      </c>
      <c r="E494" s="6">
        <v>41.1</v>
      </c>
      <c r="F494" s="6">
        <v>0.23574999999999999</v>
      </c>
      <c r="G494">
        <v>155.518</v>
      </c>
      <c r="H494" s="5">
        <f t="shared" si="42"/>
        <v>-2.8408108280312816E-2</v>
      </c>
      <c r="I494" s="4">
        <f t="shared" si="43"/>
        <v>6.9161102392894191E-2</v>
      </c>
      <c r="J494" s="4">
        <f t="shared" si="44"/>
        <v>9.815229018768834E-2</v>
      </c>
      <c r="K494" s="4">
        <f t="shared" si="45"/>
        <v>-2.9112081513827937E-3</v>
      </c>
      <c r="L494" s="4">
        <f t="shared" si="46"/>
        <v>4.8756617287245785E-2</v>
      </c>
      <c r="M494" s="3">
        <f t="shared" si="47"/>
        <v>-3.4954793951014973E-2</v>
      </c>
    </row>
    <row r="495" spans="1:13" x14ac:dyDescent="0.25">
      <c r="A495" t="s">
        <v>239</v>
      </c>
      <c r="B495" s="7">
        <v>33991.5</v>
      </c>
      <c r="C495" s="6">
        <v>1099.52</v>
      </c>
      <c r="D495" s="12">
        <v>0.25864700000000002</v>
      </c>
      <c r="E495" s="6">
        <v>41.79</v>
      </c>
      <c r="F495" s="6">
        <v>0.22544</v>
      </c>
      <c r="G495">
        <v>158.43199999999999</v>
      </c>
      <c r="H495" s="5">
        <f t="shared" si="42"/>
        <v>6.1484701429615374E-2</v>
      </c>
      <c r="I495" s="4">
        <f t="shared" si="43"/>
        <v>5.4796623177283177E-2</v>
      </c>
      <c r="J495" s="4">
        <f t="shared" si="44"/>
        <v>0.14523613435703986</v>
      </c>
      <c r="K495" s="4">
        <f t="shared" si="45"/>
        <v>1.6788321167883202E-2</v>
      </c>
      <c r="L495" s="4">
        <f t="shared" si="46"/>
        <v>-4.3732767762460156E-2</v>
      </c>
      <c r="M495" s="3">
        <f t="shared" si="47"/>
        <v>1.8737380881955756E-2</v>
      </c>
    </row>
    <row r="496" spans="1:13" x14ac:dyDescent="0.25">
      <c r="A496" t="s">
        <v>238</v>
      </c>
      <c r="B496" s="7">
        <v>36793.199999999997</v>
      </c>
      <c r="C496" s="6">
        <v>1207.77</v>
      </c>
      <c r="D496" s="12">
        <v>0.33278400000000002</v>
      </c>
      <c r="E496" s="6">
        <v>42.19</v>
      </c>
      <c r="F496" s="6">
        <v>0.24870999999999999</v>
      </c>
      <c r="G496">
        <v>168.76400000000001</v>
      </c>
      <c r="H496" s="5">
        <f t="shared" si="42"/>
        <v>8.2423547063236402E-2</v>
      </c>
      <c r="I496" s="4">
        <f t="shared" si="43"/>
        <v>9.8452051804423846E-2</v>
      </c>
      <c r="J496" s="4">
        <f t="shared" si="44"/>
        <v>0.28663390644391784</v>
      </c>
      <c r="K496" s="4">
        <f t="shared" si="45"/>
        <v>9.5716678631250218E-3</v>
      </c>
      <c r="L496" s="4">
        <f t="shared" si="46"/>
        <v>0.10322036905606802</v>
      </c>
      <c r="M496" s="3">
        <f t="shared" si="47"/>
        <v>6.5214098161987533E-2</v>
      </c>
    </row>
    <row r="497" spans="1:13" x14ac:dyDescent="0.25">
      <c r="A497" t="s">
        <v>237</v>
      </c>
      <c r="B497" s="7">
        <v>39460.199999999997</v>
      </c>
      <c r="C497" s="6">
        <v>1224.3499999999999</v>
      </c>
      <c r="D497" s="12">
        <v>0.29804999999999998</v>
      </c>
      <c r="E497" s="6">
        <v>43.64</v>
      </c>
      <c r="F497" s="6">
        <v>0.32347999999999999</v>
      </c>
      <c r="G497">
        <v>169.53100000000001</v>
      </c>
      <c r="H497" s="5">
        <f t="shared" si="42"/>
        <v>7.2486220279834424E-2</v>
      </c>
      <c r="I497" s="4">
        <f t="shared" si="43"/>
        <v>1.3727779295726883E-2</v>
      </c>
      <c r="J497" s="4">
        <f t="shared" si="44"/>
        <v>-0.10437400836578692</v>
      </c>
      <c r="K497" s="4">
        <f t="shared" si="45"/>
        <v>3.436833372837178E-2</v>
      </c>
      <c r="L497" s="4">
        <f t="shared" si="46"/>
        <v>0.30063125728760398</v>
      </c>
      <c r="M497" s="3">
        <f t="shared" si="47"/>
        <v>4.5448081344361402E-3</v>
      </c>
    </row>
    <row r="498" spans="1:13" x14ac:dyDescent="0.25">
      <c r="A498" t="s">
        <v>236</v>
      </c>
      <c r="B498" s="7">
        <v>40599.300000000003</v>
      </c>
      <c r="C498" s="6">
        <v>1215.73</v>
      </c>
      <c r="D498" s="12">
        <v>0.30395899999999998</v>
      </c>
      <c r="E498" s="6">
        <v>42.33</v>
      </c>
      <c r="F498" s="6">
        <v>0.32079999999999997</v>
      </c>
      <c r="G498">
        <v>172.16900000000001</v>
      </c>
      <c r="H498" s="5">
        <f t="shared" si="42"/>
        <v>2.886706098803371E-2</v>
      </c>
      <c r="I498" s="4">
        <f t="shared" si="43"/>
        <v>-7.0404704537100349E-3</v>
      </c>
      <c r="J498" s="4">
        <f t="shared" si="44"/>
        <v>1.9825532628753528E-2</v>
      </c>
      <c r="K498" s="4">
        <f t="shared" si="45"/>
        <v>-3.0018331805682918E-2</v>
      </c>
      <c r="L498" s="4">
        <f t="shared" si="46"/>
        <v>-8.2849016940769182E-3</v>
      </c>
      <c r="M498" s="3">
        <f t="shared" si="47"/>
        <v>1.5560575941863108E-2</v>
      </c>
    </row>
    <row r="499" spans="1:13" x14ac:dyDescent="0.25">
      <c r="A499" t="s">
        <v>235</v>
      </c>
      <c r="B499" s="7">
        <v>40151.9</v>
      </c>
      <c r="C499" s="6">
        <v>1275.58</v>
      </c>
      <c r="D499" s="12">
        <v>0.33016299999999998</v>
      </c>
      <c r="E499" s="6">
        <v>43.83</v>
      </c>
      <c r="F499" s="6">
        <v>0.32432</v>
      </c>
      <c r="G499">
        <v>177.179</v>
      </c>
      <c r="H499" s="5">
        <f t="shared" si="42"/>
        <v>-1.1019894431677391E-2</v>
      </c>
      <c r="I499" s="4">
        <f t="shared" si="43"/>
        <v>4.9229680932443731E-2</v>
      </c>
      <c r="J499" s="4">
        <f t="shared" si="44"/>
        <v>8.6208995292128332E-2</v>
      </c>
      <c r="K499" s="4">
        <f t="shared" si="45"/>
        <v>3.5435861091424492E-2</v>
      </c>
      <c r="L499" s="4">
        <f t="shared" si="46"/>
        <v>1.0972568578553776E-2</v>
      </c>
      <c r="M499" s="3">
        <f t="shared" si="47"/>
        <v>2.9099315207731902E-2</v>
      </c>
    </row>
    <row r="500" spans="1:13" x14ac:dyDescent="0.25">
      <c r="A500" t="s">
        <v>234</v>
      </c>
      <c r="B500" s="7">
        <v>38192.199999999997</v>
      </c>
      <c r="C500" s="6">
        <v>1256.04</v>
      </c>
      <c r="D500" s="12">
        <v>0.30232799999999999</v>
      </c>
      <c r="E500" s="6">
        <v>42.43</v>
      </c>
      <c r="F500" s="6">
        <v>0.31520999999999999</v>
      </c>
      <c r="G500">
        <v>170.16200000000001</v>
      </c>
      <c r="H500" s="5">
        <f t="shared" si="42"/>
        <v>-4.8807154829534904E-2</v>
      </c>
      <c r="I500" s="4">
        <f t="shared" si="43"/>
        <v>-1.5318521770488647E-2</v>
      </c>
      <c r="J500" s="4">
        <f t="shared" si="44"/>
        <v>-8.4306842377855795E-2</v>
      </c>
      <c r="K500" s="4">
        <f t="shared" si="45"/>
        <v>-3.1941592516541162E-2</v>
      </c>
      <c r="L500" s="4">
        <f t="shared" si="46"/>
        <v>-2.8089541193882628E-2</v>
      </c>
      <c r="M500" s="3">
        <f t="shared" si="47"/>
        <v>-3.9604016277324017E-2</v>
      </c>
    </row>
    <row r="501" spans="1:13" x14ac:dyDescent="0.25">
      <c r="A501" t="s">
        <v>233</v>
      </c>
      <c r="B501" s="7">
        <v>35544.300000000003</v>
      </c>
      <c r="C501" s="6">
        <v>1091.47</v>
      </c>
      <c r="D501" s="12">
        <v>0.27590599999999998</v>
      </c>
      <c r="E501" s="6">
        <v>38.26</v>
      </c>
      <c r="F501" s="6">
        <v>0.28754000000000002</v>
      </c>
      <c r="G501">
        <v>138.96799999999999</v>
      </c>
      <c r="H501" s="5">
        <f t="shared" si="42"/>
        <v>-6.9330910500049581E-2</v>
      </c>
      <c r="I501" s="4">
        <f t="shared" si="43"/>
        <v>-0.13102289735995665</v>
      </c>
      <c r="J501" s="4">
        <f t="shared" si="44"/>
        <v>-8.7395146992670258E-2</v>
      </c>
      <c r="K501" s="4">
        <f t="shared" si="45"/>
        <v>-9.8279519208107513E-2</v>
      </c>
      <c r="L501" s="4">
        <f t="shared" si="46"/>
        <v>-8.7782748009263556E-2</v>
      </c>
      <c r="M501" s="3">
        <f t="shared" si="47"/>
        <v>-0.18331942501851184</v>
      </c>
    </row>
    <row r="502" spans="1:13" x14ac:dyDescent="0.25">
      <c r="A502" t="s">
        <v>232</v>
      </c>
      <c r="B502" s="7">
        <v>34076.1</v>
      </c>
      <c r="C502" s="6">
        <v>1050.19</v>
      </c>
      <c r="D502" s="12">
        <v>0.28759400000000002</v>
      </c>
      <c r="E502" s="6">
        <v>38.25</v>
      </c>
      <c r="F502" s="6">
        <v>0.29246</v>
      </c>
      <c r="G502">
        <v>133.38999999999999</v>
      </c>
      <c r="H502" s="5">
        <f t="shared" si="42"/>
        <v>-4.1306200994252418E-2</v>
      </c>
      <c r="I502" s="4">
        <f t="shared" si="43"/>
        <v>-3.7820553931853351E-2</v>
      </c>
      <c r="J502" s="4">
        <f t="shared" si="44"/>
        <v>4.2362253811080608E-2</v>
      </c>
      <c r="K502" s="4">
        <f t="shared" si="45"/>
        <v>-2.6136957658118298E-4</v>
      </c>
      <c r="L502" s="4">
        <f t="shared" si="46"/>
        <v>1.7110662864296966E-2</v>
      </c>
      <c r="M502" s="3">
        <f t="shared" si="47"/>
        <v>-4.0138736975418809E-2</v>
      </c>
    </row>
    <row r="503" spans="1:13" x14ac:dyDescent="0.25">
      <c r="A503" t="s">
        <v>231</v>
      </c>
      <c r="B503" s="7">
        <v>37382.199999999997</v>
      </c>
      <c r="C503" s="6">
        <v>1128.46</v>
      </c>
      <c r="D503" s="12">
        <v>0.31273400000000001</v>
      </c>
      <c r="E503" s="6">
        <v>40.119999999999997</v>
      </c>
      <c r="F503" s="6">
        <v>0.30575000000000002</v>
      </c>
      <c r="G503">
        <v>147.34</v>
      </c>
      <c r="H503" s="5">
        <f t="shared" si="42"/>
        <v>9.7021079290176893E-2</v>
      </c>
      <c r="I503" s="4">
        <f t="shared" si="43"/>
        <v>7.4529370875746181E-2</v>
      </c>
      <c r="J503" s="4">
        <f t="shared" si="44"/>
        <v>8.74148973900708E-2</v>
      </c>
      <c r="K503" s="4">
        <f t="shared" si="45"/>
        <v>4.888888888888876E-2</v>
      </c>
      <c r="L503" s="4">
        <f t="shared" si="46"/>
        <v>4.5442111741776703E-2</v>
      </c>
      <c r="M503" s="3">
        <f t="shared" si="47"/>
        <v>0.10458055326486249</v>
      </c>
    </row>
    <row r="504" spans="1:13" x14ac:dyDescent="0.25">
      <c r="A504" t="s">
        <v>230</v>
      </c>
      <c r="B504" s="7">
        <v>39175.699999999997</v>
      </c>
      <c r="C504" s="6">
        <v>1226.17</v>
      </c>
      <c r="D504" s="12">
        <v>0.31102800000000003</v>
      </c>
      <c r="E504" s="6">
        <v>41.88</v>
      </c>
      <c r="F504" s="6">
        <v>0.29659999999999997</v>
      </c>
      <c r="G504">
        <v>152.61099999999999</v>
      </c>
      <c r="H504" s="5">
        <f t="shared" si="42"/>
        <v>4.7977379608476811E-2</v>
      </c>
      <c r="I504" s="4">
        <f t="shared" si="43"/>
        <v>8.6587030111833885E-2</v>
      </c>
      <c r="J504" s="4">
        <f t="shared" si="44"/>
        <v>-5.4551152097308542E-3</v>
      </c>
      <c r="K504" s="4">
        <f t="shared" si="45"/>
        <v>4.386839481555338E-2</v>
      </c>
      <c r="L504" s="4">
        <f t="shared" si="46"/>
        <v>-2.9926410466067255E-2</v>
      </c>
      <c r="M504" s="3">
        <f t="shared" si="47"/>
        <v>3.5774399348445618E-2</v>
      </c>
    </row>
    <row r="505" spans="1:13" x14ac:dyDescent="0.25">
      <c r="A505" t="s">
        <v>229</v>
      </c>
      <c r="B505" s="7">
        <v>36845.800000000003</v>
      </c>
      <c r="C505" s="6">
        <v>1171.68</v>
      </c>
      <c r="D505" s="12">
        <v>0.30251600000000001</v>
      </c>
      <c r="E505" s="6">
        <v>40.909999999999997</v>
      </c>
      <c r="F505" s="6">
        <v>0.28037000000000001</v>
      </c>
      <c r="G505">
        <v>143.77199999999999</v>
      </c>
      <c r="H505" s="5">
        <f t="shared" si="42"/>
        <v>-5.9473091737990535E-2</v>
      </c>
      <c r="I505" s="4">
        <f t="shared" si="43"/>
        <v>-4.4439188693248033E-2</v>
      </c>
      <c r="J505" s="4">
        <f t="shared" si="44"/>
        <v>-2.7367310981648019E-2</v>
      </c>
      <c r="K505" s="4">
        <f t="shared" si="45"/>
        <v>-2.3161413562559852E-2</v>
      </c>
      <c r="L505" s="4">
        <f t="shared" si="46"/>
        <v>-5.4720161834119874E-2</v>
      </c>
      <c r="M505" s="3">
        <f t="shared" si="47"/>
        <v>-5.7918498666544305E-2</v>
      </c>
    </row>
    <row r="506" spans="1:13" x14ac:dyDescent="0.25">
      <c r="A506" t="s">
        <v>228</v>
      </c>
      <c r="B506" s="7">
        <v>36019.5</v>
      </c>
      <c r="C506" s="6">
        <v>1228.27</v>
      </c>
      <c r="D506" s="12">
        <v>0.35123100000000002</v>
      </c>
      <c r="E506" s="6">
        <v>43.1</v>
      </c>
      <c r="F506" s="6">
        <v>0.27950999999999998</v>
      </c>
      <c r="G506">
        <v>143.53100000000001</v>
      </c>
      <c r="H506" s="5">
        <f t="shared" si="42"/>
        <v>-2.2425893860358648E-2</v>
      </c>
      <c r="I506" s="4">
        <f t="shared" si="43"/>
        <v>4.8298170148846076E-2</v>
      </c>
      <c r="J506" s="4">
        <f t="shared" si="44"/>
        <v>0.16103280487643623</v>
      </c>
      <c r="K506" s="4">
        <f t="shared" si="45"/>
        <v>5.3532143730139481E-2</v>
      </c>
      <c r="L506" s="4">
        <f t="shared" si="46"/>
        <v>-3.0673752541285904E-3</v>
      </c>
      <c r="M506" s="3">
        <f t="shared" si="47"/>
        <v>-1.6762651976739429E-3</v>
      </c>
    </row>
    <row r="507" spans="1:13" x14ac:dyDescent="0.25">
      <c r="A507" t="s">
        <v>227</v>
      </c>
      <c r="B507" s="7">
        <v>35839.599999999999</v>
      </c>
      <c r="C507" s="6">
        <v>1232.6400000000001</v>
      </c>
      <c r="D507" s="12">
        <v>0.38129400000000002</v>
      </c>
      <c r="E507" s="6">
        <v>45.78</v>
      </c>
      <c r="F507" s="6">
        <v>0.27742</v>
      </c>
      <c r="G507">
        <v>142.881</v>
      </c>
      <c r="H507" s="5">
        <f t="shared" si="42"/>
        <v>-4.9945168589237143E-3</v>
      </c>
      <c r="I507" s="4">
        <f t="shared" si="43"/>
        <v>3.5578496584627306E-3</v>
      </c>
      <c r="J507" s="4">
        <f t="shared" si="44"/>
        <v>8.5593242054374574E-2</v>
      </c>
      <c r="K507" s="4">
        <f t="shared" si="45"/>
        <v>6.2180974477958229E-2</v>
      </c>
      <c r="L507" s="4">
        <f t="shared" si="46"/>
        <v>-7.4773711137346988E-3</v>
      </c>
      <c r="M507" s="3">
        <f t="shared" si="47"/>
        <v>-4.528638412607755E-3</v>
      </c>
    </row>
    <row r="508" spans="1:13" x14ac:dyDescent="0.25">
      <c r="A508" t="s">
        <v>226</v>
      </c>
      <c r="B508" s="7">
        <v>36613.199999999997</v>
      </c>
      <c r="C508" s="6">
        <v>1258.06</v>
      </c>
      <c r="D508" s="12">
        <v>0.371004</v>
      </c>
      <c r="E508" s="6">
        <v>45.35</v>
      </c>
      <c r="F508" s="6">
        <v>0.28538999999999998</v>
      </c>
      <c r="G508">
        <v>151.94900000000001</v>
      </c>
      <c r="H508" s="5">
        <f t="shared" si="42"/>
        <v>2.1585062333284943E-2</v>
      </c>
      <c r="I508" s="4">
        <f t="shared" si="43"/>
        <v>2.0622403946001899E-2</v>
      </c>
      <c r="J508" s="4">
        <f t="shared" si="44"/>
        <v>-2.6987049363483395E-2</v>
      </c>
      <c r="K508" s="4">
        <f t="shared" si="45"/>
        <v>-9.3927479248580026E-3</v>
      </c>
      <c r="L508" s="4">
        <f t="shared" si="46"/>
        <v>2.8729002955806937E-2</v>
      </c>
      <c r="M508" s="3">
        <f t="shared" si="47"/>
        <v>6.3465401277986722E-2</v>
      </c>
    </row>
    <row r="509" spans="1:13" x14ac:dyDescent="0.25">
      <c r="A509" t="s">
        <v>225</v>
      </c>
      <c r="B509" s="7">
        <v>36002.9</v>
      </c>
      <c r="C509" s="6">
        <v>1372</v>
      </c>
      <c r="D509" s="12">
        <v>0.36776999999999999</v>
      </c>
      <c r="E509" s="6">
        <v>42.62</v>
      </c>
      <c r="F509" s="6">
        <v>0.29454999999999998</v>
      </c>
      <c r="G509">
        <v>151.893</v>
      </c>
      <c r="H509" s="5">
        <f t="shared" si="42"/>
        <v>-1.6668851670981977E-2</v>
      </c>
      <c r="I509" s="4">
        <f t="shared" si="43"/>
        <v>9.0568017423652281E-2</v>
      </c>
      <c r="J509" s="4">
        <f t="shared" si="44"/>
        <v>-8.7168871494647249E-3</v>
      </c>
      <c r="K509" s="4">
        <f t="shared" si="45"/>
        <v>-6.0198456449834681E-2</v>
      </c>
      <c r="L509" s="4">
        <f t="shared" si="46"/>
        <v>3.2096429447422858E-2</v>
      </c>
      <c r="M509" s="3">
        <f t="shared" si="47"/>
        <v>-3.6854470908009862E-4</v>
      </c>
    </row>
    <row r="510" spans="1:13" x14ac:dyDescent="0.25">
      <c r="A510" t="s">
        <v>224</v>
      </c>
      <c r="B510" s="7">
        <v>35476.300000000003</v>
      </c>
      <c r="C510" s="6">
        <v>1377.53</v>
      </c>
      <c r="D510" s="12">
        <v>0.37551000000000001</v>
      </c>
      <c r="E510" s="6">
        <v>42.57</v>
      </c>
      <c r="F510" s="6">
        <v>0.29531000000000002</v>
      </c>
      <c r="G510">
        <v>149.71</v>
      </c>
      <c r="H510" s="5">
        <f t="shared" si="42"/>
        <v>-1.4626599523927197E-2</v>
      </c>
      <c r="I510" s="4">
        <f t="shared" si="43"/>
        <v>4.0306122448978687E-3</v>
      </c>
      <c r="J510" s="4">
        <f t="shared" si="44"/>
        <v>2.1045762297087878E-2</v>
      </c>
      <c r="K510" s="4">
        <f t="shared" si="45"/>
        <v>-1.1731581417174786E-3</v>
      </c>
      <c r="L510" s="4">
        <f t="shared" si="46"/>
        <v>2.5802070955696088E-3</v>
      </c>
      <c r="M510" s="3">
        <f t="shared" si="47"/>
        <v>-1.4371959208126728E-2</v>
      </c>
    </row>
    <row r="511" spans="1:13" x14ac:dyDescent="0.25">
      <c r="A511" t="s">
        <v>223</v>
      </c>
      <c r="B511" s="7">
        <v>30842.1</v>
      </c>
      <c r="C511" s="6">
        <v>1117.33</v>
      </c>
      <c r="D511" s="12">
        <v>0.307722</v>
      </c>
      <c r="E511" s="6">
        <v>38.68</v>
      </c>
      <c r="F511" s="6">
        <v>0.2681</v>
      </c>
      <c r="G511">
        <v>129.542</v>
      </c>
      <c r="H511" s="5">
        <f t="shared" si="42"/>
        <v>-0.13062805309460135</v>
      </c>
      <c r="I511" s="4">
        <f t="shared" si="43"/>
        <v>-0.18888880822922194</v>
      </c>
      <c r="J511" s="4">
        <f t="shared" si="44"/>
        <v>-0.18052248941439641</v>
      </c>
      <c r="K511" s="4">
        <f t="shared" si="45"/>
        <v>-9.1378905332393678E-2</v>
      </c>
      <c r="L511" s="4">
        <f t="shared" si="46"/>
        <v>-9.2140462564762493E-2</v>
      </c>
      <c r="M511" s="3">
        <f t="shared" si="47"/>
        <v>-0.13471377997461764</v>
      </c>
    </row>
    <row r="512" spans="1:13" x14ac:dyDescent="0.25">
      <c r="A512" t="s">
        <v>222</v>
      </c>
      <c r="B512" s="7">
        <v>33000.5</v>
      </c>
      <c r="C512" s="6">
        <v>1234.58</v>
      </c>
      <c r="D512" s="12">
        <v>0.34985500000000003</v>
      </c>
      <c r="E512" s="6">
        <v>40.869999999999997</v>
      </c>
      <c r="F512" s="6">
        <v>0.27261000000000002</v>
      </c>
      <c r="G512">
        <v>137.821</v>
      </c>
      <c r="H512" s="5">
        <f t="shared" si="42"/>
        <v>6.9982264502092884E-2</v>
      </c>
      <c r="I512" s="4">
        <f t="shared" si="43"/>
        <v>0.10493766389517867</v>
      </c>
      <c r="J512" s="4">
        <f t="shared" si="44"/>
        <v>0.13691903731289945</v>
      </c>
      <c r="K512" s="4">
        <f t="shared" si="45"/>
        <v>5.6618407445708341E-2</v>
      </c>
      <c r="L512" s="4">
        <f t="shared" si="46"/>
        <v>1.6822081312942938E-2</v>
      </c>
      <c r="M512" s="3">
        <f t="shared" si="47"/>
        <v>6.3909774436090139E-2</v>
      </c>
    </row>
    <row r="513" spans="1:13" x14ac:dyDescent="0.25">
      <c r="A513" t="s">
        <v>221</v>
      </c>
      <c r="B513" s="7">
        <v>32088.9</v>
      </c>
      <c r="C513" s="6">
        <v>1233.4000000000001</v>
      </c>
      <c r="D513" s="12">
        <v>0.34555900000000001</v>
      </c>
      <c r="E513" s="6">
        <v>40.92</v>
      </c>
      <c r="F513" s="6">
        <v>0.27166000000000001</v>
      </c>
      <c r="G513">
        <v>137.642</v>
      </c>
      <c r="H513" s="5">
        <f t="shared" si="42"/>
        <v>-2.7623823881456344E-2</v>
      </c>
      <c r="I513" s="4">
        <f t="shared" si="43"/>
        <v>-9.5579063325168523E-4</v>
      </c>
      <c r="J513" s="4">
        <f t="shared" si="44"/>
        <v>-1.2279372883051587E-2</v>
      </c>
      <c r="K513" s="4">
        <f t="shared" si="45"/>
        <v>1.2233912405188452E-3</v>
      </c>
      <c r="L513" s="4">
        <f t="shared" si="46"/>
        <v>-3.4848318110121124E-3</v>
      </c>
      <c r="M513" s="3">
        <f t="shared" si="47"/>
        <v>-1.2987861066166007E-3</v>
      </c>
    </row>
    <row r="514" spans="1:13" x14ac:dyDescent="0.25">
      <c r="A514" t="s">
        <v>220</v>
      </c>
      <c r="B514" s="7">
        <v>32241.3</v>
      </c>
      <c r="C514" s="6">
        <v>1390.28</v>
      </c>
      <c r="D514" s="12">
        <v>0.35317199999999999</v>
      </c>
      <c r="E514" s="6">
        <v>41.82</v>
      </c>
      <c r="F514" s="6">
        <v>0.2732</v>
      </c>
      <c r="G514">
        <v>140.97</v>
      </c>
      <c r="H514" s="5">
        <f t="shared" si="42"/>
        <v>4.7493058347278794E-3</v>
      </c>
      <c r="I514" s="4">
        <f t="shared" si="43"/>
        <v>0.12719312469596233</v>
      </c>
      <c r="J514" s="4">
        <f t="shared" si="44"/>
        <v>2.2030970109301107E-2</v>
      </c>
      <c r="K514" s="4">
        <f t="shared" si="45"/>
        <v>2.1994134897360684E-2</v>
      </c>
      <c r="L514" s="4">
        <f t="shared" si="46"/>
        <v>5.6688507693440915E-3</v>
      </c>
      <c r="M514" s="3">
        <f t="shared" si="47"/>
        <v>2.4178666395431758E-2</v>
      </c>
    </row>
    <row r="515" spans="1:13" x14ac:dyDescent="0.25">
      <c r="A515" t="s">
        <v>219</v>
      </c>
      <c r="B515" s="7">
        <v>32252.3</v>
      </c>
      <c r="C515" s="6">
        <v>1317.9</v>
      </c>
      <c r="D515" s="12">
        <v>0.34309400000000001</v>
      </c>
      <c r="E515" s="6">
        <v>41.78</v>
      </c>
      <c r="F515" s="6">
        <v>0.26757999999999998</v>
      </c>
      <c r="G515">
        <v>137.11000000000001</v>
      </c>
      <c r="H515" s="5">
        <f t="shared" si="42"/>
        <v>3.4117730984783989E-4</v>
      </c>
      <c r="I515" s="4">
        <f t="shared" si="43"/>
        <v>-5.2061455246425137E-2</v>
      </c>
      <c r="J515" s="4">
        <f t="shared" si="44"/>
        <v>-2.8535671004496277E-2</v>
      </c>
      <c r="K515" s="4">
        <f t="shared" si="45"/>
        <v>-9.5648015303684275E-4</v>
      </c>
      <c r="L515" s="4">
        <f t="shared" si="46"/>
        <v>-2.0571010248901955E-2</v>
      </c>
      <c r="M515" s="3">
        <f t="shared" si="47"/>
        <v>-2.7381712421082449E-2</v>
      </c>
    </row>
    <row r="516" spans="1:13" x14ac:dyDescent="0.25">
      <c r="A516" t="s">
        <v>218</v>
      </c>
      <c r="B516" s="7">
        <v>32502.1</v>
      </c>
      <c r="C516" s="6">
        <v>1366.27</v>
      </c>
      <c r="D516" s="12">
        <v>0.34352700000000003</v>
      </c>
      <c r="E516" s="6">
        <v>41.74</v>
      </c>
      <c r="F516" s="6">
        <v>0.26840999999999998</v>
      </c>
      <c r="G516">
        <v>134.709</v>
      </c>
      <c r="H516" s="5">
        <f t="shared" ref="H516:H579" si="48">IFERROR(B516/B515-1,"")</f>
        <v>7.7451840643922854E-3</v>
      </c>
      <c r="I516" s="4">
        <f t="shared" ref="I516:I579" si="49">IFERROR(C516/C515-1,"")</f>
        <v>3.6702329463540462E-2</v>
      </c>
      <c r="J516" s="4">
        <f t="shared" ref="J516:J579" si="50">IFERROR(D516/D515-1,"")</f>
        <v>1.2620448040479015E-3</v>
      </c>
      <c r="K516" s="4">
        <f t="shared" ref="K516:K579" si="51">IFERROR(E516/E515-1,"")</f>
        <v>-9.5739588319765367E-4</v>
      </c>
      <c r="L516" s="4">
        <f t="shared" ref="L516:L579" si="52">IFERROR(F516/F515-1,"")</f>
        <v>3.1018760744450091E-3</v>
      </c>
      <c r="M516" s="3">
        <f t="shared" ref="M516:M579" si="53">IFERROR(G516/G515-1,"")</f>
        <v>-1.7511487127124248E-2</v>
      </c>
    </row>
    <row r="517" spans="1:13" x14ac:dyDescent="0.25">
      <c r="A517" t="s">
        <v>217</v>
      </c>
      <c r="B517" s="7">
        <v>30404</v>
      </c>
      <c r="C517" s="6">
        <v>1247.6199999999999</v>
      </c>
      <c r="D517" s="12">
        <v>0.311971</v>
      </c>
      <c r="E517" s="6">
        <v>40.99</v>
      </c>
      <c r="F517" s="6">
        <v>0.25073000000000001</v>
      </c>
      <c r="G517">
        <v>122.44</v>
      </c>
      <c r="H517" s="5">
        <f t="shared" si="48"/>
        <v>-6.4552751976026168E-2</v>
      </c>
      <c r="I517" s="4">
        <f t="shared" si="49"/>
        <v>-8.6842278612572987E-2</v>
      </c>
      <c r="J517" s="4">
        <f t="shared" si="50"/>
        <v>-9.1858864077641766E-2</v>
      </c>
      <c r="K517" s="4">
        <f t="shared" si="51"/>
        <v>-1.7968375658840463E-2</v>
      </c>
      <c r="L517" s="4">
        <f t="shared" si="52"/>
        <v>-6.5869378935210943E-2</v>
      </c>
      <c r="M517" s="3">
        <f t="shared" si="53"/>
        <v>-9.1077804749497115E-2</v>
      </c>
    </row>
    <row r="518" spans="1:13" x14ac:dyDescent="0.25">
      <c r="A518" t="s">
        <v>216</v>
      </c>
      <c r="B518" s="7">
        <v>33374.800000000003</v>
      </c>
      <c r="C518" s="6">
        <v>1328.47</v>
      </c>
      <c r="D518" s="12">
        <v>0.34375</v>
      </c>
      <c r="E518" s="6">
        <v>42.47</v>
      </c>
      <c r="F518" s="6">
        <v>0.26415</v>
      </c>
      <c r="G518">
        <v>133.21700000000001</v>
      </c>
      <c r="H518" s="5">
        <f t="shared" si="48"/>
        <v>9.7710827522694554E-2</v>
      </c>
      <c r="I518" s="4">
        <f t="shared" si="49"/>
        <v>6.4803385646270639E-2</v>
      </c>
      <c r="J518" s="4">
        <f t="shared" si="50"/>
        <v>0.1018652374739959</v>
      </c>
      <c r="K518" s="4">
        <f t="shared" si="51"/>
        <v>3.6106367406684381E-2</v>
      </c>
      <c r="L518" s="4">
        <f t="shared" si="52"/>
        <v>5.3523710764567412E-2</v>
      </c>
      <c r="M518" s="3">
        <f t="shared" si="53"/>
        <v>8.8018621365566929E-2</v>
      </c>
    </row>
    <row r="519" spans="1:13" x14ac:dyDescent="0.25">
      <c r="A519" t="s">
        <v>215</v>
      </c>
      <c r="B519" s="7">
        <v>34301.800000000003</v>
      </c>
      <c r="C519" s="6">
        <v>1379.3</v>
      </c>
      <c r="D519" s="12">
        <v>0.34759299999999999</v>
      </c>
      <c r="E519" s="6">
        <v>42.87</v>
      </c>
      <c r="F519" s="6">
        <v>0.28277999999999998</v>
      </c>
      <c r="G519">
        <v>134.673</v>
      </c>
      <c r="H519" s="5">
        <f t="shared" si="48"/>
        <v>2.7775447343504567E-2</v>
      </c>
      <c r="I519" s="4">
        <f t="shared" si="49"/>
        <v>3.8262060867012337E-2</v>
      </c>
      <c r="J519" s="4">
        <f t="shared" si="50"/>
        <v>1.1179636363636281E-2</v>
      </c>
      <c r="K519" s="4">
        <f t="shared" si="51"/>
        <v>9.4184129974099751E-3</v>
      </c>
      <c r="L519" s="4">
        <f t="shared" si="52"/>
        <v>7.0528109028960673E-2</v>
      </c>
      <c r="M519" s="3">
        <f t="shared" si="53"/>
        <v>1.0929536020177544E-2</v>
      </c>
    </row>
    <row r="520" spans="1:13" x14ac:dyDescent="0.25">
      <c r="A520" t="s">
        <v>214</v>
      </c>
      <c r="B520" s="7">
        <v>34283.1</v>
      </c>
      <c r="C520" s="6">
        <v>1376.96</v>
      </c>
      <c r="D520" s="12">
        <v>0.36362299999999997</v>
      </c>
      <c r="E520" s="6">
        <v>44.76</v>
      </c>
      <c r="F520" s="6">
        <v>0.44303999999999999</v>
      </c>
      <c r="G520">
        <v>133.34899999999999</v>
      </c>
      <c r="H520" s="5">
        <f t="shared" si="48"/>
        <v>-5.4516089534673018E-4</v>
      </c>
      <c r="I520" s="4">
        <f t="shared" si="49"/>
        <v>-1.6965127238454114E-3</v>
      </c>
      <c r="J520" s="4">
        <f t="shared" si="50"/>
        <v>4.6117154257997006E-2</v>
      </c>
      <c r="K520" s="4">
        <f t="shared" si="51"/>
        <v>4.4086773967809689E-2</v>
      </c>
      <c r="L520" s="4">
        <f t="shared" si="52"/>
        <v>0.56673032039040949</v>
      </c>
      <c r="M520" s="3">
        <f t="shared" si="53"/>
        <v>-9.8312208089224029E-3</v>
      </c>
    </row>
    <row r="521" spans="1:13" x14ac:dyDescent="0.25">
      <c r="A521" t="s">
        <v>213</v>
      </c>
      <c r="B521" s="7">
        <v>33108.1</v>
      </c>
      <c r="C521" s="6">
        <v>1312.73</v>
      </c>
      <c r="D521" s="12">
        <v>0.34502300000000002</v>
      </c>
      <c r="E521" s="6">
        <v>44.27</v>
      </c>
      <c r="F521" s="6">
        <v>0.49492999999999998</v>
      </c>
      <c r="G521">
        <v>129.4</v>
      </c>
      <c r="H521" s="5">
        <f t="shared" si="48"/>
        <v>-3.4273446683642961E-2</v>
      </c>
      <c r="I521" s="4">
        <f t="shared" si="49"/>
        <v>-4.6646235184754858E-2</v>
      </c>
      <c r="J521" s="4">
        <f t="shared" si="50"/>
        <v>-5.1151879831583646E-2</v>
      </c>
      <c r="K521" s="4">
        <f t="shared" si="51"/>
        <v>-1.0947274352099967E-2</v>
      </c>
      <c r="L521" s="4">
        <f t="shared" si="52"/>
        <v>0.11712260743950886</v>
      </c>
      <c r="M521" s="3">
        <f t="shared" si="53"/>
        <v>-2.9614020352608406E-2</v>
      </c>
    </row>
    <row r="522" spans="1:13" x14ac:dyDescent="0.25">
      <c r="A522" t="s">
        <v>212</v>
      </c>
      <c r="B522" s="7">
        <v>33515.699999999997</v>
      </c>
      <c r="C522" s="6">
        <v>1373.4</v>
      </c>
      <c r="D522" s="12">
        <v>0.40834100000000001</v>
      </c>
      <c r="E522" s="6">
        <v>51.42</v>
      </c>
      <c r="F522" s="6">
        <v>0.37163000000000002</v>
      </c>
      <c r="G522">
        <v>132.04900000000001</v>
      </c>
      <c r="H522" s="5">
        <f t="shared" si="48"/>
        <v>1.2311186688453768E-2</v>
      </c>
      <c r="I522" s="4">
        <f t="shared" si="49"/>
        <v>4.6216662984772228E-2</v>
      </c>
      <c r="J522" s="4">
        <f t="shared" si="50"/>
        <v>0.18351820023592635</v>
      </c>
      <c r="K522" s="4">
        <f t="shared" si="51"/>
        <v>0.16150892252089455</v>
      </c>
      <c r="L522" s="4">
        <f t="shared" si="52"/>
        <v>-0.24912613904996661</v>
      </c>
      <c r="M522" s="3">
        <f t="shared" si="53"/>
        <v>2.0471406491499256E-2</v>
      </c>
    </row>
    <row r="523" spans="1:13" x14ac:dyDescent="0.25">
      <c r="A523" t="s">
        <v>211</v>
      </c>
      <c r="B523" s="7">
        <v>35485.199999999997</v>
      </c>
      <c r="C523" s="6">
        <v>1511.36</v>
      </c>
      <c r="D523" s="12">
        <v>0.425759</v>
      </c>
      <c r="E523" s="6">
        <v>50.99</v>
      </c>
      <c r="F523" s="6">
        <v>0.37230000000000002</v>
      </c>
      <c r="G523">
        <v>141.916</v>
      </c>
      <c r="H523" s="5">
        <f t="shared" si="48"/>
        <v>5.8763504864884242E-2</v>
      </c>
      <c r="I523" s="4">
        <f t="shared" si="49"/>
        <v>0.10045143439638848</v>
      </c>
      <c r="J523" s="4">
        <f t="shared" si="50"/>
        <v>4.2655525651354997E-2</v>
      </c>
      <c r="K523" s="4">
        <f t="shared" si="51"/>
        <v>-8.3625048619214715E-3</v>
      </c>
      <c r="L523" s="4">
        <f t="shared" si="52"/>
        <v>1.8028684444204579E-3</v>
      </c>
      <c r="M523" s="3">
        <f t="shared" si="53"/>
        <v>7.4722262190550337E-2</v>
      </c>
    </row>
    <row r="524" spans="1:13" x14ac:dyDescent="0.25">
      <c r="A524" t="s">
        <v>210</v>
      </c>
      <c r="B524" s="7">
        <v>37646.800000000003</v>
      </c>
      <c r="C524" s="6">
        <v>1664.34</v>
      </c>
      <c r="D524" s="12">
        <v>0.44187199999999999</v>
      </c>
      <c r="E524" s="6">
        <v>52.13</v>
      </c>
      <c r="F524" s="6">
        <v>0.39726</v>
      </c>
      <c r="G524">
        <v>155.941</v>
      </c>
      <c r="H524" s="5">
        <f t="shared" si="48"/>
        <v>6.0915536618083133E-2</v>
      </c>
      <c r="I524" s="4">
        <f t="shared" si="49"/>
        <v>0.10122009316112646</v>
      </c>
      <c r="J524" s="4">
        <f t="shared" si="50"/>
        <v>3.7845353826930328E-2</v>
      </c>
      <c r="K524" s="4">
        <f t="shared" si="51"/>
        <v>2.2357324965679659E-2</v>
      </c>
      <c r="L524" s="4">
        <f t="shared" si="52"/>
        <v>6.7042707493956355E-2</v>
      </c>
      <c r="M524" s="3">
        <f t="shared" si="53"/>
        <v>9.8826066123622436E-2</v>
      </c>
    </row>
    <row r="525" spans="1:13" x14ac:dyDescent="0.25">
      <c r="A525" t="s">
        <v>209</v>
      </c>
      <c r="B525" s="7">
        <v>36982.1</v>
      </c>
      <c r="C525" s="6">
        <v>1594</v>
      </c>
      <c r="D525" s="12">
        <v>0.43951899999999999</v>
      </c>
      <c r="E525" s="6">
        <v>55.66</v>
      </c>
      <c r="F525" s="6">
        <v>0.44427</v>
      </c>
      <c r="G525">
        <v>143.71</v>
      </c>
      <c r="H525" s="5">
        <f t="shared" si="48"/>
        <v>-1.7656215136479192E-2</v>
      </c>
      <c r="I525" s="4">
        <f t="shared" si="49"/>
        <v>-4.2262999146808866E-2</v>
      </c>
      <c r="J525" s="4">
        <f t="shared" si="50"/>
        <v>-5.3250715139225857E-3</v>
      </c>
      <c r="K525" s="4">
        <f t="shared" si="51"/>
        <v>6.7715327066947939E-2</v>
      </c>
      <c r="L525" s="4">
        <f t="shared" si="52"/>
        <v>0.11833559885213707</v>
      </c>
      <c r="M525" s="3">
        <f t="shared" si="53"/>
        <v>-7.8433510109592652E-2</v>
      </c>
    </row>
    <row r="526" spans="1:13" x14ac:dyDescent="0.25">
      <c r="A526" t="s">
        <v>208</v>
      </c>
      <c r="B526" s="7">
        <v>38297.599999999999</v>
      </c>
      <c r="C526" s="6">
        <v>1719.2</v>
      </c>
      <c r="D526" s="12">
        <v>0.53935</v>
      </c>
      <c r="E526" s="6">
        <v>67.75</v>
      </c>
      <c r="F526" s="6">
        <v>0.45182</v>
      </c>
      <c r="G526">
        <v>155.02600000000001</v>
      </c>
      <c r="H526" s="5">
        <f t="shared" si="48"/>
        <v>3.5571262854191543E-2</v>
      </c>
      <c r="I526" s="4">
        <f t="shared" si="49"/>
        <v>7.8544542032622289E-2</v>
      </c>
      <c r="J526" s="4">
        <f t="shared" si="50"/>
        <v>0.22713693833486159</v>
      </c>
      <c r="K526" s="4">
        <f t="shared" si="51"/>
        <v>0.21721164211282806</v>
      </c>
      <c r="L526" s="4">
        <f t="shared" si="52"/>
        <v>1.6994170211808157E-2</v>
      </c>
      <c r="M526" s="3">
        <f t="shared" si="53"/>
        <v>7.8741910792568426E-2</v>
      </c>
    </row>
    <row r="527" spans="1:13" x14ac:dyDescent="0.25">
      <c r="A527" t="s">
        <v>207</v>
      </c>
      <c r="B527" s="7">
        <v>39256.6</v>
      </c>
      <c r="C527" s="6">
        <v>1676.63</v>
      </c>
      <c r="D527" s="12">
        <v>0.63386699999999996</v>
      </c>
      <c r="E527" s="6">
        <v>72.58</v>
      </c>
      <c r="F527" s="6">
        <v>0.44274000000000002</v>
      </c>
      <c r="G527">
        <v>155.393</v>
      </c>
      <c r="H527" s="5">
        <f t="shared" si="48"/>
        <v>2.5040733622994749E-2</v>
      </c>
      <c r="I527" s="4">
        <f t="shared" si="49"/>
        <v>-2.4761516984644016E-2</v>
      </c>
      <c r="J527" s="4">
        <f t="shared" si="50"/>
        <v>0.17524242143320667</v>
      </c>
      <c r="K527" s="4">
        <f t="shared" si="51"/>
        <v>7.1291512915129029E-2</v>
      </c>
      <c r="L527" s="4">
        <f t="shared" si="52"/>
        <v>-2.0096498605639335E-2</v>
      </c>
      <c r="M527" s="3">
        <f t="shared" si="53"/>
        <v>2.3673448324796897E-3</v>
      </c>
    </row>
    <row r="528" spans="1:13" x14ac:dyDescent="0.25">
      <c r="A528" t="s">
        <v>206</v>
      </c>
      <c r="B528" s="7">
        <v>38852.9</v>
      </c>
      <c r="C528" s="6">
        <v>1612.99</v>
      </c>
      <c r="D528" s="12">
        <v>0.66256899999999996</v>
      </c>
      <c r="E528" s="6">
        <v>68.400000000000006</v>
      </c>
      <c r="F528" s="6">
        <v>0.41842000000000001</v>
      </c>
      <c r="G528">
        <v>150.73099999999999</v>
      </c>
      <c r="H528" s="5">
        <f t="shared" si="48"/>
        <v>-1.028362109810832E-2</v>
      </c>
      <c r="I528" s="4">
        <f t="shared" si="49"/>
        <v>-3.7957092501028855E-2</v>
      </c>
      <c r="J528" s="4">
        <f t="shared" si="50"/>
        <v>4.5280792342873299E-2</v>
      </c>
      <c r="K528" s="4">
        <f t="shared" si="51"/>
        <v>-5.7591623036649109E-2</v>
      </c>
      <c r="L528" s="4">
        <f t="shared" si="52"/>
        <v>-5.4930659077562449E-2</v>
      </c>
      <c r="M528" s="3">
        <f t="shared" si="53"/>
        <v>-3.0001351412225818E-2</v>
      </c>
    </row>
    <row r="529" spans="1:13" x14ac:dyDescent="0.25">
      <c r="A529" t="s">
        <v>205</v>
      </c>
      <c r="B529" s="7">
        <v>46395.7</v>
      </c>
      <c r="C529" s="6">
        <v>1750.18</v>
      </c>
      <c r="D529" s="12">
        <v>0.67740400000000001</v>
      </c>
      <c r="E529" s="6">
        <v>79.709999999999994</v>
      </c>
      <c r="F529" s="6">
        <v>0.45084000000000002</v>
      </c>
      <c r="G529">
        <v>167.351</v>
      </c>
      <c r="H529" s="5">
        <f t="shared" si="48"/>
        <v>0.19413737455891322</v>
      </c>
      <c r="I529" s="4">
        <f t="shared" si="49"/>
        <v>8.5053224136541594E-2</v>
      </c>
      <c r="J529" s="4">
        <f t="shared" si="50"/>
        <v>2.2390120877976649E-2</v>
      </c>
      <c r="K529" s="4">
        <f t="shared" si="51"/>
        <v>0.16535087719298236</v>
      </c>
      <c r="L529" s="4">
        <f t="shared" si="52"/>
        <v>7.7481955929448842E-2</v>
      </c>
      <c r="M529" s="3">
        <f t="shared" si="53"/>
        <v>0.11026265333607554</v>
      </c>
    </row>
    <row r="530" spans="1:13" x14ac:dyDescent="0.25">
      <c r="A530" t="s">
        <v>204</v>
      </c>
      <c r="B530" s="7">
        <v>46508.6</v>
      </c>
      <c r="C530" s="6">
        <v>1770.63</v>
      </c>
      <c r="D530" s="12">
        <v>0.70583099999999999</v>
      </c>
      <c r="E530" s="6">
        <v>107.6</v>
      </c>
      <c r="F530" s="6">
        <v>0.47643000000000002</v>
      </c>
      <c r="G530">
        <v>181.44200000000001</v>
      </c>
      <c r="H530" s="5">
        <f t="shared" si="48"/>
        <v>2.43341516562956E-3</v>
      </c>
      <c r="I530" s="4">
        <f t="shared" si="49"/>
        <v>1.1684512450148121E-2</v>
      </c>
      <c r="J530" s="4">
        <f t="shared" si="50"/>
        <v>4.1964617864671538E-2</v>
      </c>
      <c r="K530" s="4">
        <f t="shared" si="51"/>
        <v>0.34989336344247901</v>
      </c>
      <c r="L530" s="4">
        <f t="shared" si="52"/>
        <v>5.6760713335107793E-2</v>
      </c>
      <c r="M530" s="3">
        <f t="shared" si="53"/>
        <v>8.4200273676285242E-2</v>
      </c>
    </row>
    <row r="531" spans="1:13" x14ac:dyDescent="0.25">
      <c r="A531" t="s">
        <v>203</v>
      </c>
      <c r="B531" s="7">
        <v>44836</v>
      </c>
      <c r="C531" s="6">
        <v>1742.09</v>
      </c>
      <c r="D531" s="12">
        <v>0.94036399999999998</v>
      </c>
      <c r="E531" s="6">
        <v>128.72</v>
      </c>
      <c r="F531" s="6">
        <v>0.50471999999999995</v>
      </c>
      <c r="G531">
        <v>181.55099999999999</v>
      </c>
      <c r="H531" s="5">
        <f t="shared" si="48"/>
        <v>-3.5963241207002561E-2</v>
      </c>
      <c r="I531" s="4">
        <f t="shared" si="49"/>
        <v>-1.6118556671919193E-2</v>
      </c>
      <c r="J531" s="4">
        <f t="shared" si="50"/>
        <v>0.33227925664925451</v>
      </c>
      <c r="K531" s="4">
        <f t="shared" si="51"/>
        <v>0.19628252788104095</v>
      </c>
      <c r="L531" s="4">
        <f t="shared" si="52"/>
        <v>5.9379132296454751E-2</v>
      </c>
      <c r="M531" s="3">
        <f t="shared" si="53"/>
        <v>6.0074293713685556E-4</v>
      </c>
    </row>
    <row r="532" spans="1:13" x14ac:dyDescent="0.25">
      <c r="A532" t="s">
        <v>202</v>
      </c>
      <c r="B532" s="7">
        <v>47990.7</v>
      </c>
      <c r="C532" s="6">
        <v>1786.35</v>
      </c>
      <c r="D532" s="12">
        <v>0.92929200000000001</v>
      </c>
      <c r="E532" s="6">
        <v>124.03</v>
      </c>
      <c r="F532" s="6">
        <v>0.52817000000000003</v>
      </c>
      <c r="G532">
        <v>183.75700000000001</v>
      </c>
      <c r="H532" s="5">
        <f t="shared" si="48"/>
        <v>7.0360870728878533E-2</v>
      </c>
      <c r="I532" s="4">
        <f t="shared" si="49"/>
        <v>2.540626488872566E-2</v>
      </c>
      <c r="J532" s="4">
        <f t="shared" si="50"/>
        <v>-1.1774164047113622E-2</v>
      </c>
      <c r="K532" s="4">
        <f t="shared" si="51"/>
        <v>-3.6435674331883106E-2</v>
      </c>
      <c r="L532" s="4">
        <f t="shared" si="52"/>
        <v>4.6461404343002277E-2</v>
      </c>
      <c r="M532" s="3">
        <f t="shared" si="53"/>
        <v>1.2150855682425465E-2</v>
      </c>
    </row>
    <row r="533" spans="1:13" x14ac:dyDescent="0.25">
      <c r="A533" t="s">
        <v>201</v>
      </c>
      <c r="B533" s="7">
        <v>47371.7</v>
      </c>
      <c r="C533" s="6">
        <v>1841.02</v>
      </c>
      <c r="D533" s="12">
        <v>0.92487699999999995</v>
      </c>
      <c r="E533" s="6">
        <v>136.52000000000001</v>
      </c>
      <c r="F533" s="6">
        <v>0.60892000000000002</v>
      </c>
      <c r="G533">
        <v>196.38200000000001</v>
      </c>
      <c r="H533" s="5">
        <f t="shared" si="48"/>
        <v>-1.2898332385232969E-2</v>
      </c>
      <c r="I533" s="4">
        <f t="shared" si="49"/>
        <v>3.0604304867467125E-2</v>
      </c>
      <c r="J533" s="4">
        <f t="shared" si="50"/>
        <v>-4.7509286639721982E-3</v>
      </c>
      <c r="K533" s="4">
        <f t="shared" si="51"/>
        <v>0.10070144319922614</v>
      </c>
      <c r="L533" s="4">
        <f t="shared" si="52"/>
        <v>0.15288638127875487</v>
      </c>
      <c r="M533" s="3">
        <f t="shared" si="53"/>
        <v>6.8704865664981574E-2</v>
      </c>
    </row>
    <row r="534" spans="1:13" x14ac:dyDescent="0.25">
      <c r="A534" t="s">
        <v>200</v>
      </c>
      <c r="B534" s="7">
        <v>47168.7</v>
      </c>
      <c r="C534" s="6">
        <v>1815.49</v>
      </c>
      <c r="D534" s="12">
        <v>0.91114700000000004</v>
      </c>
      <c r="E534" s="6">
        <v>133.07</v>
      </c>
      <c r="F534" s="6">
        <v>0.63302999999999998</v>
      </c>
      <c r="G534">
        <v>225.94200000000001</v>
      </c>
      <c r="H534" s="5">
        <f t="shared" si="48"/>
        <v>-4.2852589204103175E-3</v>
      </c>
      <c r="I534" s="4">
        <f t="shared" si="49"/>
        <v>-1.3867312685359234E-2</v>
      </c>
      <c r="J534" s="4">
        <f t="shared" si="50"/>
        <v>-1.4845217255916143E-2</v>
      </c>
      <c r="K534" s="4">
        <f t="shared" si="51"/>
        <v>-2.5271022560797052E-2</v>
      </c>
      <c r="L534" s="4">
        <f t="shared" si="52"/>
        <v>3.9594692242002072E-2</v>
      </c>
      <c r="M534" s="3">
        <f t="shared" si="53"/>
        <v>0.15052296035278179</v>
      </c>
    </row>
    <row r="535" spans="1:13" x14ac:dyDescent="0.25">
      <c r="A535" t="s">
        <v>199</v>
      </c>
      <c r="B535" s="7">
        <v>48643.4</v>
      </c>
      <c r="C535" s="6">
        <v>1801.78</v>
      </c>
      <c r="D535" s="12">
        <v>0.84442600000000001</v>
      </c>
      <c r="E535" s="6">
        <v>135.97999999999999</v>
      </c>
      <c r="F535" s="6">
        <v>0.59252000000000005</v>
      </c>
      <c r="G535">
        <v>213.589</v>
      </c>
      <c r="H535" s="5">
        <f t="shared" si="48"/>
        <v>3.1264376588712617E-2</v>
      </c>
      <c r="I535" s="4">
        <f t="shared" si="49"/>
        <v>-7.5516802626288682E-3</v>
      </c>
      <c r="J535" s="4">
        <f t="shared" si="50"/>
        <v>-7.3227481405305661E-2</v>
      </c>
      <c r="K535" s="4">
        <f t="shared" si="51"/>
        <v>2.1868189674607352E-2</v>
      </c>
      <c r="L535" s="4">
        <f t="shared" si="52"/>
        <v>-6.3993807560463023E-2</v>
      </c>
      <c r="M535" s="3">
        <f t="shared" si="53"/>
        <v>-5.4673323242248051E-2</v>
      </c>
    </row>
    <row r="536" spans="1:13" x14ac:dyDescent="0.25">
      <c r="A536" t="s">
        <v>198</v>
      </c>
      <c r="B536" s="7">
        <v>47936.3</v>
      </c>
      <c r="C536" s="6">
        <v>1778.82</v>
      </c>
      <c r="D536" s="12">
        <v>0.86019999999999996</v>
      </c>
      <c r="E536" s="6">
        <v>129.97999999999999</v>
      </c>
      <c r="F536" s="6">
        <v>0.54939000000000004</v>
      </c>
      <c r="G536">
        <v>207.709</v>
      </c>
      <c r="H536" s="5">
        <f t="shared" si="48"/>
        <v>-1.4536401649555719E-2</v>
      </c>
      <c r="I536" s="4">
        <f t="shared" si="49"/>
        <v>-1.2742954189745692E-2</v>
      </c>
      <c r="J536" s="4">
        <f t="shared" si="50"/>
        <v>1.8680144855795389E-2</v>
      </c>
      <c r="K536" s="4">
        <f t="shared" si="51"/>
        <v>-4.4124135902338546E-2</v>
      </c>
      <c r="L536" s="4">
        <f t="shared" si="52"/>
        <v>-7.2790791872004323E-2</v>
      </c>
      <c r="M536" s="3">
        <f t="shared" si="53"/>
        <v>-2.7529507605728698E-2</v>
      </c>
    </row>
    <row r="537" spans="1:13" x14ac:dyDescent="0.25">
      <c r="A537" t="s">
        <v>197</v>
      </c>
      <c r="B537" s="7">
        <v>49169.7</v>
      </c>
      <c r="C537" s="6">
        <v>1781.69</v>
      </c>
      <c r="D537" s="12">
        <v>0.87039299999999997</v>
      </c>
      <c r="E537" s="6">
        <v>130.09</v>
      </c>
      <c r="F537" s="6">
        <v>0.51956000000000002</v>
      </c>
      <c r="G537">
        <v>210.38900000000001</v>
      </c>
      <c r="H537" s="5">
        <f t="shared" si="48"/>
        <v>2.5729979159843319E-2</v>
      </c>
      <c r="I537" s="4">
        <f t="shared" si="49"/>
        <v>1.6134291271743262E-3</v>
      </c>
      <c r="J537" s="4">
        <f t="shared" si="50"/>
        <v>1.1849569867472765E-2</v>
      </c>
      <c r="K537" s="4">
        <f t="shared" si="51"/>
        <v>8.4628404369913035E-4</v>
      </c>
      <c r="L537" s="4">
        <f t="shared" si="52"/>
        <v>-5.4296583483499972E-2</v>
      </c>
      <c r="M537" s="3">
        <f t="shared" si="53"/>
        <v>1.2902666711601452E-2</v>
      </c>
    </row>
    <row r="538" spans="1:13" x14ac:dyDescent="0.25">
      <c r="A538" t="s">
        <v>196</v>
      </c>
      <c r="B538" s="7">
        <v>52079.199999999997</v>
      </c>
      <c r="C538" s="6">
        <v>1847.95</v>
      </c>
      <c r="D538" s="12">
        <v>0.89170199999999999</v>
      </c>
      <c r="E538" s="6">
        <v>165.38</v>
      </c>
      <c r="F538" s="6">
        <v>0.53395999999999999</v>
      </c>
      <c r="G538">
        <v>237.066</v>
      </c>
      <c r="H538" s="5">
        <f t="shared" si="48"/>
        <v>5.9172620536631193E-2</v>
      </c>
      <c r="I538" s="4">
        <f t="shared" si="49"/>
        <v>3.7189410054498717E-2</v>
      </c>
      <c r="J538" s="4">
        <f t="shared" si="50"/>
        <v>2.4482044317911678E-2</v>
      </c>
      <c r="K538" s="4">
        <f t="shared" si="51"/>
        <v>0.27127373356906759</v>
      </c>
      <c r="L538" s="4">
        <f t="shared" si="52"/>
        <v>2.7715759488798231E-2</v>
      </c>
      <c r="M538" s="3">
        <f t="shared" si="53"/>
        <v>0.12679845429181169</v>
      </c>
    </row>
    <row r="539" spans="1:13" x14ac:dyDescent="0.25">
      <c r="A539" t="s">
        <v>195</v>
      </c>
      <c r="B539" s="7">
        <v>51582.2</v>
      </c>
      <c r="C539" s="6">
        <v>1934.16</v>
      </c>
      <c r="D539" s="12">
        <v>0.91375200000000001</v>
      </c>
      <c r="E539" s="6">
        <v>195.74</v>
      </c>
      <c r="F539" s="6">
        <v>0.53061000000000003</v>
      </c>
      <c r="G539">
        <v>226.58</v>
      </c>
      <c r="H539" s="5">
        <f t="shared" si="48"/>
        <v>-9.5431573449669127E-3</v>
      </c>
      <c r="I539" s="4">
        <f t="shared" si="49"/>
        <v>4.6651695121621373E-2</v>
      </c>
      <c r="J539" s="4">
        <f t="shared" si="50"/>
        <v>2.4727992087042461E-2</v>
      </c>
      <c r="K539" s="4">
        <f t="shared" si="51"/>
        <v>0.18357721610835664</v>
      </c>
      <c r="L539" s="4">
        <f t="shared" si="52"/>
        <v>-6.2738781931229726E-3</v>
      </c>
      <c r="M539" s="3">
        <f t="shared" si="53"/>
        <v>-4.4232407852665467E-2</v>
      </c>
    </row>
    <row r="540" spans="1:13" x14ac:dyDescent="0.25">
      <c r="A540" t="s">
        <v>194</v>
      </c>
      <c r="B540" s="7">
        <v>55906.6</v>
      </c>
      <c r="C540" s="6">
        <v>1955.59</v>
      </c>
      <c r="D540" s="12">
        <v>0.92589399999999999</v>
      </c>
      <c r="E540" s="6">
        <v>332.74</v>
      </c>
      <c r="F540" s="6">
        <v>0.56325000000000003</v>
      </c>
      <c r="G540">
        <v>236.69399999999999</v>
      </c>
      <c r="H540" s="5">
        <f t="shared" si="48"/>
        <v>8.3835121417853431E-2</v>
      </c>
      <c r="I540" s="4">
        <f t="shared" si="49"/>
        <v>1.1079745212391856E-2</v>
      </c>
      <c r="J540" s="4">
        <f t="shared" si="50"/>
        <v>1.3288069410518411E-2</v>
      </c>
      <c r="K540" s="4">
        <f t="shared" si="51"/>
        <v>0.69990804127924799</v>
      </c>
      <c r="L540" s="4">
        <f t="shared" si="52"/>
        <v>6.1514106405834879E-2</v>
      </c>
      <c r="M540" s="3">
        <f t="shared" si="53"/>
        <v>4.4637655574190083E-2</v>
      </c>
    </row>
    <row r="541" spans="1:13" x14ac:dyDescent="0.25">
      <c r="A541" t="s">
        <v>193</v>
      </c>
      <c r="B541" s="7">
        <v>55923.7</v>
      </c>
      <c r="C541" s="6">
        <v>1913.88</v>
      </c>
      <c r="D541" s="12">
        <v>1.1161490000000001</v>
      </c>
      <c r="E541" s="6">
        <v>254.36</v>
      </c>
      <c r="F541" s="6">
        <v>0.51200000000000001</v>
      </c>
      <c r="G541">
        <v>227.5</v>
      </c>
      <c r="H541" s="5">
        <f t="shared" si="48"/>
        <v>3.0586728579451439E-4</v>
      </c>
      <c r="I541" s="4">
        <f t="shared" si="49"/>
        <v>-2.1328601598494479E-2</v>
      </c>
      <c r="J541" s="4">
        <f t="shared" si="50"/>
        <v>0.20548248503608413</v>
      </c>
      <c r="K541" s="4">
        <f t="shared" si="51"/>
        <v>-0.23555929554607202</v>
      </c>
      <c r="L541" s="4">
        <f t="shared" si="52"/>
        <v>-9.0989791389258778E-2</v>
      </c>
      <c r="M541" s="3">
        <f t="shared" si="53"/>
        <v>-3.8843401184651905E-2</v>
      </c>
    </row>
    <row r="542" spans="1:13" x14ac:dyDescent="0.25">
      <c r="A542" t="s">
        <v>192</v>
      </c>
      <c r="B542" s="7">
        <v>57433.8</v>
      </c>
      <c r="C542" s="6">
        <v>1933.45</v>
      </c>
      <c r="D542" s="12">
        <v>1.0998209999999999</v>
      </c>
      <c r="E542" s="6">
        <v>293.76</v>
      </c>
      <c r="F542" s="6">
        <v>0.54393000000000002</v>
      </c>
      <c r="G542">
        <v>227.21899999999999</v>
      </c>
      <c r="H542" s="5">
        <f t="shared" si="48"/>
        <v>2.70028628291763E-2</v>
      </c>
      <c r="I542" s="4">
        <f t="shared" si="49"/>
        <v>1.0225301481806559E-2</v>
      </c>
      <c r="J542" s="4">
        <f t="shared" si="50"/>
        <v>-1.4628871234933838E-2</v>
      </c>
      <c r="K542" s="4">
        <f t="shared" si="51"/>
        <v>0.15489856895738319</v>
      </c>
      <c r="L542" s="4">
        <f t="shared" si="52"/>
        <v>6.2363281250000124E-2</v>
      </c>
      <c r="M542" s="3">
        <f t="shared" si="53"/>
        <v>-1.235164835164837E-3</v>
      </c>
    </row>
    <row r="543" spans="1:13" x14ac:dyDescent="0.25">
      <c r="A543" t="s">
        <v>191</v>
      </c>
      <c r="B543" s="7">
        <v>54111.8</v>
      </c>
      <c r="C543" s="6">
        <v>1777.28</v>
      </c>
      <c r="D543" s="12">
        <v>1.0968659999999999</v>
      </c>
      <c r="E543" s="6">
        <v>267.43</v>
      </c>
      <c r="F543" s="6">
        <v>0.56581000000000004</v>
      </c>
      <c r="G543">
        <v>208.03899999999999</v>
      </c>
      <c r="H543" s="5">
        <f t="shared" si="48"/>
        <v>-5.7840505068443959E-2</v>
      </c>
      <c r="I543" s="4">
        <f t="shared" si="49"/>
        <v>-8.0772711991517809E-2</v>
      </c>
      <c r="J543" s="4">
        <f t="shared" si="50"/>
        <v>-2.6868008521386821E-3</v>
      </c>
      <c r="K543" s="4">
        <f t="shared" si="51"/>
        <v>-8.9630991285402972E-2</v>
      </c>
      <c r="L543" s="4">
        <f t="shared" si="52"/>
        <v>4.0225764344676618E-2</v>
      </c>
      <c r="M543" s="3">
        <f t="shared" si="53"/>
        <v>-8.4411954986158722E-2</v>
      </c>
    </row>
    <row r="544" spans="1:13" x14ac:dyDescent="0.25">
      <c r="A544" t="s">
        <v>190</v>
      </c>
      <c r="B544" s="7">
        <v>48911.199999999997</v>
      </c>
      <c r="C544" s="6">
        <v>1578.11</v>
      </c>
      <c r="D544" s="12">
        <v>0.96397299999999997</v>
      </c>
      <c r="E544" s="6">
        <v>231.72</v>
      </c>
      <c r="F544" s="6">
        <v>0.47489999999999999</v>
      </c>
      <c r="G544">
        <v>177.53800000000001</v>
      </c>
      <c r="H544" s="5">
        <f t="shared" si="48"/>
        <v>-9.6108427367043836E-2</v>
      </c>
      <c r="I544" s="4">
        <f t="shared" si="49"/>
        <v>-0.11206450306085713</v>
      </c>
      <c r="J544" s="4">
        <f t="shared" si="50"/>
        <v>-0.12115700550477448</v>
      </c>
      <c r="K544" s="4">
        <f t="shared" si="51"/>
        <v>-0.13353026960326064</v>
      </c>
      <c r="L544" s="4">
        <f t="shared" si="52"/>
        <v>-0.16067231049292174</v>
      </c>
      <c r="M544" s="3">
        <f t="shared" si="53"/>
        <v>-0.1466119333394218</v>
      </c>
    </row>
    <row r="545" spans="1:13" x14ac:dyDescent="0.25">
      <c r="A545" t="s">
        <v>189</v>
      </c>
      <c r="B545" s="7">
        <v>49697.5</v>
      </c>
      <c r="C545" s="6">
        <v>1623.71</v>
      </c>
      <c r="D545" s="12">
        <v>1.0481480000000001</v>
      </c>
      <c r="E545" s="6">
        <v>254.26</v>
      </c>
      <c r="F545" s="6">
        <v>0.46922999999999998</v>
      </c>
      <c r="G545">
        <v>181.499</v>
      </c>
      <c r="H545" s="5">
        <f t="shared" si="48"/>
        <v>1.6076072555978982E-2</v>
      </c>
      <c r="I545" s="4">
        <f t="shared" si="49"/>
        <v>2.8895324153576096E-2</v>
      </c>
      <c r="J545" s="4">
        <f t="shared" si="50"/>
        <v>8.7320910440437771E-2</v>
      </c>
      <c r="K545" s="4">
        <f t="shared" si="51"/>
        <v>9.7272570343517994E-2</v>
      </c>
      <c r="L545" s="4">
        <f t="shared" si="52"/>
        <v>-1.193935565382187E-2</v>
      </c>
      <c r="M545" s="3">
        <f t="shared" si="53"/>
        <v>2.2310716578985756E-2</v>
      </c>
    </row>
    <row r="546" spans="1:13" x14ac:dyDescent="0.25">
      <c r="A546" t="s">
        <v>188</v>
      </c>
      <c r="B546" s="7">
        <v>46928.5</v>
      </c>
      <c r="C546" s="6">
        <v>1476.15</v>
      </c>
      <c r="D546" s="12">
        <v>1.07517</v>
      </c>
      <c r="E546" s="6">
        <v>233.7</v>
      </c>
      <c r="F546" s="6">
        <v>0.43561</v>
      </c>
      <c r="G546">
        <v>179.50700000000001</v>
      </c>
      <c r="H546" s="5">
        <f t="shared" si="48"/>
        <v>-5.5717088384727553E-2</v>
      </c>
      <c r="I546" s="4">
        <f t="shared" si="49"/>
        <v>-9.0878297232880212E-2</v>
      </c>
      <c r="J546" s="4">
        <f t="shared" si="50"/>
        <v>2.5780710357697467E-2</v>
      </c>
      <c r="K546" s="4">
        <f t="shared" si="51"/>
        <v>-8.0862109651537839E-2</v>
      </c>
      <c r="L546" s="4">
        <f t="shared" si="52"/>
        <v>-7.1649297785734034E-2</v>
      </c>
      <c r="M546" s="3">
        <f t="shared" si="53"/>
        <v>-1.0975267081361317E-2</v>
      </c>
    </row>
    <row r="547" spans="1:13" x14ac:dyDescent="0.25">
      <c r="A547" t="s">
        <v>187</v>
      </c>
      <c r="B547" s="7">
        <v>46345.599999999999</v>
      </c>
      <c r="C547" s="6">
        <v>1445.44</v>
      </c>
      <c r="D547" s="12">
        <v>1.2415849999999999</v>
      </c>
      <c r="E547" s="6">
        <v>222.08</v>
      </c>
      <c r="F547" s="6">
        <v>0.42782999999999999</v>
      </c>
      <c r="G547">
        <v>170.02</v>
      </c>
      <c r="H547" s="5">
        <f t="shared" si="48"/>
        <v>-1.2421023471877457E-2</v>
      </c>
      <c r="I547" s="4">
        <f t="shared" si="49"/>
        <v>-2.0804118822612905E-2</v>
      </c>
      <c r="J547" s="4">
        <f t="shared" si="50"/>
        <v>0.15478017429801794</v>
      </c>
      <c r="K547" s="4">
        <f t="shared" si="51"/>
        <v>-4.9721865639708929E-2</v>
      </c>
      <c r="L547" s="4">
        <f t="shared" si="52"/>
        <v>-1.7860012396409664E-2</v>
      </c>
      <c r="M547" s="3">
        <f t="shared" si="53"/>
        <v>-5.2850306673277281E-2</v>
      </c>
    </row>
    <row r="548" spans="1:13" x14ac:dyDescent="0.25">
      <c r="A548" t="s">
        <v>186</v>
      </c>
      <c r="B548" s="7">
        <v>46136.7</v>
      </c>
      <c r="C548" s="6">
        <v>1458.93</v>
      </c>
      <c r="D548" s="12">
        <v>1.3165750000000001</v>
      </c>
      <c r="E548" s="6">
        <v>225.07</v>
      </c>
      <c r="F548" s="6">
        <v>0.43574000000000002</v>
      </c>
      <c r="G548">
        <v>171.86799999999999</v>
      </c>
      <c r="H548" s="5">
        <f t="shared" si="48"/>
        <v>-4.5074397569564439E-3</v>
      </c>
      <c r="I548" s="4">
        <f t="shared" si="49"/>
        <v>9.3327983174673612E-3</v>
      </c>
      <c r="J548" s="4">
        <f t="shared" si="50"/>
        <v>6.0398603398075901E-2</v>
      </c>
      <c r="K548" s="4">
        <f t="shared" si="51"/>
        <v>1.3463616714697313E-2</v>
      </c>
      <c r="L548" s="4">
        <f t="shared" si="52"/>
        <v>1.8488652034686748E-2</v>
      </c>
      <c r="M548" s="3">
        <f t="shared" si="53"/>
        <v>1.0869309493000801E-2</v>
      </c>
    </row>
    <row r="549" spans="1:13" x14ac:dyDescent="0.25">
      <c r="A549" t="s">
        <v>185</v>
      </c>
      <c r="B549" s="7">
        <v>45164</v>
      </c>
      <c r="C549" s="6">
        <v>1418.76</v>
      </c>
      <c r="D549" s="12">
        <v>1.3076730000000001</v>
      </c>
      <c r="E549" s="6">
        <v>210.04</v>
      </c>
      <c r="F549" s="6">
        <v>0.41527999999999998</v>
      </c>
      <c r="G549">
        <v>165.119</v>
      </c>
      <c r="H549" s="5">
        <f t="shared" si="48"/>
        <v>-2.1082999000795355E-2</v>
      </c>
      <c r="I549" s="4">
        <f t="shared" si="49"/>
        <v>-2.7533877567806564E-2</v>
      </c>
      <c r="J549" s="4">
        <f t="shared" si="50"/>
        <v>-6.7614833944135144E-3</v>
      </c>
      <c r="K549" s="4">
        <f t="shared" si="51"/>
        <v>-6.677922424134719E-2</v>
      </c>
      <c r="L549" s="4">
        <f t="shared" si="52"/>
        <v>-4.6954605957681306E-2</v>
      </c>
      <c r="M549" s="3">
        <f t="shared" si="53"/>
        <v>-3.9268508390159829E-2</v>
      </c>
    </row>
    <row r="550" spans="1:13" x14ac:dyDescent="0.25">
      <c r="A550" t="s">
        <v>184</v>
      </c>
      <c r="B550" s="7">
        <v>49595.5</v>
      </c>
      <c r="C550" s="6">
        <v>1570.03</v>
      </c>
      <c r="D550" s="12">
        <v>1.2962</v>
      </c>
      <c r="E550" s="6">
        <v>254.72</v>
      </c>
      <c r="F550" s="6">
        <v>0.44551000000000002</v>
      </c>
      <c r="G550">
        <v>175.97800000000001</v>
      </c>
      <c r="H550" s="5">
        <f t="shared" si="48"/>
        <v>9.8120184217518336E-2</v>
      </c>
      <c r="I550" s="4">
        <f t="shared" si="49"/>
        <v>0.10662127491612394</v>
      </c>
      <c r="J550" s="4">
        <f t="shared" si="50"/>
        <v>-8.77360012786077E-3</v>
      </c>
      <c r="K550" s="4">
        <f t="shared" si="51"/>
        <v>0.21272138640259008</v>
      </c>
      <c r="L550" s="4">
        <f t="shared" si="52"/>
        <v>7.279425929493355E-2</v>
      </c>
      <c r="M550" s="3">
        <f t="shared" si="53"/>
        <v>6.5764690919882129E-2</v>
      </c>
    </row>
    <row r="551" spans="1:13" x14ac:dyDescent="0.25">
      <c r="A551" t="s">
        <v>183</v>
      </c>
      <c r="B551" s="7">
        <v>48424.2</v>
      </c>
      <c r="C551" s="6">
        <v>1488.62</v>
      </c>
      <c r="D551" s="12">
        <v>1.2246429999999999</v>
      </c>
      <c r="E551" s="6">
        <v>239.46</v>
      </c>
      <c r="F551" s="6">
        <v>0.43581999999999999</v>
      </c>
      <c r="G551">
        <v>178.32</v>
      </c>
      <c r="H551" s="5">
        <f t="shared" si="48"/>
        <v>-2.3617062031837666E-2</v>
      </c>
      <c r="I551" s="4">
        <f t="shared" si="49"/>
        <v>-5.1852512372375092E-2</v>
      </c>
      <c r="J551" s="4">
        <f t="shared" si="50"/>
        <v>-5.5205215244561123E-2</v>
      </c>
      <c r="K551" s="4">
        <f t="shared" si="51"/>
        <v>-5.990891959798994E-2</v>
      </c>
      <c r="L551" s="4">
        <f t="shared" si="52"/>
        <v>-2.1750353527418054E-2</v>
      </c>
      <c r="M551" s="3">
        <f t="shared" si="53"/>
        <v>1.3308481742035916E-2</v>
      </c>
    </row>
    <row r="552" spans="1:13" x14ac:dyDescent="0.25">
      <c r="A552" t="s">
        <v>182</v>
      </c>
      <c r="B552" s="7">
        <v>50395.1</v>
      </c>
      <c r="C552" s="6">
        <v>1571.05</v>
      </c>
      <c r="D552" s="12">
        <v>1.214324</v>
      </c>
      <c r="E552" s="6">
        <v>240.85</v>
      </c>
      <c r="F552" s="6">
        <v>0.44844000000000001</v>
      </c>
      <c r="G552">
        <v>187.81200000000001</v>
      </c>
      <c r="H552" s="5">
        <f t="shared" si="48"/>
        <v>4.0700724018156276E-2</v>
      </c>
      <c r="I552" s="4">
        <f t="shared" si="49"/>
        <v>5.5373433112547277E-2</v>
      </c>
      <c r="J552" s="4">
        <f t="shared" si="50"/>
        <v>-8.4261290841494141E-3</v>
      </c>
      <c r="K552" s="4">
        <f t="shared" si="51"/>
        <v>5.8047273030985558E-3</v>
      </c>
      <c r="L552" s="4">
        <f t="shared" si="52"/>
        <v>2.8956908815566118E-2</v>
      </c>
      <c r="M552" s="3">
        <f t="shared" si="53"/>
        <v>5.3230148048452275E-2</v>
      </c>
    </row>
    <row r="553" spans="1:13" x14ac:dyDescent="0.25">
      <c r="A553" t="s">
        <v>181</v>
      </c>
      <c r="B553" s="7">
        <v>48428</v>
      </c>
      <c r="C553" s="6">
        <v>1538.61</v>
      </c>
      <c r="D553" s="12">
        <v>1.11249</v>
      </c>
      <c r="E553" s="6">
        <v>229.7</v>
      </c>
      <c r="F553" s="6">
        <v>0.48087999999999997</v>
      </c>
      <c r="G553">
        <v>180.65700000000001</v>
      </c>
      <c r="H553" s="5">
        <f t="shared" si="48"/>
        <v>-3.9033556833898531E-2</v>
      </c>
      <c r="I553" s="4">
        <f t="shared" si="49"/>
        <v>-2.0648610801693223E-2</v>
      </c>
      <c r="J553" s="4">
        <f t="shared" si="50"/>
        <v>-8.3860650040681106E-2</v>
      </c>
      <c r="K553" s="4">
        <f t="shared" si="51"/>
        <v>-4.6294374091758406E-2</v>
      </c>
      <c r="L553" s="4">
        <f t="shared" si="52"/>
        <v>7.23396663990723E-2</v>
      </c>
      <c r="M553" s="3">
        <f t="shared" si="53"/>
        <v>-3.8096607245543423E-2</v>
      </c>
    </row>
    <row r="554" spans="1:13" x14ac:dyDescent="0.25">
      <c r="A554" t="s">
        <v>180</v>
      </c>
      <c r="B554" s="7">
        <v>48792.5</v>
      </c>
      <c r="C554" s="6">
        <v>1530.29</v>
      </c>
      <c r="D554" s="12">
        <v>1.1582269999999999</v>
      </c>
      <c r="E554" s="6">
        <v>225.63</v>
      </c>
      <c r="F554" s="6">
        <v>0.45501000000000003</v>
      </c>
      <c r="G554">
        <v>180.142</v>
      </c>
      <c r="H554" s="5">
        <f t="shared" si="48"/>
        <v>7.5266374824480842E-3</v>
      </c>
      <c r="I554" s="4">
        <f t="shared" si="49"/>
        <v>-5.4074781783557402E-3</v>
      </c>
      <c r="J554" s="4">
        <f t="shared" si="50"/>
        <v>4.1112279660940665E-2</v>
      </c>
      <c r="K554" s="4">
        <f t="shared" si="51"/>
        <v>-1.7718763604701704E-2</v>
      </c>
      <c r="L554" s="4">
        <f t="shared" si="52"/>
        <v>-5.3797205123939373E-2</v>
      </c>
      <c r="M554" s="3">
        <f t="shared" si="53"/>
        <v>-2.8507060340867696E-3</v>
      </c>
    </row>
    <row r="555" spans="1:13" x14ac:dyDescent="0.25">
      <c r="A555" t="s">
        <v>179</v>
      </c>
      <c r="B555" s="7">
        <v>48855.6</v>
      </c>
      <c r="C555" s="6">
        <v>1649.19</v>
      </c>
      <c r="D555" s="12">
        <v>1.129016</v>
      </c>
      <c r="E555" s="6">
        <v>226.26</v>
      </c>
      <c r="F555" s="6">
        <v>0.46295999999999998</v>
      </c>
      <c r="G555">
        <v>182.816</v>
      </c>
      <c r="H555" s="5">
        <f t="shared" si="48"/>
        <v>1.2932315417328866E-3</v>
      </c>
      <c r="I555" s="4">
        <f t="shared" si="49"/>
        <v>7.7697691287272441E-2</v>
      </c>
      <c r="J555" s="4">
        <f t="shared" si="50"/>
        <v>-2.5220444696937516E-2</v>
      </c>
      <c r="K555" s="4">
        <f t="shared" si="51"/>
        <v>2.7921818907059581E-3</v>
      </c>
      <c r="L555" s="4">
        <f t="shared" si="52"/>
        <v>1.7472143469374313E-2</v>
      </c>
      <c r="M555" s="3">
        <f t="shared" si="53"/>
        <v>1.4843845410842604E-2</v>
      </c>
    </row>
    <row r="556" spans="1:13" x14ac:dyDescent="0.25">
      <c r="A556" t="s">
        <v>178</v>
      </c>
      <c r="B556" s="7">
        <v>50982.3</v>
      </c>
      <c r="C556" s="6">
        <v>1728.1</v>
      </c>
      <c r="D556" s="12">
        <v>1.1318820000000001</v>
      </c>
      <c r="E556" s="6">
        <v>240.02</v>
      </c>
      <c r="F556" s="6">
        <v>0.46532000000000001</v>
      </c>
      <c r="G556">
        <v>190.75899999999999</v>
      </c>
      <c r="H556" s="5">
        <f t="shared" si="48"/>
        <v>4.353032201016882E-2</v>
      </c>
      <c r="I556" s="4">
        <f t="shared" si="49"/>
        <v>4.7847731310522112E-2</v>
      </c>
      <c r="J556" s="4">
        <f t="shared" si="50"/>
        <v>2.5384936971664107E-3</v>
      </c>
      <c r="K556" s="4">
        <f t="shared" si="51"/>
        <v>6.0814991602581081E-2</v>
      </c>
      <c r="L556" s="4">
        <f t="shared" si="52"/>
        <v>5.0976326248488579E-3</v>
      </c>
      <c r="M556" s="3">
        <f t="shared" si="53"/>
        <v>4.3448057062839052E-2</v>
      </c>
    </row>
    <row r="557" spans="1:13" x14ac:dyDescent="0.25">
      <c r="A557" t="s">
        <v>177</v>
      </c>
      <c r="B557" s="7">
        <v>52311</v>
      </c>
      <c r="C557" s="6">
        <v>1831.49</v>
      </c>
      <c r="D557" s="12">
        <v>1.118466</v>
      </c>
      <c r="E557" s="6">
        <v>240.59</v>
      </c>
      <c r="F557" s="6">
        <v>0.47358</v>
      </c>
      <c r="G557">
        <v>191.595</v>
      </c>
      <c r="H557" s="5">
        <f t="shared" si="48"/>
        <v>2.6061986218746558E-2</v>
      </c>
      <c r="I557" s="4">
        <f t="shared" si="49"/>
        <v>5.9828713616110196E-2</v>
      </c>
      <c r="J557" s="4">
        <f t="shared" si="50"/>
        <v>-1.1852825647903353E-2</v>
      </c>
      <c r="K557" s="4">
        <f t="shared" si="51"/>
        <v>2.3748020998248798E-3</v>
      </c>
      <c r="L557" s="4">
        <f t="shared" si="52"/>
        <v>1.7751224963465928E-2</v>
      </c>
      <c r="M557" s="3">
        <f t="shared" si="53"/>
        <v>4.3824930933795692E-3</v>
      </c>
    </row>
    <row r="558" spans="1:13" x14ac:dyDescent="0.25">
      <c r="A558" t="s">
        <v>176</v>
      </c>
      <c r="B558" s="7">
        <v>54879</v>
      </c>
      <c r="C558" s="6">
        <v>1869.1</v>
      </c>
      <c r="D558" s="12">
        <v>1.1972</v>
      </c>
      <c r="E558" s="6">
        <v>292.99</v>
      </c>
      <c r="F558" s="6">
        <v>0.48498999999999998</v>
      </c>
      <c r="G558">
        <v>203.751</v>
      </c>
      <c r="H558" s="5">
        <f t="shared" si="48"/>
        <v>4.9091013362390301E-2</v>
      </c>
      <c r="I558" s="4">
        <f t="shared" si="49"/>
        <v>2.0535192657344492E-2</v>
      </c>
      <c r="J558" s="4">
        <f t="shared" si="50"/>
        <v>7.0394629787584151E-2</v>
      </c>
      <c r="K558" s="4">
        <f t="shared" si="51"/>
        <v>0.21779791346273747</v>
      </c>
      <c r="L558" s="4">
        <f t="shared" si="52"/>
        <v>2.4093078254993738E-2</v>
      </c>
      <c r="M558" s="3">
        <f t="shared" si="53"/>
        <v>6.3446332106787739E-2</v>
      </c>
    </row>
    <row r="559" spans="1:13" x14ac:dyDescent="0.25">
      <c r="A559" t="s">
        <v>175</v>
      </c>
      <c r="B559" s="7">
        <v>55851.9</v>
      </c>
      <c r="C559" s="6">
        <v>1794.14</v>
      </c>
      <c r="D559" s="12">
        <v>1.133092</v>
      </c>
      <c r="E559" s="6">
        <v>278.14999999999998</v>
      </c>
      <c r="F559" s="6">
        <v>0.46157999999999999</v>
      </c>
      <c r="G559">
        <v>200.13300000000001</v>
      </c>
      <c r="H559" s="5">
        <f t="shared" si="48"/>
        <v>1.772809271305964E-2</v>
      </c>
      <c r="I559" s="4">
        <f t="shared" si="49"/>
        <v>-4.0104863303193961E-2</v>
      </c>
      <c r="J559" s="4">
        <f t="shared" si="50"/>
        <v>-5.3548279318409664E-2</v>
      </c>
      <c r="K559" s="4">
        <f t="shared" si="51"/>
        <v>-5.0650192839346131E-2</v>
      </c>
      <c r="L559" s="4">
        <f t="shared" si="52"/>
        <v>-4.8269036474978821E-2</v>
      </c>
      <c r="M559" s="3">
        <f t="shared" si="53"/>
        <v>-1.7756968063960432E-2</v>
      </c>
    </row>
    <row r="560" spans="1:13" x14ac:dyDescent="0.25">
      <c r="A560" t="s">
        <v>174</v>
      </c>
      <c r="B560" s="7">
        <v>57799.5</v>
      </c>
      <c r="C560" s="6">
        <v>1825.79</v>
      </c>
      <c r="D560" s="12">
        <v>1.124155</v>
      </c>
      <c r="E560" s="6">
        <v>290.07</v>
      </c>
      <c r="F560" s="6">
        <v>0.45155000000000001</v>
      </c>
      <c r="G560">
        <v>201.32900000000001</v>
      </c>
      <c r="H560" s="5">
        <f t="shared" si="48"/>
        <v>3.4870792220139224E-2</v>
      </c>
      <c r="I560" s="4">
        <f t="shared" si="49"/>
        <v>1.7640763819991578E-2</v>
      </c>
      <c r="J560" s="4">
        <f t="shared" si="50"/>
        <v>-7.8872677593698759E-3</v>
      </c>
      <c r="K560" s="4">
        <f t="shared" si="51"/>
        <v>4.28545748696747E-2</v>
      </c>
      <c r="L560" s="4">
        <f t="shared" si="52"/>
        <v>-2.1729710992677287E-2</v>
      </c>
      <c r="M560" s="3">
        <f t="shared" si="53"/>
        <v>5.9760259427481532E-3</v>
      </c>
    </row>
    <row r="561" spans="1:13" x14ac:dyDescent="0.25">
      <c r="A561" t="s">
        <v>173</v>
      </c>
      <c r="B561" s="7">
        <v>57265.1</v>
      </c>
      <c r="C561" s="6">
        <v>1766.9</v>
      </c>
      <c r="D561" s="12">
        <v>1.0320499999999999</v>
      </c>
      <c r="E561" s="6">
        <v>263.42</v>
      </c>
      <c r="F561" s="6">
        <v>0.43941000000000002</v>
      </c>
      <c r="G561">
        <v>220.61</v>
      </c>
      <c r="H561" s="5">
        <f t="shared" si="48"/>
        <v>-9.2457547210615942E-3</v>
      </c>
      <c r="I561" s="4">
        <f t="shared" si="49"/>
        <v>-3.2254530915384549E-2</v>
      </c>
      <c r="J561" s="4">
        <f t="shared" si="50"/>
        <v>-8.1932651636117848E-2</v>
      </c>
      <c r="K561" s="4">
        <f t="shared" si="51"/>
        <v>-9.1874375150825638E-2</v>
      </c>
      <c r="L561" s="4">
        <f t="shared" si="52"/>
        <v>-2.6885173291994247E-2</v>
      </c>
      <c r="M561" s="3">
        <f t="shared" si="53"/>
        <v>9.5768617536470257E-2</v>
      </c>
    </row>
    <row r="562" spans="1:13" x14ac:dyDescent="0.25">
      <c r="A562" t="s">
        <v>172</v>
      </c>
      <c r="B562" s="7">
        <v>61195.3</v>
      </c>
      <c r="C562" s="6">
        <v>1921.13</v>
      </c>
      <c r="D562" s="12">
        <v>1.1013090000000001</v>
      </c>
      <c r="E562" s="6">
        <v>275.89</v>
      </c>
      <c r="F562" s="6">
        <v>0.4577</v>
      </c>
      <c r="G562">
        <v>226.208</v>
      </c>
      <c r="H562" s="5">
        <f t="shared" si="48"/>
        <v>6.8631679679246327E-2</v>
      </c>
      <c r="I562" s="4">
        <f t="shared" si="49"/>
        <v>8.7288471333974771E-2</v>
      </c>
      <c r="J562" s="4">
        <f t="shared" si="50"/>
        <v>6.7108182743084388E-2</v>
      </c>
      <c r="K562" s="4">
        <f t="shared" si="51"/>
        <v>4.7338850504897056E-2</v>
      </c>
      <c r="L562" s="4">
        <f t="shared" si="52"/>
        <v>4.1623995812566816E-2</v>
      </c>
      <c r="M562" s="3">
        <f t="shared" si="53"/>
        <v>2.5375096323829283E-2</v>
      </c>
    </row>
    <row r="563" spans="1:13" x14ac:dyDescent="0.25">
      <c r="A563" t="s">
        <v>171</v>
      </c>
      <c r="B563" s="7">
        <v>59113.7</v>
      </c>
      <c r="C563" s="6">
        <v>1849.06</v>
      </c>
      <c r="D563" s="12">
        <v>1.0551189999999999</v>
      </c>
      <c r="E563" s="6">
        <v>264.25</v>
      </c>
      <c r="F563" s="6">
        <v>0.43930000000000002</v>
      </c>
      <c r="G563">
        <v>214.226</v>
      </c>
      <c r="H563" s="5">
        <f t="shared" si="48"/>
        <v>-3.4015684211042396E-2</v>
      </c>
      <c r="I563" s="4">
        <f t="shared" si="49"/>
        <v>-3.7514379557864519E-2</v>
      </c>
      <c r="J563" s="4">
        <f t="shared" si="50"/>
        <v>-4.1940999301740223E-2</v>
      </c>
      <c r="K563" s="4">
        <f t="shared" si="51"/>
        <v>-4.2190728188770787E-2</v>
      </c>
      <c r="L563" s="4">
        <f t="shared" si="52"/>
        <v>-4.020100502512558E-2</v>
      </c>
      <c r="M563" s="3">
        <f t="shared" si="53"/>
        <v>-5.2968948931956472E-2</v>
      </c>
    </row>
    <row r="564" spans="1:13" x14ac:dyDescent="0.25">
      <c r="A564" t="s">
        <v>170</v>
      </c>
      <c r="B564" s="7">
        <v>55791.3</v>
      </c>
      <c r="C564" s="6">
        <v>1792.38</v>
      </c>
      <c r="D564" s="12">
        <v>1.0309539999999999</v>
      </c>
      <c r="E564" s="6">
        <v>254.22</v>
      </c>
      <c r="F564" s="6">
        <v>0.43568000000000001</v>
      </c>
      <c r="G564">
        <v>200.46199999999999</v>
      </c>
      <c r="H564" s="5">
        <f t="shared" si="48"/>
        <v>-5.620355349098427E-2</v>
      </c>
      <c r="I564" s="4">
        <f t="shared" si="49"/>
        <v>-3.0653413085567682E-2</v>
      </c>
      <c r="J564" s="4">
        <f t="shared" si="50"/>
        <v>-2.2902629940319552E-2</v>
      </c>
      <c r="K564" s="4">
        <f t="shared" si="51"/>
        <v>-3.7956480605487286E-2</v>
      </c>
      <c r="L564" s="4">
        <f t="shared" si="52"/>
        <v>-8.2403824265877557E-3</v>
      </c>
      <c r="M564" s="3">
        <f t="shared" si="53"/>
        <v>-6.4249904306666883E-2</v>
      </c>
    </row>
    <row r="565" spans="1:13" x14ac:dyDescent="0.25">
      <c r="A565" t="s">
        <v>169</v>
      </c>
      <c r="B565" s="7">
        <v>56889.7</v>
      </c>
      <c r="C565" s="6">
        <v>1804.85</v>
      </c>
      <c r="D565" s="12">
        <v>1.249261</v>
      </c>
      <c r="E565" s="6">
        <v>258.27999999999997</v>
      </c>
      <c r="F565" s="6">
        <v>0.46037</v>
      </c>
      <c r="G565">
        <v>201.69800000000001</v>
      </c>
      <c r="H565" s="5">
        <f t="shared" si="48"/>
        <v>1.9687657394611646E-2</v>
      </c>
      <c r="I565" s="4">
        <f t="shared" si="49"/>
        <v>6.9572300516629326E-3</v>
      </c>
      <c r="J565" s="4">
        <f t="shared" si="50"/>
        <v>0.21175241572368897</v>
      </c>
      <c r="K565" s="4">
        <f t="shared" si="51"/>
        <v>1.5970419321847062E-2</v>
      </c>
      <c r="L565" s="4">
        <f t="shared" si="52"/>
        <v>5.6670033051781088E-2</v>
      </c>
      <c r="M565" s="3">
        <f t="shared" si="53"/>
        <v>6.1657571010964585E-3</v>
      </c>
    </row>
    <row r="566" spans="1:13" x14ac:dyDescent="0.25">
      <c r="A566" t="s">
        <v>168</v>
      </c>
      <c r="B566" s="7">
        <v>58913.5</v>
      </c>
      <c r="C566" s="6">
        <v>1823.35</v>
      </c>
      <c r="D566" s="12">
        <v>1.3774059999999999</v>
      </c>
      <c r="E566" s="6">
        <v>269.86</v>
      </c>
      <c r="F566" s="6">
        <v>0.47</v>
      </c>
      <c r="G566">
        <v>206.11</v>
      </c>
      <c r="H566" s="5">
        <f t="shared" si="48"/>
        <v>3.5574102166121557E-2</v>
      </c>
      <c r="I566" s="4">
        <f t="shared" si="49"/>
        <v>1.0250159293015981E-2</v>
      </c>
      <c r="J566" s="4">
        <f t="shared" si="50"/>
        <v>0.10257664331152583</v>
      </c>
      <c r="K566" s="4">
        <f t="shared" si="51"/>
        <v>4.4835062722626828E-2</v>
      </c>
      <c r="L566" s="4">
        <f t="shared" si="52"/>
        <v>2.0917957295218947E-2</v>
      </c>
      <c r="M566" s="3">
        <f t="shared" si="53"/>
        <v>2.1874287300816198E-2</v>
      </c>
    </row>
    <row r="567" spans="1:13" x14ac:dyDescent="0.25">
      <c r="A567" t="s">
        <v>167</v>
      </c>
      <c r="B567" s="7">
        <v>57656</v>
      </c>
      <c r="C567" s="6">
        <v>1776.08</v>
      </c>
      <c r="D567" s="12">
        <v>1.23123</v>
      </c>
      <c r="E567" s="6">
        <v>261.08999999999997</v>
      </c>
      <c r="F567" s="6">
        <v>0.46884999999999999</v>
      </c>
      <c r="G567">
        <v>199.733</v>
      </c>
      <c r="H567" s="5">
        <f t="shared" si="48"/>
        <v>-2.134485304726419E-2</v>
      </c>
      <c r="I567" s="4">
        <f t="shared" si="49"/>
        <v>-2.5924808731181637E-2</v>
      </c>
      <c r="J567" s="4">
        <f t="shared" si="50"/>
        <v>-0.10612412026664608</v>
      </c>
      <c r="K567" s="4">
        <f t="shared" si="51"/>
        <v>-3.2498332468687607E-2</v>
      </c>
      <c r="L567" s="4">
        <f t="shared" si="52"/>
        <v>-2.4468085106382764E-3</v>
      </c>
      <c r="M567" s="3">
        <f t="shared" si="53"/>
        <v>-3.0939789432827158E-2</v>
      </c>
    </row>
    <row r="568" spans="1:13" x14ac:dyDescent="0.25">
      <c r="A568" t="s">
        <v>166</v>
      </c>
      <c r="B568" s="7">
        <v>58088</v>
      </c>
      <c r="C568" s="6">
        <v>1809.64</v>
      </c>
      <c r="D568" s="12">
        <v>1.2959320000000001</v>
      </c>
      <c r="E568" s="6">
        <v>263.14999999999998</v>
      </c>
      <c r="F568" s="6">
        <v>0.46668999999999999</v>
      </c>
      <c r="G568">
        <v>200.27600000000001</v>
      </c>
      <c r="H568" s="5">
        <f t="shared" si="48"/>
        <v>7.4927154155681741E-3</v>
      </c>
      <c r="I568" s="4">
        <f t="shared" si="49"/>
        <v>1.8895545245709799E-2</v>
      </c>
      <c r="J568" s="4">
        <f t="shared" si="50"/>
        <v>5.255070133118922E-2</v>
      </c>
      <c r="K568" s="4">
        <f t="shared" si="51"/>
        <v>7.8899996169903286E-3</v>
      </c>
      <c r="L568" s="4">
        <f t="shared" si="52"/>
        <v>-4.6070171696704909E-3</v>
      </c>
      <c r="M568" s="3">
        <f t="shared" si="53"/>
        <v>2.7186293702092801E-3</v>
      </c>
    </row>
    <row r="569" spans="1:13" x14ac:dyDescent="0.25">
      <c r="A569" t="s">
        <v>165</v>
      </c>
      <c r="B569" s="7">
        <v>58093.4</v>
      </c>
      <c r="C569" s="6">
        <v>1804.6</v>
      </c>
      <c r="D569" s="12">
        <v>1.2004090000000001</v>
      </c>
      <c r="E569" s="6">
        <v>264.10000000000002</v>
      </c>
      <c r="F569" s="6">
        <v>0.52446000000000004</v>
      </c>
      <c r="G569">
        <v>199.99100000000001</v>
      </c>
      <c r="H569" s="5">
        <f t="shared" si="48"/>
        <v>9.2962401873064593E-5</v>
      </c>
      <c r="I569" s="4">
        <f t="shared" si="49"/>
        <v>-2.785084326164422E-3</v>
      </c>
      <c r="J569" s="4">
        <f t="shared" si="50"/>
        <v>-7.3709886012537695E-2</v>
      </c>
      <c r="K569" s="4">
        <f t="shared" si="51"/>
        <v>3.6101083032493708E-3</v>
      </c>
      <c r="L569" s="4">
        <f t="shared" si="52"/>
        <v>0.12378666780946679</v>
      </c>
      <c r="M569" s="3">
        <f t="shared" si="53"/>
        <v>-1.4230362100301486E-3</v>
      </c>
    </row>
    <row r="570" spans="1:13" x14ac:dyDescent="0.25">
      <c r="A570" t="s">
        <v>164</v>
      </c>
      <c r="B570" s="7">
        <v>57383.8</v>
      </c>
      <c r="C570" s="6">
        <v>1783.72</v>
      </c>
      <c r="D570" s="12">
        <v>1.186839</v>
      </c>
      <c r="E570" s="6">
        <v>264.74</v>
      </c>
      <c r="F570" s="6">
        <v>0.51670000000000005</v>
      </c>
      <c r="G570">
        <v>195.38</v>
      </c>
      <c r="H570" s="5">
        <f t="shared" si="48"/>
        <v>-1.2214812698172262E-2</v>
      </c>
      <c r="I570" s="4">
        <f t="shared" si="49"/>
        <v>-1.1570431120469848E-2</v>
      </c>
      <c r="J570" s="4">
        <f t="shared" si="50"/>
        <v>-1.1304480389600635E-2</v>
      </c>
      <c r="K570" s="4">
        <f t="shared" si="51"/>
        <v>2.4233244982960755E-3</v>
      </c>
      <c r="L570" s="4">
        <f t="shared" si="52"/>
        <v>-1.4796171300003769E-2</v>
      </c>
      <c r="M570" s="3">
        <f t="shared" si="53"/>
        <v>-2.305603752168861E-2</v>
      </c>
    </row>
    <row r="571" spans="1:13" x14ac:dyDescent="0.25">
      <c r="A571" t="s">
        <v>163</v>
      </c>
      <c r="B571" s="7">
        <v>54158.3</v>
      </c>
      <c r="C571" s="6">
        <v>1682.37</v>
      </c>
      <c r="D571" s="12">
        <v>1.103464</v>
      </c>
      <c r="E571" s="6">
        <v>255.03</v>
      </c>
      <c r="F571" s="6">
        <v>0.54413999999999996</v>
      </c>
      <c r="G571">
        <v>185.63900000000001</v>
      </c>
      <c r="H571" s="5">
        <f t="shared" si="48"/>
        <v>-5.6209243723838398E-2</v>
      </c>
      <c r="I571" s="4">
        <f t="shared" si="49"/>
        <v>-5.6819455968425636E-2</v>
      </c>
      <c r="J571" s="4">
        <f t="shared" si="50"/>
        <v>-7.0249629477966202E-2</v>
      </c>
      <c r="K571" s="4">
        <f t="shared" si="51"/>
        <v>-3.6677494900657304E-2</v>
      </c>
      <c r="L571" s="4">
        <f t="shared" si="52"/>
        <v>5.310625120959922E-2</v>
      </c>
      <c r="M571" s="3">
        <f t="shared" si="53"/>
        <v>-4.9856689528098963E-2</v>
      </c>
    </row>
    <row r="572" spans="1:13" x14ac:dyDescent="0.25">
      <c r="A572" t="s">
        <v>162</v>
      </c>
      <c r="B572" s="7">
        <v>54452.5</v>
      </c>
      <c r="C572" s="6">
        <v>1667.9</v>
      </c>
      <c r="D572" s="12">
        <v>1.1163430000000001</v>
      </c>
      <c r="E572" s="6">
        <v>255.43</v>
      </c>
      <c r="F572" s="6">
        <v>0.55044999999999999</v>
      </c>
      <c r="G572">
        <v>186.19</v>
      </c>
      <c r="H572" s="5">
        <f t="shared" si="48"/>
        <v>5.4322236850121719E-3</v>
      </c>
      <c r="I572" s="4">
        <f t="shared" si="49"/>
        <v>-8.6009617384997794E-3</v>
      </c>
      <c r="J572" s="4">
        <f t="shared" si="50"/>
        <v>1.1671427432159209E-2</v>
      </c>
      <c r="K572" s="4">
        <f t="shared" si="51"/>
        <v>1.5684429282829537E-3</v>
      </c>
      <c r="L572" s="4">
        <f t="shared" si="52"/>
        <v>1.1596280369022827E-2</v>
      </c>
      <c r="M572" s="3">
        <f t="shared" si="53"/>
        <v>2.9681263096654753E-3</v>
      </c>
    </row>
    <row r="573" spans="1:13" x14ac:dyDescent="0.25">
      <c r="A573" t="s">
        <v>161</v>
      </c>
      <c r="B573" s="7">
        <v>52325.4</v>
      </c>
      <c r="C573" s="6">
        <v>1582.38</v>
      </c>
      <c r="D573" s="12">
        <v>1.0701670000000001</v>
      </c>
      <c r="E573" s="6">
        <v>248.59</v>
      </c>
      <c r="F573" s="6">
        <v>0.48213</v>
      </c>
      <c r="G573">
        <v>176.2</v>
      </c>
      <c r="H573" s="5">
        <f t="shared" si="48"/>
        <v>-3.9063403884119108E-2</v>
      </c>
      <c r="I573" s="4">
        <f t="shared" si="49"/>
        <v>-5.127405719767375E-2</v>
      </c>
      <c r="J573" s="4">
        <f t="shared" si="50"/>
        <v>-4.1363631070378881E-2</v>
      </c>
      <c r="K573" s="4">
        <f t="shared" si="51"/>
        <v>-2.6778373722742055E-2</v>
      </c>
      <c r="L573" s="4">
        <f t="shared" si="52"/>
        <v>-0.12411663184667088</v>
      </c>
      <c r="M573" s="3">
        <f t="shared" si="53"/>
        <v>-5.3654868682528667E-2</v>
      </c>
    </row>
    <row r="574" spans="1:13" x14ac:dyDescent="0.25">
      <c r="A574" t="s">
        <v>160</v>
      </c>
      <c r="B574" s="7">
        <v>51322.3</v>
      </c>
      <c r="C574" s="6">
        <v>1586.54</v>
      </c>
      <c r="D574" s="12">
        <v>1.0964290000000001</v>
      </c>
      <c r="E574" s="6">
        <v>234.25</v>
      </c>
      <c r="F574" s="6">
        <v>0.51085000000000003</v>
      </c>
      <c r="G574">
        <v>171.66</v>
      </c>
      <c r="H574" s="5">
        <f t="shared" si="48"/>
        <v>-1.9170422013018551E-2</v>
      </c>
      <c r="I574" s="4">
        <f t="shared" si="49"/>
        <v>2.6289513264827757E-3</v>
      </c>
      <c r="J574" s="4">
        <f t="shared" si="50"/>
        <v>2.4540095144028884E-2</v>
      </c>
      <c r="K574" s="4">
        <f t="shared" si="51"/>
        <v>-5.7685345347761374E-2</v>
      </c>
      <c r="L574" s="4">
        <f t="shared" si="52"/>
        <v>5.9568995913965139E-2</v>
      </c>
      <c r="M574" s="3">
        <f t="shared" si="53"/>
        <v>-2.5766174801362007E-2</v>
      </c>
    </row>
    <row r="575" spans="1:13" x14ac:dyDescent="0.25">
      <c r="A575" t="s">
        <v>159</v>
      </c>
      <c r="B575" s="7">
        <v>55036.1</v>
      </c>
      <c r="C575" s="6">
        <v>1698.6</v>
      </c>
      <c r="D575" s="12">
        <v>1.2144569999999999</v>
      </c>
      <c r="E575" s="6">
        <v>254.99</v>
      </c>
      <c r="F575" s="6">
        <v>0.56303999999999998</v>
      </c>
      <c r="G575">
        <v>183.40100000000001</v>
      </c>
      <c r="H575" s="5">
        <f t="shared" si="48"/>
        <v>7.2362306443787494E-2</v>
      </c>
      <c r="I575" s="4">
        <f t="shared" si="49"/>
        <v>7.0631689084422744E-2</v>
      </c>
      <c r="J575" s="4">
        <f t="shared" si="50"/>
        <v>0.10764764521916126</v>
      </c>
      <c r="K575" s="4">
        <f t="shared" si="51"/>
        <v>8.8537886872998905E-2</v>
      </c>
      <c r="L575" s="4">
        <f t="shared" si="52"/>
        <v>0.10216306156405985</v>
      </c>
      <c r="M575" s="3">
        <f t="shared" si="53"/>
        <v>6.839683094489124E-2</v>
      </c>
    </row>
    <row r="576" spans="1:13" x14ac:dyDescent="0.25">
      <c r="A576" t="s">
        <v>158</v>
      </c>
      <c r="B576" s="7">
        <v>55862.9</v>
      </c>
      <c r="C576" s="6">
        <v>1713.01</v>
      </c>
      <c r="D576" s="12">
        <v>1.176785</v>
      </c>
      <c r="E576" s="6">
        <v>269.32</v>
      </c>
      <c r="F576" s="6">
        <v>0.54788999999999999</v>
      </c>
      <c r="G576">
        <v>184.06100000000001</v>
      </c>
      <c r="H576" s="5">
        <f t="shared" si="48"/>
        <v>1.502286680923981E-2</v>
      </c>
      <c r="I576" s="4">
        <f t="shared" si="49"/>
        <v>8.4834569645590996E-3</v>
      </c>
      <c r="J576" s="4">
        <f t="shared" si="50"/>
        <v>-3.1019624408274549E-2</v>
      </c>
      <c r="K576" s="4">
        <f t="shared" si="51"/>
        <v>5.619828228557977E-2</v>
      </c>
      <c r="L576" s="4">
        <f t="shared" si="52"/>
        <v>-2.6907502131287342E-2</v>
      </c>
      <c r="M576" s="3">
        <f t="shared" si="53"/>
        <v>3.5986717629674647E-3</v>
      </c>
    </row>
    <row r="577" spans="1:13" x14ac:dyDescent="0.25">
      <c r="A577" t="s">
        <v>157</v>
      </c>
      <c r="B577" s="7">
        <v>55765.2</v>
      </c>
      <c r="C577" s="6">
        <v>1686.8</v>
      </c>
      <c r="D577" s="12">
        <v>1.189546</v>
      </c>
      <c r="E577" s="6">
        <v>268.87</v>
      </c>
      <c r="F577" s="6">
        <v>0.54564999999999997</v>
      </c>
      <c r="G577">
        <v>184.239</v>
      </c>
      <c r="H577" s="5">
        <f t="shared" si="48"/>
        <v>-1.7489245993316249E-3</v>
      </c>
      <c r="I577" s="4">
        <f t="shared" si="49"/>
        <v>-1.5300552828062863E-2</v>
      </c>
      <c r="J577" s="4">
        <f t="shared" si="50"/>
        <v>1.0843951953840358E-2</v>
      </c>
      <c r="K577" s="4">
        <f t="shared" si="51"/>
        <v>-1.6708747957818737E-3</v>
      </c>
      <c r="L577" s="4">
        <f t="shared" si="52"/>
        <v>-4.088411907499756E-3</v>
      </c>
      <c r="M577" s="3">
        <f t="shared" si="53"/>
        <v>9.6707069938761769E-4</v>
      </c>
    </row>
    <row r="578" spans="1:13" x14ac:dyDescent="0.25">
      <c r="A578" t="s">
        <v>156</v>
      </c>
      <c r="B578" s="7">
        <v>57616.2</v>
      </c>
      <c r="C578" s="6">
        <v>1816.69</v>
      </c>
      <c r="D578" s="12">
        <v>1.202812</v>
      </c>
      <c r="E578" s="6">
        <v>275.12</v>
      </c>
      <c r="F578" s="6">
        <v>0.56537000000000004</v>
      </c>
      <c r="G578">
        <v>193.762</v>
      </c>
      <c r="H578" s="5">
        <f t="shared" si="48"/>
        <v>3.3192743861763185E-2</v>
      </c>
      <c r="I578" s="4">
        <f t="shared" si="49"/>
        <v>7.7003794166469186E-2</v>
      </c>
      <c r="J578" s="4">
        <f t="shared" si="50"/>
        <v>1.1152153846929913E-2</v>
      </c>
      <c r="K578" s="4">
        <f t="shared" si="51"/>
        <v>2.3245434596645298E-2</v>
      </c>
      <c r="L578" s="4">
        <f t="shared" si="52"/>
        <v>3.6140383029414691E-2</v>
      </c>
      <c r="M578" s="3">
        <f t="shared" si="53"/>
        <v>5.1688296180504745E-2</v>
      </c>
    </row>
    <row r="579" spans="1:13" x14ac:dyDescent="0.25">
      <c r="A579" t="s">
        <v>155</v>
      </c>
      <c r="B579" s="7">
        <v>58771.3</v>
      </c>
      <c r="C579" s="6">
        <v>1841.01</v>
      </c>
      <c r="D579" s="12">
        <v>1.212645</v>
      </c>
      <c r="E579" s="6">
        <v>311.41000000000003</v>
      </c>
      <c r="F579" s="6">
        <v>0.56225000000000003</v>
      </c>
      <c r="G579">
        <v>195.77099999999999</v>
      </c>
      <c r="H579" s="5">
        <f t="shared" si="48"/>
        <v>2.004818089356819E-2</v>
      </c>
      <c r="I579" s="4">
        <f t="shared" si="49"/>
        <v>1.3386984020388626E-2</v>
      </c>
      <c r="J579" s="4">
        <f t="shared" si="50"/>
        <v>8.1750098934829651E-3</v>
      </c>
      <c r="K579" s="4">
        <f t="shared" si="51"/>
        <v>0.13190607734806647</v>
      </c>
      <c r="L579" s="4">
        <f t="shared" si="52"/>
        <v>-5.5185100022994149E-3</v>
      </c>
      <c r="M579" s="3">
        <f t="shared" si="53"/>
        <v>1.0368390086807455E-2</v>
      </c>
    </row>
    <row r="580" spans="1:13" x14ac:dyDescent="0.25">
      <c r="A580" t="s">
        <v>154</v>
      </c>
      <c r="B580" s="7">
        <v>58763.7</v>
      </c>
      <c r="C580" s="6">
        <v>1917.99</v>
      </c>
      <c r="D580" s="12">
        <v>1.191349</v>
      </c>
      <c r="E580" s="6">
        <v>302.18</v>
      </c>
      <c r="F580" s="6">
        <v>0.56957000000000002</v>
      </c>
      <c r="G580">
        <v>196.661</v>
      </c>
      <c r="H580" s="5">
        <f t="shared" ref="H580:H643" si="54">IFERROR(B580/B579-1,"")</f>
        <v>-1.2931481862754612E-4</v>
      </c>
      <c r="I580" s="4">
        <f t="shared" ref="I580:I643" si="55">IFERROR(C580/C579-1,"")</f>
        <v>4.1814004269395522E-2</v>
      </c>
      <c r="J580" s="4">
        <f t="shared" ref="J580:J643" si="56">IFERROR(D580/D579-1,"")</f>
        <v>-1.7561611188765092E-2</v>
      </c>
      <c r="K580" s="4">
        <f t="shared" ref="K580:K643" si="57">IFERROR(E580/E579-1,"")</f>
        <v>-2.9639382164991512E-2</v>
      </c>
      <c r="L580" s="4">
        <f t="shared" ref="L580:L643" si="58">IFERROR(F580/F579-1,"")</f>
        <v>1.3019119608715046E-2</v>
      </c>
      <c r="M580" s="3">
        <f t="shared" ref="M580:M643" si="59">IFERROR(G580/G579-1,"")</f>
        <v>4.546127873893635E-3</v>
      </c>
    </row>
    <row r="581" spans="1:13" x14ac:dyDescent="0.25">
      <c r="A581" t="s">
        <v>153</v>
      </c>
      <c r="B581" s="7">
        <v>58718.3</v>
      </c>
      <c r="C581" s="6">
        <v>1967.96</v>
      </c>
      <c r="D581" s="12">
        <v>1.18282</v>
      </c>
      <c r="E581" s="6">
        <v>334.33</v>
      </c>
      <c r="F581" s="6">
        <v>0.57052000000000003</v>
      </c>
      <c r="G581">
        <v>202.352</v>
      </c>
      <c r="H581" s="5">
        <f t="shared" si="54"/>
        <v>-7.7258579701400265E-4</v>
      </c>
      <c r="I581" s="4">
        <f t="shared" si="55"/>
        <v>2.6053316232097057E-2</v>
      </c>
      <c r="J581" s="4">
        <f t="shared" si="56"/>
        <v>-7.159111226013537E-3</v>
      </c>
      <c r="K581" s="4">
        <f t="shared" si="57"/>
        <v>0.10639354027400882</v>
      </c>
      <c r="L581" s="4">
        <f t="shared" si="58"/>
        <v>1.6679249258213513E-3</v>
      </c>
      <c r="M581" s="3">
        <f t="shared" si="59"/>
        <v>2.893812194588663E-2</v>
      </c>
    </row>
    <row r="582" spans="1:13" x14ac:dyDescent="0.25">
      <c r="A582" t="s">
        <v>152</v>
      </c>
      <c r="B582" s="7">
        <v>58977.3</v>
      </c>
      <c r="C582" s="6">
        <v>2134.5500000000002</v>
      </c>
      <c r="D582" s="12">
        <v>1.1902539999999999</v>
      </c>
      <c r="E582" s="6">
        <v>338.25</v>
      </c>
      <c r="F582" s="6">
        <v>0.60675999999999997</v>
      </c>
      <c r="G582">
        <v>211.84</v>
      </c>
      <c r="H582" s="5">
        <f t="shared" si="54"/>
        <v>4.4108906422699601E-3</v>
      </c>
      <c r="I582" s="4">
        <f t="shared" si="55"/>
        <v>8.4651110794935036E-2</v>
      </c>
      <c r="J582" s="4">
        <f t="shared" si="56"/>
        <v>6.2849799631388148E-3</v>
      </c>
      <c r="K582" s="4">
        <f t="shared" si="57"/>
        <v>1.1724942422157714E-2</v>
      </c>
      <c r="L582" s="4">
        <f t="shared" si="58"/>
        <v>6.3520998387435856E-2</v>
      </c>
      <c r="M582" s="3">
        <f t="shared" si="59"/>
        <v>4.6888590179489098E-2</v>
      </c>
    </row>
    <row r="583" spans="1:13" x14ac:dyDescent="0.25">
      <c r="A583" t="s">
        <v>151</v>
      </c>
      <c r="B583" s="7">
        <v>57059.9</v>
      </c>
      <c r="C583" s="6">
        <v>2008.59</v>
      </c>
      <c r="D583" s="12">
        <v>1.1633070000000001</v>
      </c>
      <c r="E583" s="6">
        <v>321.52999999999997</v>
      </c>
      <c r="F583" s="6">
        <v>0.57886000000000004</v>
      </c>
      <c r="G583">
        <v>195.23099999999999</v>
      </c>
      <c r="H583" s="5">
        <f t="shared" si="54"/>
        <v>-3.2510813482475531E-2</v>
      </c>
      <c r="I583" s="4">
        <f t="shared" si="55"/>
        <v>-5.9010095804736484E-2</v>
      </c>
      <c r="J583" s="4">
        <f t="shared" si="56"/>
        <v>-2.2639705474629679E-2</v>
      </c>
      <c r="K583" s="4">
        <f t="shared" si="57"/>
        <v>-4.9430894308943207E-2</v>
      </c>
      <c r="L583" s="4">
        <f t="shared" si="58"/>
        <v>-4.5981936844880833E-2</v>
      </c>
      <c r="M583" s="3">
        <f t="shared" si="59"/>
        <v>-7.8403512084592175E-2</v>
      </c>
    </row>
    <row r="584" spans="1:13" x14ac:dyDescent="0.25">
      <c r="A584" t="s">
        <v>150</v>
      </c>
      <c r="B584" s="7">
        <v>58199.9</v>
      </c>
      <c r="C584" s="6">
        <v>2075.94</v>
      </c>
      <c r="D584" s="12">
        <v>1.1819379999999999</v>
      </c>
      <c r="E584" s="6">
        <v>349.37</v>
      </c>
      <c r="F584" s="6">
        <v>0.63488999999999995</v>
      </c>
      <c r="G584">
        <v>202.291</v>
      </c>
      <c r="H584" s="5">
        <f t="shared" si="54"/>
        <v>1.9979004519811605E-2</v>
      </c>
      <c r="I584" s="4">
        <f t="shared" si="55"/>
        <v>3.353098442190805E-2</v>
      </c>
      <c r="J584" s="4">
        <f t="shared" si="56"/>
        <v>1.6015548776032285E-2</v>
      </c>
      <c r="K584" s="4">
        <f t="shared" si="57"/>
        <v>8.6586010636643618E-2</v>
      </c>
      <c r="L584" s="4">
        <f t="shared" si="58"/>
        <v>9.6793697958055258E-2</v>
      </c>
      <c r="M584" s="3">
        <f t="shared" si="59"/>
        <v>3.6162289800287795E-2</v>
      </c>
    </row>
    <row r="585" spans="1:13" x14ac:dyDescent="0.25">
      <c r="A585" t="s">
        <v>149</v>
      </c>
      <c r="B585" s="7">
        <v>58993.4</v>
      </c>
      <c r="C585" s="6">
        <v>2106.41</v>
      </c>
      <c r="D585" s="12">
        <v>1.2116549999999999</v>
      </c>
      <c r="E585" s="6">
        <v>367.41</v>
      </c>
      <c r="F585" s="6">
        <v>0.91324000000000005</v>
      </c>
      <c r="G585">
        <v>221.45599999999999</v>
      </c>
      <c r="H585" s="5">
        <f t="shared" si="54"/>
        <v>1.3634044044749327E-2</v>
      </c>
      <c r="I585" s="4">
        <f t="shared" si="55"/>
        <v>1.467768817981252E-2</v>
      </c>
      <c r="J585" s="4">
        <f t="shared" si="56"/>
        <v>2.5142604772839139E-2</v>
      </c>
      <c r="K585" s="4">
        <f t="shared" si="57"/>
        <v>5.1635801585711461E-2</v>
      </c>
      <c r="L585" s="4">
        <f t="shared" si="58"/>
        <v>0.43842240388098741</v>
      </c>
      <c r="M585" s="3">
        <f t="shared" si="59"/>
        <v>9.4739756093943805E-2</v>
      </c>
    </row>
    <row r="586" spans="1:13" x14ac:dyDescent="0.25">
      <c r="A586" t="s">
        <v>148</v>
      </c>
      <c r="B586" s="7">
        <v>57996.3</v>
      </c>
      <c r="C586" s="6">
        <v>2111.5300000000002</v>
      </c>
      <c r="D586" s="12">
        <v>1.2518849999999999</v>
      </c>
      <c r="E586" s="6">
        <v>402.69</v>
      </c>
      <c r="F586" s="6">
        <v>1.09057</v>
      </c>
      <c r="G586">
        <v>236.827</v>
      </c>
      <c r="H586" s="5">
        <f t="shared" si="54"/>
        <v>-1.6901890719978829E-2</v>
      </c>
      <c r="I586" s="4">
        <f t="shared" si="55"/>
        <v>2.4306758893095637E-3</v>
      </c>
      <c r="J586" s="4">
        <f t="shared" si="56"/>
        <v>3.3202520519454826E-2</v>
      </c>
      <c r="K586" s="4">
        <f t="shared" si="57"/>
        <v>9.6023515963092887E-2</v>
      </c>
      <c r="L586" s="4">
        <f t="shared" si="58"/>
        <v>0.1941767771889098</v>
      </c>
      <c r="M586" s="3">
        <f t="shared" si="59"/>
        <v>6.940882161693529E-2</v>
      </c>
    </row>
    <row r="587" spans="1:13" x14ac:dyDescent="0.25">
      <c r="A587" t="s">
        <v>147</v>
      </c>
      <c r="B587" s="7">
        <v>55948.7</v>
      </c>
      <c r="C587" s="6">
        <v>1961.46</v>
      </c>
      <c r="D587" s="12">
        <v>1.1740409999999999</v>
      </c>
      <c r="E587" s="6">
        <v>375.47</v>
      </c>
      <c r="F587" s="6">
        <v>0.91657999999999995</v>
      </c>
      <c r="G587">
        <v>218.97399999999999</v>
      </c>
      <c r="H587" s="5">
        <f t="shared" si="54"/>
        <v>-3.530570053606874E-2</v>
      </c>
      <c r="I587" s="4">
        <f t="shared" si="55"/>
        <v>-7.1071687354667068E-2</v>
      </c>
      <c r="J587" s="4">
        <f t="shared" si="56"/>
        <v>-6.218143040295232E-2</v>
      </c>
      <c r="K587" s="4">
        <f t="shared" si="57"/>
        <v>-6.7595420795152572E-2</v>
      </c>
      <c r="L587" s="4">
        <f t="shared" si="58"/>
        <v>-0.15954042381506928</v>
      </c>
      <c r="M587" s="3">
        <f t="shared" si="59"/>
        <v>-7.5384141166336627E-2</v>
      </c>
    </row>
    <row r="588" spans="1:13" x14ac:dyDescent="0.25">
      <c r="A588" t="s">
        <v>146</v>
      </c>
      <c r="B588" s="7">
        <v>58077.4</v>
      </c>
      <c r="C588" s="6">
        <v>2079.92</v>
      </c>
      <c r="D588" s="12">
        <v>1.2188950000000001</v>
      </c>
      <c r="E588" s="6">
        <v>417.71</v>
      </c>
      <c r="F588" s="6">
        <v>1.0578399999999999</v>
      </c>
      <c r="G588">
        <v>226.48</v>
      </c>
      <c r="H588" s="5">
        <f t="shared" si="54"/>
        <v>3.8047354094018271E-2</v>
      </c>
      <c r="I588" s="4">
        <f t="shared" si="55"/>
        <v>6.0393788300551643E-2</v>
      </c>
      <c r="J588" s="4">
        <f t="shared" si="56"/>
        <v>3.8204798639911441E-2</v>
      </c>
      <c r="K588" s="4">
        <f t="shared" si="57"/>
        <v>0.11249900125176437</v>
      </c>
      <c r="L588" s="4">
        <f t="shared" si="58"/>
        <v>0.15411638918588655</v>
      </c>
      <c r="M588" s="3">
        <f t="shared" si="59"/>
        <v>3.4278042141989484E-2</v>
      </c>
    </row>
    <row r="589" spans="1:13" x14ac:dyDescent="0.25">
      <c r="A589" t="s">
        <v>145</v>
      </c>
      <c r="B589" s="7">
        <v>58118.7</v>
      </c>
      <c r="C589" s="6">
        <v>2066.9299999999998</v>
      </c>
      <c r="D589" s="12">
        <v>1.2019040000000001</v>
      </c>
      <c r="E589" s="6">
        <v>453.5</v>
      </c>
      <c r="F589" s="6">
        <v>1.0191600000000001</v>
      </c>
      <c r="G589">
        <v>220.87899999999999</v>
      </c>
      <c r="H589" s="5">
        <f t="shared" si="54"/>
        <v>7.1111998815376332E-4</v>
      </c>
      <c r="I589" s="4">
        <f t="shared" si="55"/>
        <v>-6.2454325166353408E-3</v>
      </c>
      <c r="J589" s="4">
        <f t="shared" si="56"/>
        <v>-1.3939674869451357E-2</v>
      </c>
      <c r="K589" s="4">
        <f t="shared" si="57"/>
        <v>8.568145364008517E-2</v>
      </c>
      <c r="L589" s="4">
        <f t="shared" si="58"/>
        <v>-3.6565076003932329E-2</v>
      </c>
      <c r="M589" s="3">
        <f t="shared" si="59"/>
        <v>-2.4730660543977434E-2</v>
      </c>
    </row>
    <row r="590" spans="1:13" x14ac:dyDescent="0.25">
      <c r="A590" t="s">
        <v>144</v>
      </c>
      <c r="B590" s="7">
        <v>59748.4</v>
      </c>
      <c r="C590" s="6">
        <v>2133.79</v>
      </c>
      <c r="D590" s="12">
        <v>1.2179279999999999</v>
      </c>
      <c r="E590" s="6">
        <v>472.25</v>
      </c>
      <c r="F590" s="6">
        <v>1.3743099999999999</v>
      </c>
      <c r="G590">
        <v>256.26900000000001</v>
      </c>
      <c r="H590" s="5">
        <f t="shared" si="54"/>
        <v>2.804088873288646E-2</v>
      </c>
      <c r="I590" s="4">
        <f t="shared" si="55"/>
        <v>3.2347491206765611E-2</v>
      </c>
      <c r="J590" s="4">
        <f t="shared" si="56"/>
        <v>1.3332179608354533E-2</v>
      </c>
      <c r="K590" s="4">
        <f t="shared" si="57"/>
        <v>4.1345093715545733E-2</v>
      </c>
      <c r="L590" s="4">
        <f t="shared" si="58"/>
        <v>0.34847325248243632</v>
      </c>
      <c r="M590" s="3">
        <f t="shared" si="59"/>
        <v>0.16022347076906374</v>
      </c>
    </row>
    <row r="591" spans="1:13" x14ac:dyDescent="0.25">
      <c r="A591" t="s">
        <v>143</v>
      </c>
      <c r="B591" s="7">
        <v>59978.7</v>
      </c>
      <c r="C591" s="6">
        <v>2151.42</v>
      </c>
      <c r="D591" s="12">
        <v>1.2631220000000001</v>
      </c>
      <c r="E591" s="6">
        <v>525.54</v>
      </c>
      <c r="F591" s="6">
        <v>1.3549800000000001</v>
      </c>
      <c r="G591">
        <v>252.375</v>
      </c>
      <c r="H591" s="5">
        <f t="shared" si="54"/>
        <v>3.8544965220825844E-3</v>
      </c>
      <c r="I591" s="4">
        <f t="shared" si="55"/>
        <v>8.2622938527221468E-3</v>
      </c>
      <c r="J591" s="4">
        <f t="shared" si="56"/>
        <v>3.7107283846007366E-2</v>
      </c>
      <c r="K591" s="4">
        <f t="shared" si="57"/>
        <v>0.11284277395447329</v>
      </c>
      <c r="L591" s="4">
        <f t="shared" si="58"/>
        <v>-1.406524001135101E-2</v>
      </c>
      <c r="M591" s="3">
        <f t="shared" si="59"/>
        <v>-1.5194970909474081E-2</v>
      </c>
    </row>
    <row r="592" spans="1:13" x14ac:dyDescent="0.25">
      <c r="A592" t="s">
        <v>142</v>
      </c>
      <c r="B592" s="7">
        <v>59863.8</v>
      </c>
      <c r="C592" s="6">
        <v>2137.81</v>
      </c>
      <c r="D592" s="12">
        <v>1.3154950000000001</v>
      </c>
      <c r="E592" s="6">
        <v>598.62</v>
      </c>
      <c r="F592" s="6">
        <v>1.46773</v>
      </c>
      <c r="G592">
        <v>244.655</v>
      </c>
      <c r="H592" s="5">
        <f t="shared" si="54"/>
        <v>-1.9156800664235085E-3</v>
      </c>
      <c r="I592" s="4">
        <f t="shared" si="55"/>
        <v>-6.3260544198715518E-3</v>
      </c>
      <c r="J592" s="4">
        <f t="shared" si="56"/>
        <v>4.1463136577464477E-2</v>
      </c>
      <c r="K592" s="4">
        <f t="shared" si="57"/>
        <v>0.1390569699737414</v>
      </c>
      <c r="L592" s="4">
        <f t="shared" si="58"/>
        <v>8.3211560318233513E-2</v>
      </c>
      <c r="M592" s="3">
        <f t="shared" si="59"/>
        <v>-3.0589400693412538E-2</v>
      </c>
    </row>
    <row r="593" spans="1:13" x14ac:dyDescent="0.25">
      <c r="A593" t="s">
        <v>141</v>
      </c>
      <c r="B593" s="7">
        <v>63540.9</v>
      </c>
      <c r="C593" s="6">
        <v>2299.9299999999998</v>
      </c>
      <c r="D593" s="12">
        <v>1.412372</v>
      </c>
      <c r="E593" s="6">
        <v>550.1</v>
      </c>
      <c r="F593" s="6">
        <v>1.79627</v>
      </c>
      <c r="G593">
        <v>267.17</v>
      </c>
      <c r="H593" s="5">
        <f t="shared" si="54"/>
        <v>6.1424433463963091E-2</v>
      </c>
      <c r="I593" s="4">
        <f t="shared" si="55"/>
        <v>7.5834615798410443E-2</v>
      </c>
      <c r="J593" s="4">
        <f t="shared" si="56"/>
        <v>7.3643001303691724E-2</v>
      </c>
      <c r="K593" s="4">
        <f t="shared" si="57"/>
        <v>-8.105308877083961E-2</v>
      </c>
      <c r="L593" s="4">
        <f t="shared" si="58"/>
        <v>0.22384225981617867</v>
      </c>
      <c r="M593" s="3">
        <f t="shared" si="59"/>
        <v>9.2027548997568154E-2</v>
      </c>
    </row>
    <row r="594" spans="1:13" x14ac:dyDescent="0.25">
      <c r="A594" t="s">
        <v>140</v>
      </c>
      <c r="B594" s="7">
        <v>62980.4</v>
      </c>
      <c r="C594" s="6">
        <v>2431.56</v>
      </c>
      <c r="D594" s="12">
        <v>1.4516560000000001</v>
      </c>
      <c r="E594" s="6">
        <v>549.61</v>
      </c>
      <c r="F594" s="6">
        <v>1.8362499999999999</v>
      </c>
      <c r="G594">
        <v>278.40800000000002</v>
      </c>
      <c r="H594" s="5">
        <f t="shared" si="54"/>
        <v>-8.8210900380699675E-3</v>
      </c>
      <c r="I594" s="4">
        <f t="shared" si="55"/>
        <v>5.7232176631462739E-2</v>
      </c>
      <c r="J594" s="4">
        <f t="shared" si="56"/>
        <v>2.781420192413897E-2</v>
      </c>
      <c r="K594" s="4">
        <f t="shared" si="57"/>
        <v>-8.9074713688419571E-4</v>
      </c>
      <c r="L594" s="4">
        <f t="shared" si="58"/>
        <v>2.2257233044030045E-2</v>
      </c>
      <c r="M594" s="3">
        <f t="shared" si="59"/>
        <v>4.2063105887637064E-2</v>
      </c>
    </row>
    <row r="595" spans="1:13" x14ac:dyDescent="0.25">
      <c r="A595" t="s">
        <v>139</v>
      </c>
      <c r="B595" s="7">
        <v>63216</v>
      </c>
      <c r="C595" s="6">
        <v>2514.2199999999998</v>
      </c>
      <c r="D595" s="12">
        <v>1.478656</v>
      </c>
      <c r="E595" s="6">
        <v>542.30999999999995</v>
      </c>
      <c r="F595" s="6">
        <v>1.7578</v>
      </c>
      <c r="G595">
        <v>285.75400000000002</v>
      </c>
      <c r="H595" s="5">
        <f t="shared" si="54"/>
        <v>3.7408463585495433E-3</v>
      </c>
      <c r="I595" s="4">
        <f t="shared" si="55"/>
        <v>3.3994637187648946E-2</v>
      </c>
      <c r="J595" s="4">
        <f t="shared" si="56"/>
        <v>1.8599447803060665E-2</v>
      </c>
      <c r="K595" s="4">
        <f t="shared" si="57"/>
        <v>-1.3282145521369859E-2</v>
      </c>
      <c r="L595" s="4">
        <f t="shared" si="58"/>
        <v>-4.272294077603811E-2</v>
      </c>
      <c r="M595" s="3">
        <f t="shared" si="59"/>
        <v>2.6385736042067842E-2</v>
      </c>
    </row>
    <row r="596" spans="1:13" x14ac:dyDescent="0.25">
      <c r="A596" t="s">
        <v>138</v>
      </c>
      <c r="B596" s="7">
        <v>61379.7</v>
      </c>
      <c r="C596" s="6">
        <v>2423.1799999999998</v>
      </c>
      <c r="D596" s="12">
        <v>1.410876</v>
      </c>
      <c r="E596" s="6">
        <v>508.73</v>
      </c>
      <c r="F596" s="6">
        <v>1.5474699999999999</v>
      </c>
      <c r="G596">
        <v>308.17399999999998</v>
      </c>
      <c r="H596" s="5">
        <f t="shared" si="54"/>
        <v>-2.9048025816249101E-2</v>
      </c>
      <c r="I596" s="4">
        <f t="shared" si="55"/>
        <v>-3.6210037307793264E-2</v>
      </c>
      <c r="J596" s="4">
        <f t="shared" si="56"/>
        <v>-4.5838923995844882E-2</v>
      </c>
      <c r="K596" s="4">
        <f t="shared" si="57"/>
        <v>-6.192030388523162E-2</v>
      </c>
      <c r="L596" s="4">
        <f t="shared" si="58"/>
        <v>-0.11965525088178408</v>
      </c>
      <c r="M596" s="3">
        <f t="shared" si="59"/>
        <v>7.8459094185908018E-2</v>
      </c>
    </row>
    <row r="597" spans="1:13" x14ac:dyDescent="0.25">
      <c r="A597" t="s">
        <v>137</v>
      </c>
      <c r="B597" s="7">
        <v>60041.9</v>
      </c>
      <c r="C597" s="6">
        <v>2318.33</v>
      </c>
      <c r="D597" s="12">
        <v>1.370865</v>
      </c>
      <c r="E597" s="6">
        <v>515.13</v>
      </c>
      <c r="F597" s="6">
        <v>1.54064</v>
      </c>
      <c r="G597">
        <v>300.92700000000002</v>
      </c>
      <c r="H597" s="5">
        <f t="shared" si="54"/>
        <v>-2.1795479612966462E-2</v>
      </c>
      <c r="I597" s="4">
        <f t="shared" si="55"/>
        <v>-4.3269587896895834E-2</v>
      </c>
      <c r="J597" s="4">
        <f t="shared" si="56"/>
        <v>-2.8358976976006423E-2</v>
      </c>
      <c r="K597" s="4">
        <f t="shared" si="57"/>
        <v>1.258034713895384E-2</v>
      </c>
      <c r="L597" s="4">
        <f t="shared" si="58"/>
        <v>-4.4136558382391611E-3</v>
      </c>
      <c r="M597" s="3">
        <f t="shared" si="59"/>
        <v>-2.3515935802500998E-2</v>
      </c>
    </row>
    <row r="598" spans="1:13" x14ac:dyDescent="0.25">
      <c r="A598" t="s">
        <v>136</v>
      </c>
      <c r="B598" s="7">
        <v>56207.1</v>
      </c>
      <c r="C598" s="6">
        <v>2237.17</v>
      </c>
      <c r="D598" s="12">
        <v>1.2769219999999999</v>
      </c>
      <c r="E598" s="6">
        <v>481.42</v>
      </c>
      <c r="F598" s="6">
        <v>1.40794</v>
      </c>
      <c r="G598">
        <v>273.60300000000001</v>
      </c>
      <c r="H598" s="5">
        <f t="shared" si="54"/>
        <v>-6.386873166905116E-2</v>
      </c>
      <c r="I598" s="4">
        <f t="shared" si="55"/>
        <v>-3.5007958314821397E-2</v>
      </c>
      <c r="J598" s="4">
        <f t="shared" si="56"/>
        <v>-6.8528265000565414E-2</v>
      </c>
      <c r="K598" s="4">
        <f t="shared" si="57"/>
        <v>-6.5439791897190958E-2</v>
      </c>
      <c r="L598" s="4">
        <f t="shared" si="58"/>
        <v>-8.6133035621559939E-2</v>
      </c>
      <c r="M598" s="3">
        <f t="shared" si="59"/>
        <v>-9.0799429762035366E-2</v>
      </c>
    </row>
    <row r="599" spans="1:13" x14ac:dyDescent="0.25">
      <c r="A599" t="s">
        <v>135</v>
      </c>
      <c r="B599" s="7">
        <v>55646.1</v>
      </c>
      <c r="C599" s="6">
        <v>2160.63</v>
      </c>
      <c r="D599" s="12">
        <v>1.195854</v>
      </c>
      <c r="E599" s="6">
        <v>503.97</v>
      </c>
      <c r="F599" s="6">
        <v>1.30918</v>
      </c>
      <c r="G599">
        <v>261.30700000000002</v>
      </c>
      <c r="H599" s="5">
        <f t="shared" si="54"/>
        <v>-9.9809454677434184E-3</v>
      </c>
      <c r="I599" s="4">
        <f t="shared" si="55"/>
        <v>-3.4212867149121418E-2</v>
      </c>
      <c r="J599" s="4">
        <f t="shared" si="56"/>
        <v>-6.3487041495095209E-2</v>
      </c>
      <c r="K599" s="4">
        <f t="shared" si="57"/>
        <v>4.6840596568484827E-2</v>
      </c>
      <c r="L599" s="4">
        <f t="shared" si="58"/>
        <v>-7.0145034589542132E-2</v>
      </c>
      <c r="M599" s="3">
        <f t="shared" si="59"/>
        <v>-4.4941027693409796E-2</v>
      </c>
    </row>
    <row r="600" spans="1:13" x14ac:dyDescent="0.25">
      <c r="A600" t="s">
        <v>134</v>
      </c>
      <c r="B600" s="7">
        <v>56483.199999999997</v>
      </c>
      <c r="C600" s="6">
        <v>2332.14</v>
      </c>
      <c r="D600" s="12">
        <v>1.267353</v>
      </c>
      <c r="E600" s="6">
        <v>587.5</v>
      </c>
      <c r="F600" s="6">
        <v>1.3861399999999999</v>
      </c>
      <c r="G600">
        <v>260.97800000000001</v>
      </c>
      <c r="H600" s="5">
        <f t="shared" si="54"/>
        <v>1.5043282458249596E-2</v>
      </c>
      <c r="I600" s="4">
        <f t="shared" si="55"/>
        <v>7.9379625387039798E-2</v>
      </c>
      <c r="J600" s="4">
        <f t="shared" si="56"/>
        <v>5.9789071241138192E-2</v>
      </c>
      <c r="K600" s="4">
        <f t="shared" si="57"/>
        <v>0.16574399269797802</v>
      </c>
      <c r="L600" s="4">
        <f t="shared" si="58"/>
        <v>5.878488825066075E-2</v>
      </c>
      <c r="M600" s="3">
        <f t="shared" si="59"/>
        <v>-1.2590554405355059E-3</v>
      </c>
    </row>
    <row r="601" spans="1:13" x14ac:dyDescent="0.25">
      <c r="A601" t="s">
        <v>133</v>
      </c>
      <c r="B601" s="7">
        <v>53820.2</v>
      </c>
      <c r="C601" s="6">
        <v>2360.81</v>
      </c>
      <c r="D601" s="12">
        <v>1.20451</v>
      </c>
      <c r="E601" s="6">
        <v>543.34</v>
      </c>
      <c r="F601" s="6">
        <v>1.2904599999999999</v>
      </c>
      <c r="G601">
        <v>257.87</v>
      </c>
      <c r="H601" s="5">
        <f t="shared" si="54"/>
        <v>-4.7146762223103544E-2</v>
      </c>
      <c r="I601" s="4">
        <f t="shared" si="55"/>
        <v>1.2293430068520683E-2</v>
      </c>
      <c r="J601" s="4">
        <f t="shared" si="56"/>
        <v>-4.9586026939613448E-2</v>
      </c>
      <c r="K601" s="4">
        <f t="shared" si="57"/>
        <v>-7.5165957446808429E-2</v>
      </c>
      <c r="L601" s="4">
        <f t="shared" si="58"/>
        <v>-6.9026216688069075E-2</v>
      </c>
      <c r="M601" s="3">
        <f t="shared" si="59"/>
        <v>-1.1909049804964433E-2</v>
      </c>
    </row>
    <row r="602" spans="1:13" x14ac:dyDescent="0.25">
      <c r="A602" t="s">
        <v>132</v>
      </c>
      <c r="B602" s="7">
        <v>51729.5</v>
      </c>
      <c r="C602" s="6">
        <v>2401.1</v>
      </c>
      <c r="D602" s="12">
        <v>1.1463399999999999</v>
      </c>
      <c r="E602" s="6">
        <v>505.84</v>
      </c>
      <c r="F602" s="6">
        <v>1.15886</v>
      </c>
      <c r="G602">
        <v>252.999</v>
      </c>
      <c r="H602" s="5">
        <f t="shared" si="54"/>
        <v>-3.8846009490860256E-2</v>
      </c>
      <c r="I602" s="4">
        <f t="shared" si="55"/>
        <v>1.7066176439442415E-2</v>
      </c>
      <c r="J602" s="4">
        <f t="shared" si="56"/>
        <v>-4.829349694066476E-2</v>
      </c>
      <c r="K602" s="4">
        <f t="shared" si="57"/>
        <v>-6.9017558066772233E-2</v>
      </c>
      <c r="L602" s="4">
        <f t="shared" si="58"/>
        <v>-0.1019791392216729</v>
      </c>
      <c r="M602" s="3">
        <f t="shared" si="59"/>
        <v>-1.8889362857253733E-2</v>
      </c>
    </row>
    <row r="603" spans="1:13" x14ac:dyDescent="0.25">
      <c r="A603" t="s">
        <v>131</v>
      </c>
      <c r="B603" s="7">
        <v>51143.6</v>
      </c>
      <c r="C603" s="6">
        <v>2367.31</v>
      </c>
      <c r="D603" s="12">
        <v>1.1568320000000001</v>
      </c>
      <c r="E603" s="6">
        <v>526.55999999999995</v>
      </c>
      <c r="F603" s="6">
        <v>1.1702300000000001</v>
      </c>
      <c r="G603">
        <v>241.399</v>
      </c>
      <c r="H603" s="5">
        <f t="shared" si="54"/>
        <v>-1.1326225847920424E-2</v>
      </c>
      <c r="I603" s="4">
        <f t="shared" si="55"/>
        <v>-1.4072716671525543E-2</v>
      </c>
      <c r="J603" s="4">
        <f t="shared" si="56"/>
        <v>9.152607428860593E-3</v>
      </c>
      <c r="K603" s="4">
        <f t="shared" si="57"/>
        <v>4.0961568875533816E-2</v>
      </c>
      <c r="L603" s="4">
        <f t="shared" si="58"/>
        <v>9.8113663427852327E-3</v>
      </c>
      <c r="M603" s="3">
        <f t="shared" si="59"/>
        <v>-4.5849983596773058E-2</v>
      </c>
    </row>
    <row r="604" spans="1:13" x14ac:dyDescent="0.25">
      <c r="A604" t="s">
        <v>130</v>
      </c>
      <c r="B604" s="7">
        <v>50088.9</v>
      </c>
      <c r="C604" s="6">
        <v>2215.9299999999998</v>
      </c>
      <c r="D604" s="12">
        <v>1.1021160000000001</v>
      </c>
      <c r="E604" s="6">
        <v>497.5</v>
      </c>
      <c r="F604" s="6">
        <v>1.0501499999999999</v>
      </c>
      <c r="G604">
        <v>225.197</v>
      </c>
      <c r="H604" s="5">
        <f t="shared" si="54"/>
        <v>-2.0622326156156334E-2</v>
      </c>
      <c r="I604" s="4">
        <f t="shared" si="55"/>
        <v>-6.3945997778068864E-2</v>
      </c>
      <c r="J604" s="4">
        <f t="shared" si="56"/>
        <v>-4.7298138364083919E-2</v>
      </c>
      <c r="K604" s="4">
        <f t="shared" si="57"/>
        <v>-5.5188392585840074E-2</v>
      </c>
      <c r="L604" s="4">
        <f t="shared" si="58"/>
        <v>-0.10261230698238821</v>
      </c>
      <c r="M604" s="3">
        <f t="shared" si="59"/>
        <v>-6.7117096591120862E-2</v>
      </c>
    </row>
    <row r="605" spans="1:13" x14ac:dyDescent="0.25">
      <c r="A605" t="s">
        <v>129</v>
      </c>
      <c r="B605" s="7">
        <v>48963.6</v>
      </c>
      <c r="C605" s="6">
        <v>2316.48</v>
      </c>
      <c r="D605" s="12">
        <v>1.089866</v>
      </c>
      <c r="E605" s="6">
        <v>504.29</v>
      </c>
      <c r="F605" s="6">
        <v>1.0338400000000001</v>
      </c>
      <c r="G605">
        <v>223.57</v>
      </c>
      <c r="H605" s="5">
        <f t="shared" si="54"/>
        <v>-2.2466055353581371E-2</v>
      </c>
      <c r="I605" s="4">
        <f t="shared" si="55"/>
        <v>4.5375982093297296E-2</v>
      </c>
      <c r="J605" s="4">
        <f t="shared" si="56"/>
        <v>-1.1114982451937983E-2</v>
      </c>
      <c r="K605" s="4">
        <f t="shared" si="57"/>
        <v>1.3648241206030143E-2</v>
      </c>
      <c r="L605" s="4">
        <f t="shared" si="58"/>
        <v>-1.5531114602675644E-2</v>
      </c>
      <c r="M605" s="3">
        <f t="shared" si="59"/>
        <v>-7.2247854101076259E-3</v>
      </c>
    </row>
    <row r="606" spans="1:13" x14ac:dyDescent="0.25">
      <c r="A606" t="s">
        <v>128</v>
      </c>
      <c r="B606" s="7">
        <v>54020.5</v>
      </c>
      <c r="C606" s="6">
        <v>2533.12</v>
      </c>
      <c r="D606" s="12">
        <v>1.2344569999999999</v>
      </c>
      <c r="E606" s="6">
        <v>535.23</v>
      </c>
      <c r="F606" s="6">
        <v>1.3669899999999999</v>
      </c>
      <c r="G606">
        <v>247.49</v>
      </c>
      <c r="H606" s="5">
        <f t="shared" si="54"/>
        <v>0.1032787621825193</v>
      </c>
      <c r="I606" s="4">
        <f t="shared" si="55"/>
        <v>9.352120458626878E-2</v>
      </c>
      <c r="J606" s="4">
        <f t="shared" si="56"/>
        <v>0.13266860329618502</v>
      </c>
      <c r="K606" s="4">
        <f t="shared" si="57"/>
        <v>6.1353586230145307E-2</v>
      </c>
      <c r="L606" s="4">
        <f t="shared" si="58"/>
        <v>0.32224522169774805</v>
      </c>
      <c r="M606" s="3">
        <f t="shared" si="59"/>
        <v>0.10699109898465808</v>
      </c>
    </row>
    <row r="607" spans="1:13" x14ac:dyDescent="0.25">
      <c r="A607" t="s">
        <v>127</v>
      </c>
      <c r="B607" s="7">
        <v>55036.5</v>
      </c>
      <c r="C607" s="6">
        <v>2665.24</v>
      </c>
      <c r="D607" s="12">
        <v>1.3079289999999999</v>
      </c>
      <c r="E607" s="6">
        <v>568.79999999999995</v>
      </c>
      <c r="F607" s="6">
        <v>1.40174</v>
      </c>
      <c r="G607">
        <v>259.83</v>
      </c>
      <c r="H607" s="5">
        <f t="shared" si="54"/>
        <v>1.8807674864171897E-2</v>
      </c>
      <c r="I607" s="4">
        <f t="shared" si="55"/>
        <v>5.2157023749368259E-2</v>
      </c>
      <c r="J607" s="4">
        <f t="shared" si="56"/>
        <v>5.9517666471979203E-2</v>
      </c>
      <c r="K607" s="4">
        <f t="shared" si="57"/>
        <v>6.2720699512359035E-2</v>
      </c>
      <c r="L607" s="4">
        <f t="shared" si="58"/>
        <v>2.5420815075457792E-2</v>
      </c>
      <c r="M607" s="3">
        <f t="shared" si="59"/>
        <v>4.9860600428299984E-2</v>
      </c>
    </row>
    <row r="608" spans="1:13" x14ac:dyDescent="0.25">
      <c r="A608" t="s">
        <v>126</v>
      </c>
      <c r="B608" s="7">
        <v>54841.4</v>
      </c>
      <c r="C608" s="6">
        <v>2746.54</v>
      </c>
      <c r="D608" s="12">
        <v>1.3368930000000001</v>
      </c>
      <c r="E608" s="6">
        <v>562.49</v>
      </c>
      <c r="F608" s="6">
        <v>1.3580099999999999</v>
      </c>
      <c r="G608">
        <v>258.75700000000001</v>
      </c>
      <c r="H608" s="5">
        <f t="shared" si="54"/>
        <v>-3.5449201893288373E-3</v>
      </c>
      <c r="I608" s="4">
        <f t="shared" si="55"/>
        <v>3.0503819543455712E-2</v>
      </c>
      <c r="J608" s="4">
        <f t="shared" si="56"/>
        <v>2.2144932943607865E-2</v>
      </c>
      <c r="K608" s="4">
        <f t="shared" si="57"/>
        <v>-1.1093530239099758E-2</v>
      </c>
      <c r="L608" s="4">
        <f t="shared" si="58"/>
        <v>-3.1196940944825724E-2</v>
      </c>
      <c r="M608" s="3">
        <f t="shared" si="59"/>
        <v>-4.1296232151790679E-3</v>
      </c>
    </row>
    <row r="609" spans="1:13" x14ac:dyDescent="0.25">
      <c r="A609" t="s">
        <v>125</v>
      </c>
      <c r="B609" s="7">
        <v>53560.800000000003</v>
      </c>
      <c r="C609" s="6">
        <v>2757.36</v>
      </c>
      <c r="D609" s="12">
        <v>1.306997</v>
      </c>
      <c r="E609" s="6">
        <v>600.38</v>
      </c>
      <c r="F609" s="6">
        <v>1.3981399999999999</v>
      </c>
      <c r="G609">
        <v>255.37899999999999</v>
      </c>
      <c r="H609" s="5">
        <f t="shared" si="54"/>
        <v>-2.335097207584047E-2</v>
      </c>
      <c r="I609" s="4">
        <f t="shared" si="55"/>
        <v>3.9395020644157341E-3</v>
      </c>
      <c r="J609" s="4">
        <f t="shared" si="56"/>
        <v>-2.2362298254235857E-2</v>
      </c>
      <c r="K609" s="4">
        <f t="shared" si="57"/>
        <v>6.7361197532400441E-2</v>
      </c>
      <c r="L609" s="4">
        <f t="shared" si="58"/>
        <v>2.9550592410954257E-2</v>
      </c>
      <c r="M609" s="3">
        <f t="shared" si="59"/>
        <v>-1.3054719292618255E-2</v>
      </c>
    </row>
    <row r="610" spans="1:13" x14ac:dyDescent="0.25">
      <c r="A610" t="s">
        <v>124</v>
      </c>
      <c r="B610" s="7">
        <v>57720.3</v>
      </c>
      <c r="C610" s="6">
        <v>2772.78</v>
      </c>
      <c r="D610" s="12">
        <v>1.3521030000000001</v>
      </c>
      <c r="E610" s="6">
        <v>623.33000000000004</v>
      </c>
      <c r="F610" s="6">
        <v>1.59707</v>
      </c>
      <c r="G610">
        <v>271.08</v>
      </c>
      <c r="H610" s="5">
        <f t="shared" si="54"/>
        <v>7.7659407626473165E-2</v>
      </c>
      <c r="I610" s="4">
        <f t="shared" si="55"/>
        <v>5.5923056836975071E-3</v>
      </c>
      <c r="J610" s="4">
        <f t="shared" si="56"/>
        <v>3.4511173323274802E-2</v>
      </c>
      <c r="K610" s="4">
        <f t="shared" si="57"/>
        <v>3.8225790332789389E-2</v>
      </c>
      <c r="L610" s="4">
        <f t="shared" si="58"/>
        <v>0.14228188879511361</v>
      </c>
      <c r="M610" s="3">
        <f t="shared" si="59"/>
        <v>6.1481171122136136E-2</v>
      </c>
    </row>
    <row r="611" spans="1:13" x14ac:dyDescent="0.25">
      <c r="A611" t="s">
        <v>123</v>
      </c>
      <c r="B611" s="7">
        <v>57807.1</v>
      </c>
      <c r="C611" s="6">
        <v>2944.66</v>
      </c>
      <c r="D611" s="12">
        <v>1.3518049999999999</v>
      </c>
      <c r="E611" s="6">
        <v>619.84</v>
      </c>
      <c r="F611" s="6">
        <v>1.65073</v>
      </c>
      <c r="G611">
        <v>276.75</v>
      </c>
      <c r="H611" s="5">
        <f t="shared" si="54"/>
        <v>1.5038036877839112E-3</v>
      </c>
      <c r="I611" s="4">
        <f t="shared" si="55"/>
        <v>6.1988329402260511E-2</v>
      </c>
      <c r="J611" s="4">
        <f t="shared" si="56"/>
        <v>-2.2039741055235318E-4</v>
      </c>
      <c r="K611" s="4">
        <f t="shared" si="57"/>
        <v>-5.5989604222482781E-3</v>
      </c>
      <c r="L611" s="4">
        <f t="shared" si="58"/>
        <v>3.3599028220428595E-2</v>
      </c>
      <c r="M611" s="3">
        <f t="shared" si="59"/>
        <v>2.0916334661354563E-2</v>
      </c>
    </row>
    <row r="612" spans="1:13" x14ac:dyDescent="0.25">
      <c r="A612" t="s">
        <v>122</v>
      </c>
      <c r="B612" s="7">
        <v>56603.8</v>
      </c>
      <c r="C612" s="6">
        <v>2950.33</v>
      </c>
      <c r="D612" s="12">
        <v>1.326586</v>
      </c>
      <c r="E612" s="6">
        <v>621.95000000000005</v>
      </c>
      <c r="F612" s="6">
        <v>1.5611200000000001</v>
      </c>
      <c r="G612">
        <v>268.86</v>
      </c>
      <c r="H612" s="5">
        <f t="shared" si="54"/>
        <v>-2.0815782144407824E-2</v>
      </c>
      <c r="I612" s="4">
        <f t="shared" si="55"/>
        <v>1.9255194148051213E-3</v>
      </c>
      <c r="J612" s="4">
        <f t="shared" si="56"/>
        <v>-1.8655797248863459E-2</v>
      </c>
      <c r="K612" s="4">
        <f t="shared" si="57"/>
        <v>3.4041042849768388E-3</v>
      </c>
      <c r="L612" s="4">
        <f t="shared" si="58"/>
        <v>-5.4285073876406131E-2</v>
      </c>
      <c r="M612" s="3">
        <f t="shared" si="59"/>
        <v>-2.850948509485085E-2</v>
      </c>
    </row>
    <row r="613" spans="1:13" x14ac:dyDescent="0.25">
      <c r="A613" t="s">
        <v>121</v>
      </c>
      <c r="B613" s="7">
        <v>57169.8</v>
      </c>
      <c r="C613" s="6">
        <v>3429.37</v>
      </c>
      <c r="D613" s="12">
        <v>1.36216</v>
      </c>
      <c r="E613" s="6">
        <v>676.56</v>
      </c>
      <c r="F613" s="6">
        <v>1.55474</v>
      </c>
      <c r="G613">
        <v>294.43099999999998</v>
      </c>
      <c r="H613" s="5">
        <f t="shared" si="54"/>
        <v>9.9993286669799453E-3</v>
      </c>
      <c r="I613" s="4">
        <f t="shared" si="55"/>
        <v>0.16236827744692972</v>
      </c>
      <c r="J613" s="4">
        <f t="shared" si="56"/>
        <v>2.6816203397292071E-2</v>
      </c>
      <c r="K613" s="4">
        <f t="shared" si="57"/>
        <v>8.7804485891148643E-2</v>
      </c>
      <c r="L613" s="4">
        <f t="shared" si="58"/>
        <v>-4.0868094701240754E-3</v>
      </c>
      <c r="M613" s="3">
        <f t="shared" si="59"/>
        <v>9.5108978650598752E-2</v>
      </c>
    </row>
    <row r="614" spans="1:13" x14ac:dyDescent="0.25">
      <c r="A614" t="s">
        <v>120</v>
      </c>
      <c r="B614" s="7">
        <v>53741.5</v>
      </c>
      <c r="C614" s="6">
        <v>3286.71</v>
      </c>
      <c r="D614" s="12">
        <v>1.2889820000000001</v>
      </c>
      <c r="E614" s="6">
        <v>619.96</v>
      </c>
      <c r="F614" s="6">
        <v>1.3966400000000001</v>
      </c>
      <c r="G614">
        <v>305.32799999999997</v>
      </c>
      <c r="H614" s="5">
        <f t="shared" si="54"/>
        <v>-5.9966975571018266E-2</v>
      </c>
      <c r="I614" s="4">
        <f t="shared" si="55"/>
        <v>-4.1599477455042777E-2</v>
      </c>
      <c r="J614" s="4">
        <f t="shared" si="56"/>
        <v>-5.3722029717507502E-2</v>
      </c>
      <c r="K614" s="4">
        <f t="shared" si="57"/>
        <v>-8.3658507745063115E-2</v>
      </c>
      <c r="L614" s="4">
        <f t="shared" si="58"/>
        <v>-0.10168902839059901</v>
      </c>
      <c r="M614" s="3">
        <f t="shared" si="59"/>
        <v>3.7010369152704614E-2</v>
      </c>
    </row>
    <row r="615" spans="1:13" x14ac:dyDescent="0.25">
      <c r="A615" t="s">
        <v>119</v>
      </c>
      <c r="B615" s="7">
        <v>57441.3</v>
      </c>
      <c r="C615" s="6">
        <v>3522.76</v>
      </c>
      <c r="D615" s="12">
        <v>1.4779960000000001</v>
      </c>
      <c r="E615" s="6">
        <v>650.99</v>
      </c>
      <c r="F615" s="6">
        <v>1.6139600000000001</v>
      </c>
      <c r="G615">
        <v>355.95699999999999</v>
      </c>
      <c r="H615" s="5">
        <f t="shared" si="54"/>
        <v>6.8844375389596646E-2</v>
      </c>
      <c r="I615" s="4">
        <f t="shared" si="55"/>
        <v>7.1819539904646401E-2</v>
      </c>
      <c r="J615" s="4">
        <f t="shared" si="56"/>
        <v>0.14663819975763825</v>
      </c>
      <c r="K615" s="4">
        <f t="shared" si="57"/>
        <v>5.005161623330534E-2</v>
      </c>
      <c r="L615" s="4">
        <f t="shared" si="58"/>
        <v>0.15560201626761372</v>
      </c>
      <c r="M615" s="3">
        <f t="shared" si="59"/>
        <v>0.16581839857464775</v>
      </c>
    </row>
    <row r="616" spans="1:13" x14ac:dyDescent="0.25">
      <c r="A616" t="s">
        <v>118</v>
      </c>
      <c r="B616" s="7">
        <v>56405.4</v>
      </c>
      <c r="C616" s="6">
        <v>3489.52</v>
      </c>
      <c r="D616" s="12">
        <v>1.6478459999999999</v>
      </c>
      <c r="E616" s="6">
        <v>633.28</v>
      </c>
      <c r="F616" s="6">
        <v>1.60294</v>
      </c>
      <c r="G616">
        <v>353.38</v>
      </c>
      <c r="H616" s="5">
        <f t="shared" si="54"/>
        <v>-1.8034062599558198E-2</v>
      </c>
      <c r="I616" s="4">
        <f t="shared" si="55"/>
        <v>-9.4357833062712615E-3</v>
      </c>
      <c r="J616" s="4">
        <f t="shared" si="56"/>
        <v>0.11491912021412776</v>
      </c>
      <c r="K616" s="4">
        <f t="shared" si="57"/>
        <v>-2.7204718966497232E-2</v>
      </c>
      <c r="L616" s="4">
        <f t="shared" si="58"/>
        <v>-6.8279263426602732E-3</v>
      </c>
      <c r="M616" s="3">
        <f t="shared" si="59"/>
        <v>-7.2396384956610049E-3</v>
      </c>
    </row>
    <row r="617" spans="1:13" x14ac:dyDescent="0.25">
      <c r="A617" t="s">
        <v>117</v>
      </c>
      <c r="B617" s="7">
        <v>57337.2</v>
      </c>
      <c r="C617" s="6">
        <v>3481.22</v>
      </c>
      <c r="D617" s="12">
        <v>1.6531979999999999</v>
      </c>
      <c r="E617" s="6">
        <v>624.02</v>
      </c>
      <c r="F617" s="6">
        <v>1.5810299999999999</v>
      </c>
      <c r="G617">
        <v>345.53699999999998</v>
      </c>
      <c r="H617" s="5">
        <f t="shared" si="54"/>
        <v>1.6519694922826567E-2</v>
      </c>
      <c r="I617" s="4">
        <f t="shared" si="55"/>
        <v>-2.3785506316055249E-3</v>
      </c>
      <c r="J617" s="4">
        <f t="shared" si="56"/>
        <v>3.247876318539511E-3</v>
      </c>
      <c r="K617" s="4">
        <f t="shared" si="57"/>
        <v>-1.4622283981808981E-2</v>
      </c>
      <c r="L617" s="4">
        <f t="shared" si="58"/>
        <v>-1.3668633885235981E-2</v>
      </c>
      <c r="M617" s="3">
        <f t="shared" si="59"/>
        <v>-2.2194238496802354E-2</v>
      </c>
    </row>
    <row r="618" spans="1:13" x14ac:dyDescent="0.25">
      <c r="A618" t="s">
        <v>116</v>
      </c>
      <c r="B618" s="7">
        <v>58840.1</v>
      </c>
      <c r="C618" s="6">
        <v>3905.55</v>
      </c>
      <c r="D618" s="12">
        <v>1.6206940000000001</v>
      </c>
      <c r="E618" s="6">
        <v>646.17999999999995</v>
      </c>
      <c r="F618" s="6">
        <v>1.56237</v>
      </c>
      <c r="G618">
        <v>347.03</v>
      </c>
      <c r="H618" s="5">
        <f t="shared" si="54"/>
        <v>2.621160433366132E-2</v>
      </c>
      <c r="I618" s="4">
        <f t="shared" si="55"/>
        <v>0.12189117608194833</v>
      </c>
      <c r="J618" s="4">
        <f t="shared" si="56"/>
        <v>-1.9661286790813803E-2</v>
      </c>
      <c r="K618" s="4">
        <f t="shared" si="57"/>
        <v>3.5511682317874271E-2</v>
      </c>
      <c r="L618" s="4">
        <f t="shared" si="58"/>
        <v>-1.1802432591411893E-2</v>
      </c>
      <c r="M618" s="3">
        <f t="shared" si="59"/>
        <v>4.3208107959493702E-3</v>
      </c>
    </row>
    <row r="619" spans="1:13" x14ac:dyDescent="0.25">
      <c r="A619" t="s">
        <v>115</v>
      </c>
      <c r="B619" s="7">
        <v>58238.3</v>
      </c>
      <c r="C619" s="6">
        <v>3922.23</v>
      </c>
      <c r="D619" s="12">
        <v>1.7699</v>
      </c>
      <c r="E619" s="6">
        <v>661.65</v>
      </c>
      <c r="F619" s="6">
        <v>1.53447</v>
      </c>
      <c r="G619">
        <v>386.82</v>
      </c>
      <c r="H619" s="5">
        <f t="shared" si="54"/>
        <v>-1.0227718851599454E-2</v>
      </c>
      <c r="I619" s="4">
        <f t="shared" si="55"/>
        <v>4.2708453354840525E-3</v>
      </c>
      <c r="J619" s="4">
        <f t="shared" si="56"/>
        <v>9.206302978847325E-2</v>
      </c>
      <c r="K619" s="4">
        <f t="shared" si="57"/>
        <v>2.3940697638428876E-2</v>
      </c>
      <c r="L619" s="4">
        <f t="shared" si="58"/>
        <v>-1.7857485742813872E-2</v>
      </c>
      <c r="M619" s="3">
        <f t="shared" si="59"/>
        <v>0.1146586750425036</v>
      </c>
    </row>
    <row r="620" spans="1:13" x14ac:dyDescent="0.25">
      <c r="A620" t="s">
        <v>114</v>
      </c>
      <c r="B620" s="7">
        <v>55848.9</v>
      </c>
      <c r="C620" s="6">
        <v>3947.9</v>
      </c>
      <c r="D620" s="12">
        <v>1.643057</v>
      </c>
      <c r="E620" s="6">
        <v>631.67999999999995</v>
      </c>
      <c r="F620" s="6">
        <v>1.3910100000000001</v>
      </c>
      <c r="G620">
        <v>359.10599999999999</v>
      </c>
      <c r="H620" s="5">
        <f t="shared" si="54"/>
        <v>-4.1027983303084103E-2</v>
      </c>
      <c r="I620" s="4">
        <f t="shared" si="55"/>
        <v>6.5447462285486147E-3</v>
      </c>
      <c r="J620" s="4">
        <f t="shared" si="56"/>
        <v>-7.1666760833945409E-2</v>
      </c>
      <c r="K620" s="4">
        <f t="shared" si="57"/>
        <v>-4.5295851280888755E-2</v>
      </c>
      <c r="L620" s="4">
        <f t="shared" si="58"/>
        <v>-9.3491563862441063E-2</v>
      </c>
      <c r="M620" s="3">
        <f t="shared" si="59"/>
        <v>-7.1645726694586576E-2</v>
      </c>
    </row>
    <row r="621" spans="1:13" x14ac:dyDescent="0.25">
      <c r="A621" t="s">
        <v>113</v>
      </c>
      <c r="B621" s="7">
        <v>56695.7</v>
      </c>
      <c r="C621" s="6">
        <v>4167.78</v>
      </c>
      <c r="D621" s="12">
        <v>1.763466</v>
      </c>
      <c r="E621" s="6">
        <v>672.26</v>
      </c>
      <c r="F621" s="6">
        <v>1.4779599999999999</v>
      </c>
      <c r="G621">
        <v>377.36900000000003</v>
      </c>
      <c r="H621" s="5">
        <f t="shared" si="54"/>
        <v>1.5162339813317605E-2</v>
      </c>
      <c r="I621" s="4">
        <f t="shared" si="55"/>
        <v>5.5695433015020557E-2</v>
      </c>
      <c r="J621" s="4">
        <f t="shared" si="56"/>
        <v>7.3283519683127185E-2</v>
      </c>
      <c r="K621" s="4">
        <f t="shared" si="57"/>
        <v>6.4241388044579573E-2</v>
      </c>
      <c r="L621" s="4">
        <f t="shared" si="58"/>
        <v>6.2508536962351036E-2</v>
      </c>
      <c r="M621" s="3">
        <f t="shared" si="59"/>
        <v>5.0856850066554271E-2</v>
      </c>
    </row>
    <row r="622" spans="1:13" x14ac:dyDescent="0.25">
      <c r="A622" t="s">
        <v>112</v>
      </c>
      <c r="B622" s="7">
        <v>49384.2</v>
      </c>
      <c r="C622" s="6">
        <v>3811.77</v>
      </c>
      <c r="D622" s="12">
        <v>1.5676909999999999</v>
      </c>
      <c r="E622" s="6">
        <v>585.6</v>
      </c>
      <c r="F622" s="6">
        <v>1.2682899999999999</v>
      </c>
      <c r="G622">
        <v>302.33</v>
      </c>
      <c r="H622" s="5">
        <f t="shared" si="54"/>
        <v>-0.12896039734935805</v>
      </c>
      <c r="I622" s="4">
        <f t="shared" si="55"/>
        <v>-8.5419575889322363E-2</v>
      </c>
      <c r="J622" s="4">
        <f t="shared" si="56"/>
        <v>-0.11101716732843159</v>
      </c>
      <c r="K622" s="4">
        <f t="shared" si="57"/>
        <v>-0.12890845803706896</v>
      </c>
      <c r="L622" s="4">
        <f t="shared" si="58"/>
        <v>-0.14186446182575985</v>
      </c>
      <c r="M622" s="3">
        <f t="shared" si="59"/>
        <v>-0.19884781208843338</v>
      </c>
    </row>
    <row r="623" spans="1:13" x14ac:dyDescent="0.25">
      <c r="A623" t="s">
        <v>111</v>
      </c>
      <c r="B623" s="7">
        <v>49704.6</v>
      </c>
      <c r="C623" s="6">
        <v>3719.62</v>
      </c>
      <c r="D623" s="12">
        <v>1.9294549999999999</v>
      </c>
      <c r="E623" s="6">
        <v>571.76</v>
      </c>
      <c r="F623" s="6">
        <v>1.3613999999999999</v>
      </c>
      <c r="G623">
        <v>317.51</v>
      </c>
      <c r="H623" s="5">
        <f t="shared" si="54"/>
        <v>6.4879050384536452E-3</v>
      </c>
      <c r="I623" s="4">
        <f t="shared" si="55"/>
        <v>-2.4175120744431067E-2</v>
      </c>
      <c r="J623" s="4">
        <f t="shared" si="56"/>
        <v>0.23076231221586396</v>
      </c>
      <c r="K623" s="4">
        <f t="shared" si="57"/>
        <v>-2.3633879781420841E-2</v>
      </c>
      <c r="L623" s="4">
        <f t="shared" si="58"/>
        <v>7.3413809144596387E-2</v>
      </c>
      <c r="M623" s="3">
        <f t="shared" si="59"/>
        <v>5.0210035391790475E-2</v>
      </c>
    </row>
    <row r="624" spans="1:13" x14ac:dyDescent="0.25">
      <c r="A624" t="s">
        <v>110</v>
      </c>
      <c r="B624" s="7">
        <v>49839.8</v>
      </c>
      <c r="C624" s="6">
        <v>4075.38</v>
      </c>
      <c r="D624" s="12">
        <v>2.0055679999999998</v>
      </c>
      <c r="E624" s="6">
        <v>602.46</v>
      </c>
      <c r="F624" s="6">
        <v>1.4034199999999999</v>
      </c>
      <c r="G624">
        <v>326.20999999999998</v>
      </c>
      <c r="H624" s="5">
        <f t="shared" si="54"/>
        <v>2.7200701745915268E-3</v>
      </c>
      <c r="I624" s="4">
        <f t="shared" si="55"/>
        <v>9.5644178706427052E-2</v>
      </c>
      <c r="J624" s="4">
        <f t="shared" si="56"/>
        <v>3.9447927005294092E-2</v>
      </c>
      <c r="K624" s="4">
        <f t="shared" si="57"/>
        <v>5.36938575626138E-2</v>
      </c>
      <c r="L624" s="4">
        <f t="shared" si="58"/>
        <v>3.0865285735272474E-2</v>
      </c>
      <c r="M624" s="3">
        <f t="shared" si="59"/>
        <v>2.7400711788605037E-2</v>
      </c>
    </row>
    <row r="625" spans="1:13" x14ac:dyDescent="0.25">
      <c r="A625" t="s">
        <v>109</v>
      </c>
      <c r="B625" s="7">
        <v>46708.800000000003</v>
      </c>
      <c r="C625" s="6">
        <v>3641.65</v>
      </c>
      <c r="D625" s="12">
        <v>2.1719909999999998</v>
      </c>
      <c r="E625" s="6">
        <v>562.85</v>
      </c>
      <c r="F625" s="6">
        <v>1.4859100000000001</v>
      </c>
      <c r="G625">
        <v>299.5</v>
      </c>
      <c r="H625" s="5">
        <f t="shared" si="54"/>
        <v>-6.2821279379130734E-2</v>
      </c>
      <c r="I625" s="4">
        <f t="shared" si="55"/>
        <v>-0.10642688534566103</v>
      </c>
      <c r="J625" s="4">
        <f t="shared" si="56"/>
        <v>8.2980482337173367E-2</v>
      </c>
      <c r="K625" s="4">
        <f t="shared" si="57"/>
        <v>-6.5747103542143859E-2</v>
      </c>
      <c r="L625" s="4">
        <f t="shared" si="58"/>
        <v>5.8777842698550797E-2</v>
      </c>
      <c r="M625" s="3">
        <f t="shared" si="59"/>
        <v>-8.1879770699855858E-2</v>
      </c>
    </row>
    <row r="626" spans="1:13" x14ac:dyDescent="0.25">
      <c r="A626" t="s">
        <v>108</v>
      </c>
      <c r="B626" s="7">
        <v>46426.400000000001</v>
      </c>
      <c r="C626" s="6">
        <v>3582.12</v>
      </c>
      <c r="D626" s="12">
        <v>2.300278</v>
      </c>
      <c r="E626" s="6">
        <v>563.41</v>
      </c>
      <c r="F626" s="6">
        <v>1.44967</v>
      </c>
      <c r="G626">
        <v>296.20100000000002</v>
      </c>
      <c r="H626" s="5">
        <f t="shared" si="54"/>
        <v>-6.0459699242969567E-3</v>
      </c>
      <c r="I626" s="4">
        <f t="shared" si="55"/>
        <v>-1.6346985569728023E-2</v>
      </c>
      <c r="J626" s="4">
        <f t="shared" si="56"/>
        <v>5.9064241058089273E-2</v>
      </c>
      <c r="K626" s="4">
        <f t="shared" si="57"/>
        <v>9.9493648396542511E-4</v>
      </c>
      <c r="L626" s="4">
        <f t="shared" si="58"/>
        <v>-2.4389094898075947E-2</v>
      </c>
      <c r="M626" s="3">
        <f t="shared" si="59"/>
        <v>-1.1015025041736126E-2</v>
      </c>
    </row>
    <row r="627" spans="1:13" x14ac:dyDescent="0.25">
      <c r="A627" t="s">
        <v>107</v>
      </c>
      <c r="B627" s="7">
        <v>43541.3</v>
      </c>
      <c r="C627" s="6">
        <v>3279.68</v>
      </c>
      <c r="D627" s="12">
        <v>2.0313620000000001</v>
      </c>
      <c r="E627" s="6">
        <v>511.76</v>
      </c>
      <c r="F627" s="6">
        <v>1.4959</v>
      </c>
      <c r="G627">
        <v>281.26400000000001</v>
      </c>
      <c r="H627" s="5">
        <f t="shared" si="54"/>
        <v>-6.2143521789326694E-2</v>
      </c>
      <c r="I627" s="4">
        <f t="shared" si="55"/>
        <v>-8.4430449007850128E-2</v>
      </c>
      <c r="J627" s="4">
        <f t="shared" si="56"/>
        <v>-0.11690586963836547</v>
      </c>
      <c r="K627" s="4">
        <f t="shared" si="57"/>
        <v>-9.1673914201025886E-2</v>
      </c>
      <c r="L627" s="4">
        <f t="shared" si="58"/>
        <v>3.1890016348548267E-2</v>
      </c>
      <c r="M627" s="3">
        <f t="shared" si="59"/>
        <v>-5.0428594096576296E-2</v>
      </c>
    </row>
    <row r="628" spans="1:13" x14ac:dyDescent="0.25">
      <c r="A628" t="s">
        <v>106</v>
      </c>
      <c r="B628" s="7">
        <v>42897.3</v>
      </c>
      <c r="C628" s="6">
        <v>3377.55</v>
      </c>
      <c r="D628" s="12">
        <v>2.005655</v>
      </c>
      <c r="E628" s="6">
        <v>508.28</v>
      </c>
      <c r="F628" s="6">
        <v>1.5905499999999999</v>
      </c>
      <c r="G628">
        <v>294.38499999999999</v>
      </c>
      <c r="H628" s="5">
        <f t="shared" si="54"/>
        <v>-1.4790555174053144E-2</v>
      </c>
      <c r="I628" s="4">
        <f t="shared" si="55"/>
        <v>2.9841325983022804E-2</v>
      </c>
      <c r="J628" s="4">
        <f t="shared" si="56"/>
        <v>-1.2655056065831727E-2</v>
      </c>
      <c r="K628" s="4">
        <f t="shared" si="57"/>
        <v>-6.8000625293106465E-3</v>
      </c>
      <c r="L628" s="4">
        <f t="shared" si="58"/>
        <v>6.3272946052543633E-2</v>
      </c>
      <c r="M628" s="3">
        <f t="shared" si="59"/>
        <v>4.6650122305023078E-2</v>
      </c>
    </row>
    <row r="629" spans="1:13" x14ac:dyDescent="0.25">
      <c r="A629" t="s">
        <v>105</v>
      </c>
      <c r="B629" s="7">
        <v>36720.5</v>
      </c>
      <c r="C629" s="6">
        <v>2435.69</v>
      </c>
      <c r="D629" s="12">
        <v>1.471705</v>
      </c>
      <c r="E629" s="6">
        <v>335.12</v>
      </c>
      <c r="F629" s="6">
        <v>1.0617000000000001</v>
      </c>
      <c r="G629">
        <v>186.89599999999999</v>
      </c>
      <c r="H629" s="5">
        <f t="shared" si="54"/>
        <v>-0.14399041431512016</v>
      </c>
      <c r="I629" s="4">
        <f t="shared" si="55"/>
        <v>-0.27885893621115898</v>
      </c>
      <c r="J629" s="4">
        <f t="shared" si="56"/>
        <v>-0.26622225656954956</v>
      </c>
      <c r="K629" s="4">
        <f t="shared" si="57"/>
        <v>-0.34067836625482018</v>
      </c>
      <c r="L629" s="4">
        <f t="shared" si="58"/>
        <v>-0.33249504888246195</v>
      </c>
      <c r="M629" s="3">
        <f t="shared" si="59"/>
        <v>-0.36513069619715677</v>
      </c>
    </row>
    <row r="630" spans="1:13" x14ac:dyDescent="0.25">
      <c r="A630" t="s">
        <v>104</v>
      </c>
      <c r="B630" s="7">
        <v>40717.199999999997</v>
      </c>
      <c r="C630" s="6">
        <v>2777.55</v>
      </c>
      <c r="D630" s="12">
        <v>1.8032680000000001</v>
      </c>
      <c r="E630" s="6">
        <v>392.64</v>
      </c>
      <c r="F630" s="6">
        <v>1.1795500000000001</v>
      </c>
      <c r="G630">
        <v>211.77</v>
      </c>
      <c r="H630" s="5">
        <f t="shared" si="54"/>
        <v>0.10884111055132695</v>
      </c>
      <c r="I630" s="4">
        <f t="shared" si="55"/>
        <v>0.14035447860770467</v>
      </c>
      <c r="J630" s="4">
        <f t="shared" si="56"/>
        <v>0.2252917534424359</v>
      </c>
      <c r="K630" s="4">
        <f t="shared" si="57"/>
        <v>0.1716400095488182</v>
      </c>
      <c r="L630" s="4">
        <f t="shared" si="58"/>
        <v>0.11100122445135163</v>
      </c>
      <c r="M630" s="3">
        <f t="shared" si="59"/>
        <v>0.13309006078246743</v>
      </c>
    </row>
    <row r="631" spans="1:13" x14ac:dyDescent="0.25">
      <c r="A631" t="s">
        <v>103</v>
      </c>
      <c r="B631" s="7">
        <v>37297.4</v>
      </c>
      <c r="C631" s="6">
        <v>2433.11</v>
      </c>
      <c r="D631" s="12">
        <v>1.5476099999999999</v>
      </c>
      <c r="E631" s="6">
        <v>326.44</v>
      </c>
      <c r="F631" s="6">
        <v>1.006</v>
      </c>
      <c r="G631">
        <v>180.07499999999999</v>
      </c>
      <c r="H631" s="5">
        <f t="shared" si="54"/>
        <v>-8.3989075869656982E-2</v>
      </c>
      <c r="I631" s="4">
        <f t="shared" si="55"/>
        <v>-0.12400856870263366</v>
      </c>
      <c r="J631" s="4">
        <f t="shared" si="56"/>
        <v>-0.14177482215621873</v>
      </c>
      <c r="K631" s="4">
        <f t="shared" si="57"/>
        <v>-0.16860228198859006</v>
      </c>
      <c r="L631" s="4">
        <f t="shared" si="58"/>
        <v>-0.1471323809927515</v>
      </c>
      <c r="M631" s="3">
        <f t="shared" si="59"/>
        <v>-0.14966709165604197</v>
      </c>
    </row>
    <row r="632" spans="1:13" x14ac:dyDescent="0.25">
      <c r="A632" t="s">
        <v>102</v>
      </c>
      <c r="B632" s="7">
        <v>37448.300000000003</v>
      </c>
      <c r="C632" s="6">
        <v>2291.6</v>
      </c>
      <c r="D632" s="12">
        <v>1.4631099999999999</v>
      </c>
      <c r="E632" s="6">
        <v>299.25</v>
      </c>
      <c r="F632" s="6">
        <v>0.90502000000000005</v>
      </c>
      <c r="G632">
        <v>169.416</v>
      </c>
      <c r="H632" s="5">
        <f t="shared" si="54"/>
        <v>4.0458584244478235E-3</v>
      </c>
      <c r="I632" s="4">
        <f t="shared" si="55"/>
        <v>-5.8160132505312268E-2</v>
      </c>
      <c r="J632" s="4">
        <f t="shared" si="56"/>
        <v>-5.4600319201866143E-2</v>
      </c>
      <c r="K632" s="4">
        <f t="shared" si="57"/>
        <v>-8.329248866560468E-2</v>
      </c>
      <c r="L632" s="4">
        <f t="shared" si="58"/>
        <v>-0.10037773359840951</v>
      </c>
      <c r="M632" s="3">
        <f t="shared" si="59"/>
        <v>-5.9192003331944965E-2</v>
      </c>
    </row>
    <row r="633" spans="1:13" x14ac:dyDescent="0.25">
      <c r="A633" t="s">
        <v>101</v>
      </c>
      <c r="B633" s="7">
        <v>34679.699999999997</v>
      </c>
      <c r="C633" s="6">
        <v>2101.34</v>
      </c>
      <c r="D633" s="12">
        <v>1.3151679999999999</v>
      </c>
      <c r="E633" s="6">
        <v>261.57</v>
      </c>
      <c r="F633" s="6">
        <v>0.79152999999999996</v>
      </c>
      <c r="G633">
        <v>142.54499999999999</v>
      </c>
      <c r="H633" s="5">
        <f t="shared" si="54"/>
        <v>-7.393125989697813E-2</v>
      </c>
      <c r="I633" s="4">
        <f t="shared" si="55"/>
        <v>-8.3024960726130081E-2</v>
      </c>
      <c r="J633" s="4">
        <f t="shared" si="56"/>
        <v>-0.10111474872019199</v>
      </c>
      <c r="K633" s="4">
        <f t="shared" si="57"/>
        <v>-0.12591478696741853</v>
      </c>
      <c r="L633" s="4">
        <f t="shared" si="58"/>
        <v>-0.1254005436343949</v>
      </c>
      <c r="M633" s="3">
        <f t="shared" si="59"/>
        <v>-0.15860957642725604</v>
      </c>
    </row>
    <row r="634" spans="1:13" x14ac:dyDescent="0.25">
      <c r="A634" t="s">
        <v>100</v>
      </c>
      <c r="B634" s="7">
        <v>38750.6</v>
      </c>
      <c r="C634" s="6">
        <v>2646.79</v>
      </c>
      <c r="D634" s="12">
        <v>1.5473250000000001</v>
      </c>
      <c r="E634" s="6">
        <v>345.02</v>
      </c>
      <c r="F634" s="6">
        <v>0.99141999999999997</v>
      </c>
      <c r="G634">
        <v>184.209</v>
      </c>
      <c r="H634" s="5">
        <f t="shared" si="54"/>
        <v>0.1173856751932687</v>
      </c>
      <c r="I634" s="4">
        <f t="shared" si="55"/>
        <v>0.25957246328533201</v>
      </c>
      <c r="J634" s="4">
        <f t="shared" si="56"/>
        <v>0.17652269519939678</v>
      </c>
      <c r="K634" s="4">
        <f t="shared" si="57"/>
        <v>0.3190350575371792</v>
      </c>
      <c r="L634" s="4">
        <f t="shared" si="58"/>
        <v>0.25253622730660874</v>
      </c>
      <c r="M634" s="3">
        <f t="shared" si="59"/>
        <v>0.29228664632221424</v>
      </c>
    </row>
    <row r="635" spans="1:13" x14ac:dyDescent="0.25">
      <c r="A635" t="s">
        <v>99</v>
      </c>
      <c r="B635" s="7">
        <v>38378.300000000003</v>
      </c>
      <c r="C635" s="6">
        <v>2705.09</v>
      </c>
      <c r="D635" s="12">
        <v>1.5520659999999999</v>
      </c>
      <c r="E635" s="6">
        <v>343.77</v>
      </c>
      <c r="F635" s="6">
        <v>0.97433999999999998</v>
      </c>
      <c r="G635">
        <v>183.80500000000001</v>
      </c>
      <c r="H635" s="5">
        <f t="shared" si="54"/>
        <v>-9.607593172750728E-3</v>
      </c>
      <c r="I635" s="4">
        <f t="shared" si="55"/>
        <v>2.202668137630881E-2</v>
      </c>
      <c r="J635" s="4">
        <f t="shared" si="56"/>
        <v>3.0639975441486555E-3</v>
      </c>
      <c r="K635" s="4">
        <f t="shared" si="57"/>
        <v>-3.6229783780650227E-3</v>
      </c>
      <c r="L635" s="4">
        <f t="shared" si="58"/>
        <v>-1.7227814649694362E-2</v>
      </c>
      <c r="M635" s="3">
        <f t="shared" si="59"/>
        <v>-2.1931610290485404E-3</v>
      </c>
    </row>
    <row r="636" spans="1:13" x14ac:dyDescent="0.25">
      <c r="A636" t="s">
        <v>98</v>
      </c>
      <c r="B636" s="7">
        <v>39249.199999999997</v>
      </c>
      <c r="C636" s="6">
        <v>2884.66</v>
      </c>
      <c r="D636" s="12">
        <v>1.777995</v>
      </c>
      <c r="E636" s="6">
        <v>379.22</v>
      </c>
      <c r="F636" s="6">
        <v>1.0316700000000001</v>
      </c>
      <c r="G636">
        <v>198.791</v>
      </c>
      <c r="H636" s="5">
        <f t="shared" si="54"/>
        <v>2.2692511132593074E-2</v>
      </c>
      <c r="I636" s="4">
        <f t="shared" si="55"/>
        <v>6.6382264545726599E-2</v>
      </c>
      <c r="J636" s="4">
        <f t="shared" si="56"/>
        <v>0.14556661894532841</v>
      </c>
      <c r="K636" s="4">
        <f t="shared" si="57"/>
        <v>0.10312127294411977</v>
      </c>
      <c r="L636" s="4">
        <f t="shared" si="58"/>
        <v>5.883983003879556E-2</v>
      </c>
      <c r="M636" s="3">
        <f t="shared" si="59"/>
        <v>8.1532058431489807E-2</v>
      </c>
    </row>
    <row r="637" spans="1:13" x14ac:dyDescent="0.25">
      <c r="A637" t="s">
        <v>97</v>
      </c>
      <c r="B637" s="7">
        <v>38417.300000000003</v>
      </c>
      <c r="C637" s="6">
        <v>2735.88</v>
      </c>
      <c r="D637" s="12">
        <v>1.6451499999999999</v>
      </c>
      <c r="E637" s="6">
        <v>367.46</v>
      </c>
      <c r="F637" s="6">
        <v>0.97050000000000003</v>
      </c>
      <c r="G637">
        <v>193.255</v>
      </c>
      <c r="H637" s="5">
        <f t="shared" si="54"/>
        <v>-2.119533646545646E-2</v>
      </c>
      <c r="I637" s="4">
        <f t="shared" si="55"/>
        <v>-5.1576268953706816E-2</v>
      </c>
      <c r="J637" s="4">
        <f t="shared" si="56"/>
        <v>-7.4716183116375512E-2</v>
      </c>
      <c r="K637" s="4">
        <f t="shared" si="57"/>
        <v>-3.1011022625389129E-2</v>
      </c>
      <c r="L637" s="4">
        <f t="shared" si="58"/>
        <v>-5.9292215534037074E-2</v>
      </c>
      <c r="M637" s="3">
        <f t="shared" si="59"/>
        <v>-2.7848343234854744E-2</v>
      </c>
    </row>
    <row r="638" spans="1:13" x14ac:dyDescent="0.25">
      <c r="A638" t="s">
        <v>96</v>
      </c>
      <c r="B638" s="7">
        <v>35662.5</v>
      </c>
      <c r="C638" s="6">
        <v>2414.29</v>
      </c>
      <c r="D638" s="12">
        <v>1.5122439999999999</v>
      </c>
      <c r="E638" s="6">
        <v>329.31</v>
      </c>
      <c r="F638" s="6">
        <v>0.89917999999999998</v>
      </c>
      <c r="G638">
        <v>177.29599999999999</v>
      </c>
      <c r="H638" s="5">
        <f t="shared" si="54"/>
        <v>-7.1707277710823081E-2</v>
      </c>
      <c r="I638" s="4">
        <f t="shared" si="55"/>
        <v>-0.11754536017661599</v>
      </c>
      <c r="J638" s="4">
        <f t="shared" si="56"/>
        <v>-8.0786554417530354E-2</v>
      </c>
      <c r="K638" s="4">
        <f t="shared" si="57"/>
        <v>-0.10382082403526904</v>
      </c>
      <c r="L638" s="4">
        <f t="shared" si="58"/>
        <v>-7.3487892838743019E-2</v>
      </c>
      <c r="M638" s="3">
        <f t="shared" si="59"/>
        <v>-8.258001086647182E-2</v>
      </c>
    </row>
    <row r="639" spans="1:13" x14ac:dyDescent="0.25">
      <c r="A639" t="s">
        <v>95</v>
      </c>
      <c r="B639" s="7">
        <v>34584.6</v>
      </c>
      <c r="C639" s="6">
        <v>2276.0700000000002</v>
      </c>
      <c r="D639" s="12">
        <v>1.4014230000000001</v>
      </c>
      <c r="E639" s="6">
        <v>304.76</v>
      </c>
      <c r="F639" s="6">
        <v>0.83040999999999998</v>
      </c>
      <c r="G639">
        <v>163.501</v>
      </c>
      <c r="H639" s="5">
        <f t="shared" si="54"/>
        <v>-3.0225026288117851E-2</v>
      </c>
      <c r="I639" s="4">
        <f t="shared" si="55"/>
        <v>-5.7250785945350269E-2</v>
      </c>
      <c r="J639" s="4">
        <f t="shared" si="56"/>
        <v>-7.3282486159640836E-2</v>
      </c>
      <c r="K639" s="4">
        <f t="shared" si="57"/>
        <v>-7.4549816282530212E-2</v>
      </c>
      <c r="L639" s="4">
        <f t="shared" si="58"/>
        <v>-7.6480793611957587E-2</v>
      </c>
      <c r="M639" s="3">
        <f t="shared" si="59"/>
        <v>-7.7807733959028846E-2</v>
      </c>
    </row>
    <row r="640" spans="1:13" x14ac:dyDescent="0.25">
      <c r="A640" t="s">
        <v>94</v>
      </c>
      <c r="B640" s="7">
        <v>35652.800000000003</v>
      </c>
      <c r="C640" s="6">
        <v>2386.1</v>
      </c>
      <c r="D640" s="12">
        <v>1.5757969999999999</v>
      </c>
      <c r="E640" s="6">
        <v>325.58999999999997</v>
      </c>
      <c r="F640" s="6">
        <v>0.90612000000000004</v>
      </c>
      <c r="G640">
        <v>170.50299999999999</v>
      </c>
      <c r="H640" s="5">
        <f t="shared" si="54"/>
        <v>3.0886579575880813E-2</v>
      </c>
      <c r="I640" s="4">
        <f t="shared" si="55"/>
        <v>4.8342098441611858E-2</v>
      </c>
      <c r="J640" s="4">
        <f t="shared" si="56"/>
        <v>0.1244263866084685</v>
      </c>
      <c r="K640" s="4">
        <f t="shared" si="57"/>
        <v>6.8348864680404242E-2</v>
      </c>
      <c r="L640" s="4">
        <f t="shared" si="58"/>
        <v>9.1171830782384777E-2</v>
      </c>
      <c r="M640" s="3">
        <f t="shared" si="59"/>
        <v>4.2825426144182499E-2</v>
      </c>
    </row>
    <row r="641" spans="1:13" x14ac:dyDescent="0.25">
      <c r="A641" t="s">
        <v>93</v>
      </c>
      <c r="B641" s="7">
        <v>37298.6</v>
      </c>
      <c r="C641" s="6">
        <v>2708.47</v>
      </c>
      <c r="D641" s="12">
        <v>1.739981</v>
      </c>
      <c r="E641" s="6">
        <v>353.74</v>
      </c>
      <c r="F641" s="6">
        <v>1.0429299999999999</v>
      </c>
      <c r="G641">
        <v>188.16900000000001</v>
      </c>
      <c r="H641" s="5">
        <f t="shared" si="54"/>
        <v>4.6161872279316007E-2</v>
      </c>
      <c r="I641" s="4">
        <f t="shared" si="55"/>
        <v>0.13510330665102055</v>
      </c>
      <c r="J641" s="4">
        <f t="shared" si="56"/>
        <v>0.1041910855268795</v>
      </c>
      <c r="K641" s="4">
        <f t="shared" si="57"/>
        <v>8.6458429312939789E-2</v>
      </c>
      <c r="L641" s="4">
        <f t="shared" si="58"/>
        <v>0.15098441707500099</v>
      </c>
      <c r="M641" s="3">
        <f t="shared" si="59"/>
        <v>0.10361108015694764</v>
      </c>
    </row>
    <row r="642" spans="1:13" x14ac:dyDescent="0.25">
      <c r="A642" t="s">
        <v>92</v>
      </c>
      <c r="B642" s="7">
        <v>36687.599999999999</v>
      </c>
      <c r="C642" s="6">
        <v>2633.67</v>
      </c>
      <c r="D642" s="12">
        <v>1.7351909999999999</v>
      </c>
      <c r="E642" s="6">
        <v>362.39</v>
      </c>
      <c r="F642" s="6">
        <v>1.0106299999999999</v>
      </c>
      <c r="G642">
        <v>182.93199999999999</v>
      </c>
      <c r="H642" s="5">
        <f t="shared" si="54"/>
        <v>-1.6381311899106188E-2</v>
      </c>
      <c r="I642" s="4">
        <f t="shared" si="55"/>
        <v>-2.7617067938725426E-2</v>
      </c>
      <c r="J642" s="4">
        <f t="shared" si="56"/>
        <v>-2.7529036236603188E-3</v>
      </c>
      <c r="K642" s="4">
        <f t="shared" si="57"/>
        <v>2.4452988070334136E-2</v>
      </c>
      <c r="L642" s="4">
        <f t="shared" si="58"/>
        <v>-3.0970439051518306E-2</v>
      </c>
      <c r="M642" s="3">
        <f t="shared" si="59"/>
        <v>-2.7831364358635202E-2</v>
      </c>
    </row>
    <row r="643" spans="1:13" x14ac:dyDescent="0.25">
      <c r="A643" t="s">
        <v>91</v>
      </c>
      <c r="B643" s="7">
        <v>37555.800000000003</v>
      </c>
      <c r="C643" s="6">
        <v>2706.1</v>
      </c>
      <c r="D643" s="12">
        <v>1.7531080000000001</v>
      </c>
      <c r="E643" s="6">
        <v>401.12</v>
      </c>
      <c r="F643" s="6">
        <v>1.02441</v>
      </c>
      <c r="G643">
        <v>187.22499999999999</v>
      </c>
      <c r="H643" s="5">
        <f t="shared" si="54"/>
        <v>2.3664671442122254E-2</v>
      </c>
      <c r="I643" s="4">
        <f t="shared" si="55"/>
        <v>2.7501547270538662E-2</v>
      </c>
      <c r="J643" s="4">
        <f t="shared" si="56"/>
        <v>1.0325664436941162E-2</v>
      </c>
      <c r="K643" s="4">
        <f t="shared" si="57"/>
        <v>0.1068738099837192</v>
      </c>
      <c r="L643" s="4">
        <f t="shared" si="58"/>
        <v>1.3635059319434539E-2</v>
      </c>
      <c r="M643" s="3">
        <f t="shared" si="59"/>
        <v>2.3467736645310877E-2</v>
      </c>
    </row>
    <row r="644" spans="1:13" x14ac:dyDescent="0.25">
      <c r="A644" t="s">
        <v>90</v>
      </c>
      <c r="B644" s="7">
        <v>39187.300000000003</v>
      </c>
      <c r="C644" s="6">
        <v>2853.35</v>
      </c>
      <c r="D644" s="12">
        <v>1.8445389999999999</v>
      </c>
      <c r="E644" s="6">
        <v>427.59</v>
      </c>
      <c r="F644" s="6">
        <v>1.04426</v>
      </c>
      <c r="G644">
        <v>192.95</v>
      </c>
      <c r="H644" s="5">
        <f t="shared" ref="H644:H707" si="60">IFERROR(B644/B643-1,"")</f>
        <v>4.3442024933565415E-2</v>
      </c>
      <c r="I644" s="4">
        <f t="shared" ref="I644:I707" si="61">IFERROR(C644/C643-1,"")</f>
        <v>5.4414101474446586E-2</v>
      </c>
      <c r="J644" s="4">
        <f t="shared" ref="J644:J707" si="62">IFERROR(D644/D643-1,"")</f>
        <v>5.2153660812682245E-2</v>
      </c>
      <c r="K644" s="4">
        <f t="shared" ref="K644:K707" si="63">IFERROR(E644/E643-1,"")</f>
        <v>6.5990227363382559E-2</v>
      </c>
      <c r="L644" s="4">
        <f t="shared" ref="L644:L707" si="64">IFERROR(F644/F643-1,"")</f>
        <v>1.9377007252955325E-2</v>
      </c>
      <c r="M644" s="3">
        <f t="shared" ref="M644:M707" si="65">IFERROR(G644/G643-1,"")</f>
        <v>3.0578181332621135E-2</v>
      </c>
    </row>
    <row r="645" spans="1:13" x14ac:dyDescent="0.25">
      <c r="A645" t="s">
        <v>89</v>
      </c>
      <c r="B645" s="7">
        <v>36851.300000000003</v>
      </c>
      <c r="C645" s="6">
        <v>2686.5</v>
      </c>
      <c r="D645" s="12">
        <v>1.7090069999999999</v>
      </c>
      <c r="E645" s="6">
        <v>390.97</v>
      </c>
      <c r="F645" s="6">
        <v>0.96926999999999996</v>
      </c>
      <c r="G645">
        <v>178.60900000000001</v>
      </c>
      <c r="H645" s="5">
        <f t="shared" si="60"/>
        <v>-5.9611149530587659E-2</v>
      </c>
      <c r="I645" s="4">
        <f t="shared" si="61"/>
        <v>-5.8475125729405719E-2</v>
      </c>
      <c r="J645" s="4">
        <f t="shared" si="62"/>
        <v>-7.3477437993991979E-2</v>
      </c>
      <c r="K645" s="4">
        <f t="shared" si="63"/>
        <v>-8.5642788652681157E-2</v>
      </c>
      <c r="L645" s="4">
        <f t="shared" si="64"/>
        <v>-7.1811617796334271E-2</v>
      </c>
      <c r="M645" s="3">
        <f t="shared" si="65"/>
        <v>-7.4324954651464048E-2</v>
      </c>
    </row>
    <row r="646" spans="1:13" x14ac:dyDescent="0.25">
      <c r="A646" t="s">
        <v>88</v>
      </c>
      <c r="B646" s="7">
        <v>35520</v>
      </c>
      <c r="C646" s="6">
        <v>2628.98</v>
      </c>
      <c r="D646" s="12">
        <v>1.658058</v>
      </c>
      <c r="E646" s="6">
        <v>390.09</v>
      </c>
      <c r="F646" s="6">
        <v>0.92274</v>
      </c>
      <c r="G646">
        <v>172.99</v>
      </c>
      <c r="H646" s="5">
        <f t="shared" si="60"/>
        <v>-3.6126269629565333E-2</v>
      </c>
      <c r="I646" s="4">
        <f t="shared" si="61"/>
        <v>-2.1410757491159504E-2</v>
      </c>
      <c r="J646" s="4">
        <f t="shared" si="62"/>
        <v>-2.9812048751116871E-2</v>
      </c>
      <c r="K646" s="4">
        <f t="shared" si="63"/>
        <v>-2.2508120827686717E-3</v>
      </c>
      <c r="L646" s="4">
        <f t="shared" si="64"/>
        <v>-4.8005199789532327E-2</v>
      </c>
      <c r="M646" s="3">
        <f t="shared" si="65"/>
        <v>-3.1459780862106657E-2</v>
      </c>
    </row>
    <row r="647" spans="1:13" x14ac:dyDescent="0.25">
      <c r="A647" t="s">
        <v>87</v>
      </c>
      <c r="B647" s="7">
        <v>35815.4</v>
      </c>
      <c r="C647" s="6">
        <v>2713.66</v>
      </c>
      <c r="D647" s="12">
        <v>1.6755040000000001</v>
      </c>
      <c r="E647" s="6">
        <v>393.2</v>
      </c>
      <c r="F647" s="6">
        <v>0.94493000000000005</v>
      </c>
      <c r="G647">
        <v>176.29</v>
      </c>
      <c r="H647" s="5">
        <f t="shared" si="60"/>
        <v>8.3164414414413912E-3</v>
      </c>
      <c r="I647" s="4">
        <f t="shared" si="61"/>
        <v>3.2210210804190176E-2</v>
      </c>
      <c r="J647" s="4">
        <f t="shared" si="62"/>
        <v>1.0521947965632217E-2</v>
      </c>
      <c r="K647" s="4">
        <f t="shared" si="63"/>
        <v>7.9725191622446179E-3</v>
      </c>
      <c r="L647" s="4">
        <f t="shared" si="64"/>
        <v>2.4047944166287305E-2</v>
      </c>
      <c r="M647" s="3">
        <f t="shared" si="65"/>
        <v>1.9076247181917916E-2</v>
      </c>
    </row>
    <row r="648" spans="1:13" x14ac:dyDescent="0.25">
      <c r="A648" t="s">
        <v>86</v>
      </c>
      <c r="B648" s="7">
        <v>33578</v>
      </c>
      <c r="C648" s="6">
        <v>2592.63</v>
      </c>
      <c r="D648" s="12">
        <v>1.564406</v>
      </c>
      <c r="E648" s="6">
        <v>358.08</v>
      </c>
      <c r="F648" s="6">
        <v>0.86345000000000005</v>
      </c>
      <c r="G648">
        <v>161.93899999999999</v>
      </c>
      <c r="H648" s="5">
        <f t="shared" si="60"/>
        <v>-6.2470333990406357E-2</v>
      </c>
      <c r="I648" s="4">
        <f t="shared" si="61"/>
        <v>-4.4600281538586195E-2</v>
      </c>
      <c r="J648" s="4">
        <f t="shared" si="62"/>
        <v>-6.6307212635720481E-2</v>
      </c>
      <c r="K648" s="4">
        <f t="shared" si="63"/>
        <v>-8.931841302136323E-2</v>
      </c>
      <c r="L648" s="4">
        <f t="shared" si="64"/>
        <v>-8.6228609526631583E-2</v>
      </c>
      <c r="M648" s="3">
        <f t="shared" si="65"/>
        <v>-8.1405638436666816E-2</v>
      </c>
    </row>
    <row r="649" spans="1:13" x14ac:dyDescent="0.25">
      <c r="A649" t="s">
        <v>85</v>
      </c>
      <c r="B649" s="7">
        <v>33382.9</v>
      </c>
      <c r="C649" s="6">
        <v>2510.65</v>
      </c>
      <c r="D649" s="12">
        <v>1.585148</v>
      </c>
      <c r="E649" s="6">
        <v>352.64</v>
      </c>
      <c r="F649" s="6">
        <v>0.87392999999999998</v>
      </c>
      <c r="G649">
        <v>160.62799999999999</v>
      </c>
      <c r="H649" s="5">
        <f t="shared" si="60"/>
        <v>-5.8103520162010591E-3</v>
      </c>
      <c r="I649" s="4">
        <f t="shared" si="61"/>
        <v>-3.1620400905644108E-2</v>
      </c>
      <c r="J649" s="4">
        <f t="shared" si="62"/>
        <v>1.3258706499463813E-2</v>
      </c>
      <c r="K649" s="4">
        <f t="shared" si="63"/>
        <v>-1.5192135835567444E-2</v>
      </c>
      <c r="L649" s="4">
        <f t="shared" si="64"/>
        <v>1.2137355955758711E-2</v>
      </c>
      <c r="M649" s="3">
        <f t="shared" si="65"/>
        <v>-8.0956409512223937E-3</v>
      </c>
    </row>
    <row r="650" spans="1:13" x14ac:dyDescent="0.25">
      <c r="A650" t="s">
        <v>84</v>
      </c>
      <c r="B650" s="7">
        <v>37332.199999999997</v>
      </c>
      <c r="C650" s="6">
        <v>2606.23</v>
      </c>
      <c r="D650" s="12">
        <v>1.6247689999999999</v>
      </c>
      <c r="E650" s="6">
        <v>375.29</v>
      </c>
      <c r="F650" s="6">
        <v>0.91969999999999996</v>
      </c>
      <c r="G650">
        <v>172.35499999999999</v>
      </c>
      <c r="H650" s="5">
        <f t="shared" si="60"/>
        <v>0.11830308331511019</v>
      </c>
      <c r="I650" s="4">
        <f t="shared" si="61"/>
        <v>3.8069822555911736E-2</v>
      </c>
      <c r="J650" s="4">
        <f t="shared" si="62"/>
        <v>2.499514240941525E-2</v>
      </c>
      <c r="K650" s="4">
        <f t="shared" si="63"/>
        <v>6.4229809437386765E-2</v>
      </c>
      <c r="L650" s="4">
        <f t="shared" si="64"/>
        <v>5.2372615655716048E-2</v>
      </c>
      <c r="M650" s="3">
        <f t="shared" si="65"/>
        <v>7.3007196752745473E-2</v>
      </c>
    </row>
    <row r="651" spans="1:13" x14ac:dyDescent="0.25">
      <c r="A651" t="s">
        <v>83</v>
      </c>
      <c r="B651" s="7">
        <v>36649.4</v>
      </c>
      <c r="C651" s="6">
        <v>2469.9699999999998</v>
      </c>
      <c r="D651" s="12">
        <v>1.5314989999999999</v>
      </c>
      <c r="E651" s="6">
        <v>351.43</v>
      </c>
      <c r="F651" s="6">
        <v>0.86841000000000002</v>
      </c>
      <c r="G651">
        <v>168.024</v>
      </c>
      <c r="H651" s="5">
        <f t="shared" si="60"/>
        <v>-1.8289840941599911E-2</v>
      </c>
      <c r="I651" s="4">
        <f t="shared" si="61"/>
        <v>-5.2282415596474729E-2</v>
      </c>
      <c r="J651" s="4">
        <f t="shared" si="62"/>
        <v>-5.7405083430321469E-2</v>
      </c>
      <c r="K651" s="4">
        <f t="shared" si="63"/>
        <v>-6.3577500066615222E-2</v>
      </c>
      <c r="L651" s="4">
        <f t="shared" si="64"/>
        <v>-5.5768185277807913E-2</v>
      </c>
      <c r="M651" s="3">
        <f t="shared" si="65"/>
        <v>-2.5128368773751797E-2</v>
      </c>
    </row>
    <row r="652" spans="1:13" x14ac:dyDescent="0.25">
      <c r="A652" t="s">
        <v>82</v>
      </c>
      <c r="B652" s="7">
        <v>37314.6</v>
      </c>
      <c r="C652" s="6">
        <v>2351.4499999999998</v>
      </c>
      <c r="D652" s="12">
        <v>1.4360040000000001</v>
      </c>
      <c r="E652" s="6">
        <v>345.46</v>
      </c>
      <c r="F652" s="6">
        <v>0.84748000000000001</v>
      </c>
      <c r="G652">
        <v>162.833</v>
      </c>
      <c r="H652" s="5">
        <f t="shared" si="60"/>
        <v>1.8150365353866604E-2</v>
      </c>
      <c r="I652" s="4">
        <f t="shared" si="61"/>
        <v>-4.7984388474353934E-2</v>
      </c>
      <c r="J652" s="4">
        <f t="shared" si="62"/>
        <v>-6.2353942118146932E-2</v>
      </c>
      <c r="K652" s="4">
        <f t="shared" si="63"/>
        <v>-1.6987735822212136E-2</v>
      </c>
      <c r="L652" s="4">
        <f t="shared" si="64"/>
        <v>-2.4101518867815863E-2</v>
      </c>
      <c r="M652" s="3">
        <f t="shared" si="65"/>
        <v>-3.0894396038661176E-2</v>
      </c>
    </row>
    <row r="653" spans="1:13" x14ac:dyDescent="0.25">
      <c r="A653" t="s">
        <v>81</v>
      </c>
      <c r="B653" s="7">
        <v>35467.5</v>
      </c>
      <c r="C653" s="6">
        <v>2368.4699999999998</v>
      </c>
      <c r="D653" s="12">
        <v>1.4771780000000001</v>
      </c>
      <c r="E653" s="6">
        <v>343.23</v>
      </c>
      <c r="F653" s="6">
        <v>0.83121</v>
      </c>
      <c r="G653">
        <v>161.63300000000001</v>
      </c>
      <c r="H653" s="5">
        <f t="shared" si="60"/>
        <v>-4.950073161711499E-2</v>
      </c>
      <c r="I653" s="4">
        <f t="shared" si="61"/>
        <v>7.2380871377235589E-3</v>
      </c>
      <c r="J653" s="4">
        <f t="shared" si="62"/>
        <v>2.8672622081832744E-2</v>
      </c>
      <c r="K653" s="4">
        <f t="shared" si="63"/>
        <v>-6.4551612342962361E-3</v>
      </c>
      <c r="L653" s="4">
        <f t="shared" si="64"/>
        <v>-1.9198093170340269E-2</v>
      </c>
      <c r="M653" s="3">
        <f t="shared" si="65"/>
        <v>-7.3695135506929299E-3</v>
      </c>
    </row>
    <row r="654" spans="1:13" x14ac:dyDescent="0.25">
      <c r="A654" t="s">
        <v>80</v>
      </c>
      <c r="B654" s="7">
        <v>39022.9</v>
      </c>
      <c r="C654" s="6">
        <v>2508.27</v>
      </c>
      <c r="D654" s="12">
        <v>1.5586450000000001</v>
      </c>
      <c r="E654" s="6">
        <v>365.83</v>
      </c>
      <c r="F654" s="6">
        <v>0.88326000000000005</v>
      </c>
      <c r="G654">
        <v>170.84399999999999</v>
      </c>
      <c r="H654" s="5">
        <f t="shared" si="60"/>
        <v>0.1002438852470573</v>
      </c>
      <c r="I654" s="4">
        <f t="shared" si="61"/>
        <v>5.9025446807432713E-2</v>
      </c>
      <c r="J654" s="4">
        <f t="shared" si="62"/>
        <v>5.5150428722875677E-2</v>
      </c>
      <c r="K654" s="4">
        <f t="shared" si="63"/>
        <v>6.5845060163738589E-2</v>
      </c>
      <c r="L654" s="4">
        <f t="shared" si="64"/>
        <v>6.2619554625185092E-2</v>
      </c>
      <c r="M654" s="3">
        <f t="shared" si="65"/>
        <v>5.6987125153898033E-2</v>
      </c>
    </row>
    <row r="655" spans="1:13" x14ac:dyDescent="0.25">
      <c r="A655" t="s">
        <v>79</v>
      </c>
      <c r="B655" s="7">
        <v>40529.4</v>
      </c>
      <c r="C655" s="6">
        <v>2581.48</v>
      </c>
      <c r="D655" s="12">
        <v>1.5758479999999999</v>
      </c>
      <c r="E655" s="6">
        <v>370.06</v>
      </c>
      <c r="F655" s="6">
        <v>0.89031000000000005</v>
      </c>
      <c r="G655">
        <v>179.893</v>
      </c>
      <c r="H655" s="5">
        <f t="shared" si="60"/>
        <v>3.8605536748934632E-2</v>
      </c>
      <c r="I655" s="4">
        <f t="shared" si="61"/>
        <v>2.9187447922273124E-2</v>
      </c>
      <c r="J655" s="4">
        <f t="shared" si="62"/>
        <v>1.1037150858598244E-2</v>
      </c>
      <c r="K655" s="4">
        <f t="shared" si="63"/>
        <v>1.1562747724352951E-2</v>
      </c>
      <c r="L655" s="4">
        <f t="shared" si="64"/>
        <v>7.9817947150329083E-3</v>
      </c>
      <c r="M655" s="3">
        <f t="shared" si="65"/>
        <v>5.29664489241648E-2</v>
      </c>
    </row>
    <row r="656" spans="1:13" x14ac:dyDescent="0.25">
      <c r="A656" t="s">
        <v>78</v>
      </c>
      <c r="B656" s="7">
        <v>40156.1</v>
      </c>
      <c r="C656" s="6">
        <v>2543.83</v>
      </c>
      <c r="D656" s="12">
        <v>1.556513</v>
      </c>
      <c r="E656" s="6">
        <v>366.78</v>
      </c>
      <c r="F656" s="6">
        <v>0.86663000000000001</v>
      </c>
      <c r="G656">
        <v>175.22399999999999</v>
      </c>
      <c r="H656" s="5">
        <f t="shared" si="60"/>
        <v>-9.2105977389254079E-3</v>
      </c>
      <c r="I656" s="4">
        <f t="shared" si="61"/>
        <v>-1.4584656863504741E-2</v>
      </c>
      <c r="J656" s="4">
        <f t="shared" si="62"/>
        <v>-1.2269584376157994E-2</v>
      </c>
      <c r="K656" s="4">
        <f t="shared" si="63"/>
        <v>-8.8634275522888606E-3</v>
      </c>
      <c r="L656" s="4">
        <f t="shared" si="64"/>
        <v>-2.6597477283193505E-2</v>
      </c>
      <c r="M656" s="3">
        <f t="shared" si="65"/>
        <v>-2.5954317288610529E-2</v>
      </c>
    </row>
    <row r="657" spans="1:13" x14ac:dyDescent="0.25">
      <c r="A657" t="s">
        <v>77</v>
      </c>
      <c r="B657" s="7">
        <v>38336</v>
      </c>
      <c r="C657" s="6">
        <v>2367.2800000000002</v>
      </c>
      <c r="D657" s="12">
        <v>1.4833289999999999</v>
      </c>
      <c r="E657" s="6">
        <v>347.15</v>
      </c>
      <c r="F657" s="6">
        <v>0.83194999999999997</v>
      </c>
      <c r="G657">
        <v>166.559</v>
      </c>
      <c r="H657" s="5">
        <f t="shared" si="60"/>
        <v>-4.5325616780514055E-2</v>
      </c>
      <c r="I657" s="4">
        <f t="shared" si="61"/>
        <v>-6.9403222699629952E-2</v>
      </c>
      <c r="J657" s="4">
        <f t="shared" si="62"/>
        <v>-4.7017917614565419E-2</v>
      </c>
      <c r="K657" s="4">
        <f t="shared" si="63"/>
        <v>-5.3519821146191138E-2</v>
      </c>
      <c r="L657" s="4">
        <f t="shared" si="64"/>
        <v>-4.0017077645592702E-2</v>
      </c>
      <c r="M657" s="3">
        <f t="shared" si="65"/>
        <v>-4.945098844907081E-2</v>
      </c>
    </row>
    <row r="658" spans="1:13" x14ac:dyDescent="0.25">
      <c r="A658" t="s">
        <v>76</v>
      </c>
      <c r="B658" s="7">
        <v>38052</v>
      </c>
      <c r="C658" s="6">
        <v>2371.62</v>
      </c>
      <c r="D658" s="12">
        <v>1.481025</v>
      </c>
      <c r="E658" s="6">
        <v>352.64</v>
      </c>
      <c r="F658" s="6">
        <v>0.84118000000000004</v>
      </c>
      <c r="G658">
        <v>167.017</v>
      </c>
      <c r="H658" s="5">
        <f t="shared" si="60"/>
        <v>-7.4081803005008329E-3</v>
      </c>
      <c r="I658" s="4">
        <f t="shared" si="61"/>
        <v>1.833327700990095E-3</v>
      </c>
      <c r="J658" s="4">
        <f t="shared" si="62"/>
        <v>-1.5532629645883533E-3</v>
      </c>
      <c r="K658" s="4">
        <f t="shared" si="63"/>
        <v>1.581448941379815E-2</v>
      </c>
      <c r="L658" s="4">
        <f t="shared" si="64"/>
        <v>1.1094416731774803E-2</v>
      </c>
      <c r="M658" s="3">
        <f t="shared" si="65"/>
        <v>2.7497763555257571E-3</v>
      </c>
    </row>
    <row r="659" spans="1:13" x14ac:dyDescent="0.25">
      <c r="A659" t="s">
        <v>75</v>
      </c>
      <c r="B659" s="7">
        <v>35749.4</v>
      </c>
      <c r="C659" s="6">
        <v>2229.5300000000002</v>
      </c>
      <c r="D659" s="12">
        <v>1.4129449999999999</v>
      </c>
      <c r="E659" s="6">
        <v>336.67</v>
      </c>
      <c r="F659" s="6">
        <v>0.79581000000000002</v>
      </c>
      <c r="G659">
        <v>156</v>
      </c>
      <c r="H659" s="5">
        <f t="shared" si="60"/>
        <v>-6.0511931041732359E-2</v>
      </c>
      <c r="I659" s="4">
        <f t="shared" si="61"/>
        <v>-5.9912633558495743E-2</v>
      </c>
      <c r="J659" s="4">
        <f t="shared" si="62"/>
        <v>-4.5968163940514284E-2</v>
      </c>
      <c r="K659" s="4">
        <f t="shared" si="63"/>
        <v>-4.5286978221415475E-2</v>
      </c>
      <c r="L659" s="4">
        <f t="shared" si="64"/>
        <v>-5.3936137330892309E-2</v>
      </c>
      <c r="M659" s="3">
        <f t="shared" si="65"/>
        <v>-6.59633450487076E-2</v>
      </c>
    </row>
    <row r="660" spans="1:13" x14ac:dyDescent="0.25">
      <c r="A660" t="s">
        <v>74</v>
      </c>
      <c r="B660" s="7">
        <v>35513.4</v>
      </c>
      <c r="C660" s="6">
        <v>2166.91</v>
      </c>
      <c r="D660" s="12">
        <v>1.3855230000000001</v>
      </c>
      <c r="E660" s="6">
        <v>334.19</v>
      </c>
      <c r="F660" s="6">
        <v>0.75976999999999995</v>
      </c>
      <c r="G660">
        <v>152.566</v>
      </c>
      <c r="H660" s="5">
        <f t="shared" si="60"/>
        <v>-6.6015093959619353E-3</v>
      </c>
      <c r="I660" s="4">
        <f t="shared" si="61"/>
        <v>-2.8086637093916789E-2</v>
      </c>
      <c r="J660" s="4">
        <f t="shared" si="62"/>
        <v>-1.9407691028313079E-2</v>
      </c>
      <c r="K660" s="4">
        <f t="shared" si="63"/>
        <v>-7.3662637003594211E-3</v>
      </c>
      <c r="L660" s="4">
        <f t="shared" si="64"/>
        <v>-4.5287191666352644E-2</v>
      </c>
      <c r="M660" s="3">
        <f t="shared" si="65"/>
        <v>-2.2012820512820497E-2</v>
      </c>
    </row>
    <row r="661" spans="1:13" x14ac:dyDescent="0.25">
      <c r="A661" t="s">
        <v>73</v>
      </c>
      <c r="B661" s="7">
        <v>35595.800000000003</v>
      </c>
      <c r="C661" s="6">
        <v>2243.86</v>
      </c>
      <c r="D661" s="12">
        <v>1.426877</v>
      </c>
      <c r="E661" s="6">
        <v>339.47</v>
      </c>
      <c r="F661" s="6">
        <v>0.77420999999999995</v>
      </c>
      <c r="G661">
        <v>154.79900000000001</v>
      </c>
      <c r="H661" s="5">
        <f t="shared" si="60"/>
        <v>2.320250947529745E-3</v>
      </c>
      <c r="I661" s="4">
        <f t="shared" si="61"/>
        <v>3.5511396412402974E-2</v>
      </c>
      <c r="J661" s="4">
        <f t="shared" si="62"/>
        <v>2.9847212929702271E-2</v>
      </c>
      <c r="K661" s="4">
        <f t="shared" si="63"/>
        <v>1.5799395553427686E-2</v>
      </c>
      <c r="L661" s="4">
        <f t="shared" si="64"/>
        <v>1.9005751740658328E-2</v>
      </c>
      <c r="M661" s="3">
        <f t="shared" si="65"/>
        <v>1.4636288557083432E-2</v>
      </c>
    </row>
    <row r="662" spans="1:13" x14ac:dyDescent="0.25">
      <c r="A662" t="s">
        <v>72</v>
      </c>
      <c r="B662" s="7">
        <v>31692</v>
      </c>
      <c r="C662" s="6">
        <v>1891.18</v>
      </c>
      <c r="D662" s="12">
        <v>1.175748</v>
      </c>
      <c r="E662" s="6">
        <v>271.8</v>
      </c>
      <c r="F662" s="6">
        <v>0.60731999999999997</v>
      </c>
      <c r="G662">
        <v>124.74299999999999</v>
      </c>
      <c r="H662" s="5">
        <f t="shared" si="60"/>
        <v>-0.10967024199484221</v>
      </c>
      <c r="I662" s="4">
        <f t="shared" si="61"/>
        <v>-0.15717558136425624</v>
      </c>
      <c r="J662" s="4">
        <f t="shared" si="62"/>
        <v>-0.17599905247614189</v>
      </c>
      <c r="K662" s="4">
        <f t="shared" si="63"/>
        <v>-0.19934014787757393</v>
      </c>
      <c r="L662" s="4">
        <f t="shared" si="64"/>
        <v>-0.21556166931452703</v>
      </c>
      <c r="M662" s="3">
        <f t="shared" si="65"/>
        <v>-0.19416146099135012</v>
      </c>
    </row>
    <row r="663" spans="1:13" x14ac:dyDescent="0.25">
      <c r="A663" t="s">
        <v>71</v>
      </c>
      <c r="B663" s="7">
        <v>32496.400000000001</v>
      </c>
      <c r="C663" s="6">
        <v>1876.66</v>
      </c>
      <c r="D663" s="12">
        <v>1.1519809999999999</v>
      </c>
      <c r="E663" s="6">
        <v>261.45</v>
      </c>
      <c r="F663" s="6">
        <v>0.54493000000000003</v>
      </c>
      <c r="G663">
        <v>119.557</v>
      </c>
      <c r="H663" s="5">
        <f t="shared" si="60"/>
        <v>2.5381799823299245E-2</v>
      </c>
      <c r="I663" s="4">
        <f t="shared" si="61"/>
        <v>-7.6777461690584747E-3</v>
      </c>
      <c r="J663" s="4">
        <f t="shared" si="62"/>
        <v>-2.0214365663390521E-2</v>
      </c>
      <c r="K663" s="4">
        <f t="shared" si="63"/>
        <v>-3.8079470198675525E-2</v>
      </c>
      <c r="L663" s="4">
        <f t="shared" si="64"/>
        <v>-0.10273002700388589</v>
      </c>
      <c r="M663" s="3">
        <f t="shared" si="65"/>
        <v>-4.1573475064733079E-2</v>
      </c>
    </row>
    <row r="664" spans="1:13" x14ac:dyDescent="0.25">
      <c r="A664" t="s">
        <v>70</v>
      </c>
      <c r="B664" s="7">
        <v>33674.300000000003</v>
      </c>
      <c r="C664" s="6">
        <v>1968.39</v>
      </c>
      <c r="D664" s="12">
        <v>1.250572</v>
      </c>
      <c r="E664" s="6">
        <v>296.14</v>
      </c>
      <c r="F664" s="6">
        <v>0.63785000000000003</v>
      </c>
      <c r="G664">
        <v>128.96799999999999</v>
      </c>
      <c r="H664" s="5">
        <f t="shared" si="60"/>
        <v>3.6247091985573743E-2</v>
      </c>
      <c r="I664" s="4">
        <f t="shared" si="61"/>
        <v>4.8879392111517372E-2</v>
      </c>
      <c r="J664" s="4">
        <f t="shared" si="62"/>
        <v>8.5583876817412863E-2</v>
      </c>
      <c r="K664" s="4">
        <f t="shared" si="63"/>
        <v>0.13268311340600492</v>
      </c>
      <c r="L664" s="4">
        <f t="shared" si="64"/>
        <v>0.17051731415044125</v>
      </c>
      <c r="M664" s="3">
        <f t="shared" si="65"/>
        <v>7.8715591726122192E-2</v>
      </c>
    </row>
    <row r="665" spans="1:13" x14ac:dyDescent="0.25">
      <c r="A665" t="s">
        <v>69</v>
      </c>
      <c r="B665" s="7">
        <v>34665.800000000003</v>
      </c>
      <c r="C665" s="6">
        <v>1989.14</v>
      </c>
      <c r="D665" s="12">
        <v>1.357038</v>
      </c>
      <c r="E665" s="6">
        <v>308.31</v>
      </c>
      <c r="F665" s="6">
        <v>0.67223999999999995</v>
      </c>
      <c r="G665">
        <v>134.548</v>
      </c>
      <c r="H665" s="5">
        <f t="shared" si="60"/>
        <v>2.9443819173672559E-2</v>
      </c>
      <c r="I665" s="4">
        <f t="shared" si="61"/>
        <v>1.0541610148395497E-2</v>
      </c>
      <c r="J665" s="4">
        <f t="shared" si="62"/>
        <v>8.5133842753555955E-2</v>
      </c>
      <c r="K665" s="4">
        <f t="shared" si="63"/>
        <v>4.1095427838184762E-2</v>
      </c>
      <c r="L665" s="4">
        <f t="shared" si="64"/>
        <v>5.3915497373990595E-2</v>
      </c>
      <c r="M665" s="3">
        <f t="shared" si="65"/>
        <v>4.3266546740276857E-2</v>
      </c>
    </row>
    <row r="666" spans="1:13" x14ac:dyDescent="0.25">
      <c r="A666" t="s">
        <v>68</v>
      </c>
      <c r="B666" s="7">
        <v>31594</v>
      </c>
      <c r="C666" s="6">
        <v>1810.57</v>
      </c>
      <c r="D666" s="12">
        <v>1.254732</v>
      </c>
      <c r="E666" s="6">
        <v>281.13</v>
      </c>
      <c r="F666" s="6">
        <v>0.61180000000000001</v>
      </c>
      <c r="G666">
        <v>125.21299999999999</v>
      </c>
      <c r="H666" s="5">
        <f t="shared" si="60"/>
        <v>-8.8611830680382475E-2</v>
      </c>
      <c r="I666" s="4">
        <f t="shared" si="61"/>
        <v>-8.9772464482138048E-2</v>
      </c>
      <c r="J666" s="4">
        <f t="shared" si="62"/>
        <v>-7.5389193228192597E-2</v>
      </c>
      <c r="K666" s="4">
        <f t="shared" si="63"/>
        <v>-8.8158022769290634E-2</v>
      </c>
      <c r="L666" s="4">
        <f t="shared" si="64"/>
        <v>-8.9908366059740508E-2</v>
      </c>
      <c r="M666" s="3">
        <f t="shared" si="65"/>
        <v>-6.9380444153759324E-2</v>
      </c>
    </row>
    <row r="667" spans="1:13" x14ac:dyDescent="0.25">
      <c r="A667" t="s">
        <v>67</v>
      </c>
      <c r="B667" s="7">
        <v>32243.4</v>
      </c>
      <c r="C667" s="6">
        <v>1830.62</v>
      </c>
      <c r="D667" s="12">
        <v>1.25166</v>
      </c>
      <c r="E667" s="6">
        <v>279.45</v>
      </c>
      <c r="F667" s="6">
        <v>0.61663000000000001</v>
      </c>
      <c r="G667">
        <v>126.81399999999999</v>
      </c>
      <c r="H667" s="5">
        <f t="shared" si="60"/>
        <v>2.0554535671330143E-2</v>
      </c>
      <c r="I667" s="4">
        <f t="shared" si="61"/>
        <v>1.1073860717895512E-2</v>
      </c>
      <c r="J667" s="4">
        <f t="shared" si="62"/>
        <v>-2.4483315959105134E-3</v>
      </c>
      <c r="K667" s="4">
        <f t="shared" si="63"/>
        <v>-5.9758830434318844E-3</v>
      </c>
      <c r="L667" s="4">
        <f t="shared" si="64"/>
        <v>7.8947368421051767E-3</v>
      </c>
      <c r="M667" s="3">
        <f t="shared" si="65"/>
        <v>1.2786212294250587E-2</v>
      </c>
    </row>
    <row r="668" spans="1:13" x14ac:dyDescent="0.25">
      <c r="A668" t="s">
        <v>66</v>
      </c>
      <c r="B668" s="7">
        <v>34678.5</v>
      </c>
      <c r="C668" s="6">
        <v>1979.88</v>
      </c>
      <c r="D668" s="12">
        <v>1.335523</v>
      </c>
      <c r="E668" s="6">
        <v>290.86</v>
      </c>
      <c r="F668" s="6">
        <v>0.64746999999999999</v>
      </c>
      <c r="G668">
        <v>132.482</v>
      </c>
      <c r="H668" s="5">
        <f t="shared" si="60"/>
        <v>7.552243249781343E-2</v>
      </c>
      <c r="I668" s="4">
        <f t="shared" si="61"/>
        <v>8.1535217576558905E-2</v>
      </c>
      <c r="J668" s="4">
        <f t="shared" si="62"/>
        <v>6.7001422111436115E-2</v>
      </c>
      <c r="K668" s="4">
        <f t="shared" si="63"/>
        <v>4.0830202182859265E-2</v>
      </c>
      <c r="L668" s="4">
        <f t="shared" si="64"/>
        <v>5.0013784603408773E-2</v>
      </c>
      <c r="M668" s="3">
        <f t="shared" si="65"/>
        <v>4.4695380636207371E-2</v>
      </c>
    </row>
    <row r="669" spans="1:13" x14ac:dyDescent="0.25">
      <c r="A669" t="s">
        <v>65</v>
      </c>
      <c r="B669" s="7">
        <v>34475.9</v>
      </c>
      <c r="C669" s="6">
        <v>2083.09</v>
      </c>
      <c r="D669" s="12">
        <v>1.324686</v>
      </c>
      <c r="E669" s="6">
        <v>289.83</v>
      </c>
      <c r="F669" s="6">
        <v>0.64393</v>
      </c>
      <c r="G669">
        <v>137.57</v>
      </c>
      <c r="H669" s="5">
        <f t="shared" si="60"/>
        <v>-5.8422365442565294E-3</v>
      </c>
      <c r="I669" s="4">
        <f t="shared" si="61"/>
        <v>5.2129421985170898E-2</v>
      </c>
      <c r="J669" s="4">
        <f t="shared" si="62"/>
        <v>-8.1144240870429929E-3</v>
      </c>
      <c r="K669" s="4">
        <f t="shared" si="63"/>
        <v>-3.5412225813107323E-3</v>
      </c>
      <c r="L669" s="4">
        <f t="shared" si="64"/>
        <v>-5.467434784623193E-3</v>
      </c>
      <c r="M669" s="3">
        <f t="shared" si="65"/>
        <v>3.8405217312540429E-2</v>
      </c>
    </row>
    <row r="670" spans="1:13" x14ac:dyDescent="0.25">
      <c r="A670" t="s">
        <v>64</v>
      </c>
      <c r="B670" s="7">
        <v>35834.699999999997</v>
      </c>
      <c r="C670" s="6">
        <v>2158.71</v>
      </c>
      <c r="D670" s="12">
        <v>1.3711660000000001</v>
      </c>
      <c r="E670" s="6">
        <v>299.88</v>
      </c>
      <c r="F670" s="6">
        <v>0.70523000000000002</v>
      </c>
      <c r="G670">
        <v>143.66</v>
      </c>
      <c r="H670" s="5">
        <f t="shared" si="60"/>
        <v>3.9413039253507476E-2</v>
      </c>
      <c r="I670" s="4">
        <f t="shared" si="61"/>
        <v>3.6301840054918433E-2</v>
      </c>
      <c r="J670" s="4">
        <f t="shared" si="62"/>
        <v>3.508756037279781E-2</v>
      </c>
      <c r="K670" s="4">
        <f t="shared" si="63"/>
        <v>3.4675499430700807E-2</v>
      </c>
      <c r="L670" s="4">
        <f t="shared" si="64"/>
        <v>9.5196682869256088E-2</v>
      </c>
      <c r="M670" s="3">
        <f t="shared" si="65"/>
        <v>4.4268372464926875E-2</v>
      </c>
    </row>
    <row r="671" spans="1:13" x14ac:dyDescent="0.25">
      <c r="A671" t="s">
        <v>63</v>
      </c>
      <c r="B671" s="7">
        <v>35026.9</v>
      </c>
      <c r="C671" s="6">
        <v>2273.84</v>
      </c>
      <c r="D671" s="12">
        <v>1.3837820000000001</v>
      </c>
      <c r="E671" s="6">
        <v>303.25</v>
      </c>
      <c r="F671" s="6">
        <v>0.70537000000000005</v>
      </c>
      <c r="G671">
        <v>144.15</v>
      </c>
      <c r="H671" s="5">
        <f t="shared" si="60"/>
        <v>-2.2542396057452563E-2</v>
      </c>
      <c r="I671" s="4">
        <f t="shared" si="61"/>
        <v>5.3332777445789459E-2</v>
      </c>
      <c r="J671" s="4">
        <f t="shared" si="62"/>
        <v>9.2009282610565624E-3</v>
      </c>
      <c r="K671" s="4">
        <f t="shared" si="63"/>
        <v>1.1237828464719213E-2</v>
      </c>
      <c r="L671" s="4">
        <f t="shared" si="64"/>
        <v>1.985167959388523E-4</v>
      </c>
      <c r="M671" s="3">
        <f t="shared" si="65"/>
        <v>3.4108311290548254E-3</v>
      </c>
    </row>
    <row r="672" spans="1:13" x14ac:dyDescent="0.25">
      <c r="A672" t="s">
        <v>62</v>
      </c>
      <c r="B672" s="7">
        <v>33543.599999999999</v>
      </c>
      <c r="C672" s="6">
        <v>2109.11</v>
      </c>
      <c r="D672" s="12">
        <v>1.333002</v>
      </c>
      <c r="E672" s="6">
        <v>287.63</v>
      </c>
      <c r="F672" s="6">
        <v>0.65996999999999995</v>
      </c>
      <c r="G672">
        <v>137.16200000000001</v>
      </c>
      <c r="H672" s="5">
        <f t="shared" si="60"/>
        <v>-4.2347452957584131E-2</v>
      </c>
      <c r="I672" s="4">
        <f t="shared" si="61"/>
        <v>-7.2445730570312783E-2</v>
      </c>
      <c r="J672" s="4">
        <f t="shared" si="62"/>
        <v>-3.6696531679122901E-2</v>
      </c>
      <c r="K672" s="4">
        <f t="shared" si="63"/>
        <v>-5.1508656224237392E-2</v>
      </c>
      <c r="L672" s="4">
        <f t="shared" si="64"/>
        <v>-6.4363383756043113E-2</v>
      </c>
      <c r="M672" s="3">
        <f t="shared" si="65"/>
        <v>-4.8477280610475182E-2</v>
      </c>
    </row>
    <row r="673" spans="1:13" x14ac:dyDescent="0.25">
      <c r="A673" t="s">
        <v>61</v>
      </c>
      <c r="B673" s="7">
        <v>33813.4</v>
      </c>
      <c r="C673" s="6">
        <v>2154.7800000000002</v>
      </c>
      <c r="D673" s="12">
        <v>1.3954759999999999</v>
      </c>
      <c r="E673" s="6">
        <v>287.38</v>
      </c>
      <c r="F673" s="6">
        <v>0.65630999999999995</v>
      </c>
      <c r="G673">
        <v>136.84</v>
      </c>
      <c r="H673" s="5">
        <f t="shared" si="60"/>
        <v>8.0432630963880314E-3</v>
      </c>
      <c r="I673" s="4">
        <f t="shared" si="61"/>
        <v>2.1653683307176985E-2</v>
      </c>
      <c r="J673" s="4">
        <f t="shared" si="62"/>
        <v>4.6867146485901623E-2</v>
      </c>
      <c r="K673" s="4">
        <f t="shared" si="63"/>
        <v>-8.6917220039639531E-4</v>
      </c>
      <c r="L673" s="4">
        <f t="shared" si="64"/>
        <v>-5.5457066230283347E-3</v>
      </c>
      <c r="M673" s="3">
        <f t="shared" si="65"/>
        <v>-2.347588982371196E-3</v>
      </c>
    </row>
    <row r="674" spans="1:13" x14ac:dyDescent="0.25">
      <c r="A674" t="s">
        <v>60</v>
      </c>
      <c r="B674" s="7">
        <v>34742.800000000003</v>
      </c>
      <c r="C674" s="6">
        <v>2224.6999999999998</v>
      </c>
      <c r="D674" s="12">
        <v>1.420936</v>
      </c>
      <c r="E674" s="6">
        <v>299.25</v>
      </c>
      <c r="F674" s="6">
        <v>0.67644000000000004</v>
      </c>
      <c r="G674">
        <v>140.00800000000001</v>
      </c>
      <c r="H674" s="5">
        <f t="shared" si="60"/>
        <v>2.7486144546245095E-2</v>
      </c>
      <c r="I674" s="4">
        <f t="shared" si="61"/>
        <v>3.2448788275369012E-2</v>
      </c>
      <c r="J674" s="4">
        <f t="shared" si="62"/>
        <v>1.8244670635682692E-2</v>
      </c>
      <c r="K674" s="4">
        <f t="shared" si="63"/>
        <v>4.1304196534205584E-2</v>
      </c>
      <c r="L674" s="4">
        <f t="shared" si="64"/>
        <v>3.0671481464551897E-2</v>
      </c>
      <c r="M674" s="3">
        <f t="shared" si="65"/>
        <v>2.3151125401929207E-2</v>
      </c>
    </row>
    <row r="675" spans="1:13" x14ac:dyDescent="0.25">
      <c r="A675" t="s">
        <v>59</v>
      </c>
      <c r="B675" s="7">
        <v>35298.199999999997</v>
      </c>
      <c r="C675" s="6">
        <v>2323.2199999999998</v>
      </c>
      <c r="D675" s="12">
        <v>1.4616229999999999</v>
      </c>
      <c r="E675" s="6">
        <v>307.88</v>
      </c>
      <c r="F675" s="6">
        <v>0.69589000000000001</v>
      </c>
      <c r="G675">
        <v>144.90100000000001</v>
      </c>
      <c r="H675" s="5">
        <f t="shared" si="60"/>
        <v>1.5986046029680789E-2</v>
      </c>
      <c r="I675" s="4">
        <f t="shared" si="61"/>
        <v>4.428462264575006E-2</v>
      </c>
      <c r="J675" s="4">
        <f t="shared" si="62"/>
        <v>2.8633942696926429E-2</v>
      </c>
      <c r="K675" s="4">
        <f t="shared" si="63"/>
        <v>2.8838763575605775E-2</v>
      </c>
      <c r="L675" s="4">
        <f t="shared" si="64"/>
        <v>2.8753474070131846E-2</v>
      </c>
      <c r="M675" s="3">
        <f t="shared" si="65"/>
        <v>3.4948002971258774E-2</v>
      </c>
    </row>
    <row r="676" spans="1:13" x14ac:dyDescent="0.25">
      <c r="A676" t="s">
        <v>58</v>
      </c>
      <c r="B676" s="7">
        <v>33687.800000000003</v>
      </c>
      <c r="C676" s="6">
        <v>2196.16</v>
      </c>
      <c r="D676" s="12">
        <v>1.4040919999999999</v>
      </c>
      <c r="E676" s="6">
        <v>302.31</v>
      </c>
      <c r="F676" s="6">
        <v>0.65297000000000005</v>
      </c>
      <c r="G676">
        <v>137.744</v>
      </c>
      <c r="H676" s="5">
        <f t="shared" si="60"/>
        <v>-4.562272297170944E-2</v>
      </c>
      <c r="I676" s="4">
        <f t="shared" si="61"/>
        <v>-5.4691333580117241E-2</v>
      </c>
      <c r="J676" s="4">
        <f t="shared" si="62"/>
        <v>-3.9361039064108927E-2</v>
      </c>
      <c r="K676" s="4">
        <f t="shared" si="63"/>
        <v>-1.8091464206833829E-2</v>
      </c>
      <c r="L676" s="4">
        <f t="shared" si="64"/>
        <v>-6.1676414375835154E-2</v>
      </c>
      <c r="M676" s="3">
        <f t="shared" si="65"/>
        <v>-4.93923437381385E-2</v>
      </c>
    </row>
    <row r="677" spans="1:13" x14ac:dyDescent="0.25">
      <c r="A677" t="s">
        <v>57</v>
      </c>
      <c r="B677" s="7">
        <v>34225.599999999999</v>
      </c>
      <c r="C677" s="6">
        <v>2322.7199999999998</v>
      </c>
      <c r="D677" s="12">
        <v>1.416315</v>
      </c>
      <c r="E677" s="6">
        <v>320.02</v>
      </c>
      <c r="F677" s="6">
        <v>0.66481999999999997</v>
      </c>
      <c r="G677">
        <v>138.91300000000001</v>
      </c>
      <c r="H677" s="5">
        <f t="shared" si="60"/>
        <v>1.5964236311067914E-2</v>
      </c>
      <c r="I677" s="4">
        <f t="shared" si="61"/>
        <v>5.7627859536645731E-2</v>
      </c>
      <c r="J677" s="4">
        <f t="shared" si="62"/>
        <v>8.7052700250411785E-3</v>
      </c>
      <c r="K677" s="4">
        <f t="shared" si="63"/>
        <v>5.8582250008269554E-2</v>
      </c>
      <c r="L677" s="4">
        <f t="shared" si="64"/>
        <v>1.8147847527451466E-2</v>
      </c>
      <c r="M677" s="3">
        <f t="shared" si="65"/>
        <v>8.4867580439076384E-3</v>
      </c>
    </row>
    <row r="678" spans="1:13" x14ac:dyDescent="0.25">
      <c r="A678" t="s">
        <v>56</v>
      </c>
      <c r="B678" s="7">
        <v>33867.800000000003</v>
      </c>
      <c r="C678" s="6">
        <v>2316.5700000000002</v>
      </c>
      <c r="D678" s="12">
        <v>1.403788</v>
      </c>
      <c r="E678" s="6">
        <v>327.68</v>
      </c>
      <c r="F678" s="6">
        <v>0.65207000000000004</v>
      </c>
      <c r="G678">
        <v>137.38999999999999</v>
      </c>
      <c r="H678" s="5">
        <f t="shared" si="60"/>
        <v>-1.0454162965733094E-2</v>
      </c>
      <c r="I678" s="4">
        <f t="shared" si="61"/>
        <v>-2.6477578011984138E-3</v>
      </c>
      <c r="J678" s="4">
        <f t="shared" si="62"/>
        <v>-8.8447838228077336E-3</v>
      </c>
      <c r="K678" s="4">
        <f t="shared" si="63"/>
        <v>2.3936003999750044E-2</v>
      </c>
      <c r="L678" s="4">
        <f t="shared" si="64"/>
        <v>-1.91781234018229E-2</v>
      </c>
      <c r="M678" s="3">
        <f t="shared" si="65"/>
        <v>-1.0963696702252612E-2</v>
      </c>
    </row>
    <row r="679" spans="1:13" x14ac:dyDescent="0.25">
      <c r="A679" t="s">
        <v>55</v>
      </c>
      <c r="B679" s="7">
        <v>32866.300000000003</v>
      </c>
      <c r="C679" s="6">
        <v>2120.2199999999998</v>
      </c>
      <c r="D679" s="12">
        <v>1.3323609999999999</v>
      </c>
      <c r="E679" s="6">
        <v>310.52</v>
      </c>
      <c r="F679" s="6">
        <v>0.62309999999999999</v>
      </c>
      <c r="G679">
        <v>130.53</v>
      </c>
      <c r="H679" s="5">
        <f t="shared" si="60"/>
        <v>-2.9570860817649813E-2</v>
      </c>
      <c r="I679" s="4">
        <f t="shared" si="61"/>
        <v>-8.4758932387106967E-2</v>
      </c>
      <c r="J679" s="4">
        <f t="shared" si="62"/>
        <v>-5.0881614602774849E-2</v>
      </c>
      <c r="K679" s="4">
        <f t="shared" si="63"/>
        <v>-5.2368164062500111E-2</v>
      </c>
      <c r="L679" s="4">
        <f t="shared" si="64"/>
        <v>-4.4427745487447767E-2</v>
      </c>
      <c r="M679" s="3">
        <f t="shared" si="65"/>
        <v>-4.9930853773928141E-2</v>
      </c>
    </row>
    <row r="680" spans="1:13" x14ac:dyDescent="0.25">
      <c r="A680" t="s">
        <v>54</v>
      </c>
      <c r="B680" s="7">
        <v>33797.4</v>
      </c>
      <c r="C680" s="6">
        <v>2145.89</v>
      </c>
      <c r="D680" s="12">
        <v>1.3494569999999999</v>
      </c>
      <c r="E680" s="6">
        <v>316.77</v>
      </c>
      <c r="F680" s="6">
        <v>0.63705999999999996</v>
      </c>
      <c r="G680">
        <v>134.535</v>
      </c>
      <c r="H680" s="5">
        <f t="shared" si="60"/>
        <v>2.8329930658455682E-2</v>
      </c>
      <c r="I680" s="4">
        <f t="shared" si="61"/>
        <v>1.2107234154946189E-2</v>
      </c>
      <c r="J680" s="4">
        <f t="shared" si="62"/>
        <v>1.2831357267287125E-2</v>
      </c>
      <c r="K680" s="4">
        <f t="shared" si="63"/>
        <v>2.0127528017519047E-2</v>
      </c>
      <c r="L680" s="4">
        <f t="shared" si="64"/>
        <v>2.2404108489809005E-2</v>
      </c>
      <c r="M680" s="3">
        <f t="shared" si="65"/>
        <v>3.0682601700758427E-2</v>
      </c>
    </row>
    <row r="681" spans="1:13" x14ac:dyDescent="0.25">
      <c r="A681" t="s">
        <v>53</v>
      </c>
      <c r="B681" s="7">
        <v>33510.6</v>
      </c>
      <c r="C681" s="6">
        <v>2111.12</v>
      </c>
      <c r="D681" s="12">
        <v>1.3356669999999999</v>
      </c>
      <c r="E681" s="6">
        <v>316.07</v>
      </c>
      <c r="F681" s="6">
        <v>0.62511000000000005</v>
      </c>
      <c r="G681">
        <v>133.982</v>
      </c>
      <c r="H681" s="5">
        <f t="shared" si="60"/>
        <v>-8.4858598590424883E-3</v>
      </c>
      <c r="I681" s="4">
        <f t="shared" si="61"/>
        <v>-1.6203067258806381E-2</v>
      </c>
      <c r="J681" s="4">
        <f t="shared" si="62"/>
        <v>-1.0218925093574693E-2</v>
      </c>
      <c r="K681" s="4">
        <f t="shared" si="63"/>
        <v>-2.2098052214539754E-3</v>
      </c>
      <c r="L681" s="4">
        <f t="shared" si="64"/>
        <v>-1.875804476815357E-2</v>
      </c>
      <c r="M681" s="3">
        <f t="shared" si="65"/>
        <v>-4.1104545285612915E-3</v>
      </c>
    </row>
    <row r="682" spans="1:13" x14ac:dyDescent="0.25">
      <c r="A682" t="s">
        <v>52</v>
      </c>
      <c r="B682" s="7">
        <v>34227.699999999997</v>
      </c>
      <c r="C682" s="6">
        <v>2139.35</v>
      </c>
      <c r="D682" s="12">
        <v>1.347893</v>
      </c>
      <c r="E682" s="6">
        <v>321.88</v>
      </c>
      <c r="F682" s="6">
        <v>0.6361</v>
      </c>
      <c r="G682">
        <v>134.16</v>
      </c>
      <c r="H682" s="5">
        <f t="shared" si="60"/>
        <v>2.1399199059402019E-2</v>
      </c>
      <c r="I682" s="4">
        <f t="shared" si="61"/>
        <v>1.3372048959793936E-2</v>
      </c>
      <c r="J682" s="4">
        <f t="shared" si="62"/>
        <v>9.1534791231646651E-3</v>
      </c>
      <c r="K682" s="4">
        <f t="shared" si="63"/>
        <v>1.8382003986458617E-2</v>
      </c>
      <c r="L682" s="4">
        <f t="shared" si="64"/>
        <v>1.7580905760586019E-2</v>
      </c>
      <c r="M682" s="3">
        <f t="shared" si="65"/>
        <v>1.3285366691047074E-3</v>
      </c>
    </row>
    <row r="683" spans="1:13" x14ac:dyDescent="0.25">
      <c r="A683" t="s">
        <v>51</v>
      </c>
      <c r="B683" s="7">
        <v>33113</v>
      </c>
      <c r="C683" s="6">
        <v>2035.09</v>
      </c>
      <c r="D683" s="12">
        <v>1.3147169999999999</v>
      </c>
      <c r="E683" s="6">
        <v>316.17</v>
      </c>
      <c r="F683" s="6">
        <v>0.62899000000000005</v>
      </c>
      <c r="G683">
        <v>133.42400000000001</v>
      </c>
      <c r="H683" s="5">
        <f t="shared" si="60"/>
        <v>-3.2567189732292778E-2</v>
      </c>
      <c r="I683" s="4">
        <f t="shared" si="61"/>
        <v>-4.8734428681608932E-2</v>
      </c>
      <c r="J683" s="4">
        <f t="shared" si="62"/>
        <v>-2.4613229685145677E-2</v>
      </c>
      <c r="K683" s="4">
        <f t="shared" si="63"/>
        <v>-1.7739530259724079E-2</v>
      </c>
      <c r="L683" s="4">
        <f t="shared" si="64"/>
        <v>-1.1177487816380949E-2</v>
      </c>
      <c r="M683" s="3">
        <f t="shared" si="65"/>
        <v>-5.4859868813356139E-3</v>
      </c>
    </row>
    <row r="684" spans="1:13" x14ac:dyDescent="0.25">
      <c r="A684" t="s">
        <v>50</v>
      </c>
      <c r="B684" s="7">
        <v>32728.1</v>
      </c>
      <c r="C684" s="6">
        <v>1940.72</v>
      </c>
      <c r="D684" s="12">
        <v>1.2649090000000001</v>
      </c>
      <c r="E684" s="6">
        <v>308.98</v>
      </c>
      <c r="F684" s="6">
        <v>0.61939999999999995</v>
      </c>
      <c r="G684">
        <v>131.41</v>
      </c>
      <c r="H684" s="5">
        <f t="shared" si="60"/>
        <v>-1.1623833539697426E-2</v>
      </c>
      <c r="I684" s="4">
        <f t="shared" si="61"/>
        <v>-4.6371413549277873E-2</v>
      </c>
      <c r="J684" s="4">
        <f t="shared" si="62"/>
        <v>-3.7884959272603824E-2</v>
      </c>
      <c r="K684" s="4">
        <f t="shared" si="63"/>
        <v>-2.2740930512066271E-2</v>
      </c>
      <c r="L684" s="4">
        <f t="shared" si="64"/>
        <v>-1.5246665288796479E-2</v>
      </c>
      <c r="M684" s="3">
        <f t="shared" si="65"/>
        <v>-1.5094735579805785E-2</v>
      </c>
    </row>
    <row r="685" spans="1:13" x14ac:dyDescent="0.25">
      <c r="A685" t="s">
        <v>49</v>
      </c>
      <c r="B685" s="7">
        <v>32820.699999999997</v>
      </c>
      <c r="C685" s="6">
        <v>1994.64</v>
      </c>
      <c r="D685" s="12">
        <v>1.2631110000000001</v>
      </c>
      <c r="E685" s="6">
        <v>309.45</v>
      </c>
      <c r="F685" s="6">
        <v>0.61985000000000001</v>
      </c>
      <c r="G685">
        <v>131.05600000000001</v>
      </c>
      <c r="H685" s="5">
        <f t="shared" si="60"/>
        <v>2.8293729241843923E-3</v>
      </c>
      <c r="I685" s="4">
        <f t="shared" si="61"/>
        <v>2.778350302980348E-2</v>
      </c>
      <c r="J685" s="4">
        <f t="shared" si="62"/>
        <v>-1.4214461277450852E-3</v>
      </c>
      <c r="K685" s="4">
        <f t="shared" si="63"/>
        <v>1.521134053984019E-3</v>
      </c>
      <c r="L685" s="4">
        <f t="shared" si="64"/>
        <v>7.2650952534725199E-4</v>
      </c>
      <c r="M685" s="3">
        <f t="shared" si="65"/>
        <v>-2.6938589148465253E-3</v>
      </c>
    </row>
    <row r="686" spans="1:13" x14ac:dyDescent="0.25">
      <c r="A686" t="s">
        <v>48</v>
      </c>
      <c r="B686" s="7">
        <v>31840.5</v>
      </c>
      <c r="C686" s="6">
        <v>1917.21</v>
      </c>
      <c r="D686" s="12">
        <v>1.224996</v>
      </c>
      <c r="E686" s="6">
        <v>315.58</v>
      </c>
      <c r="F686" s="6">
        <v>0.59743999999999997</v>
      </c>
      <c r="G686">
        <v>125.642</v>
      </c>
      <c r="H686" s="5">
        <f t="shared" si="60"/>
        <v>-2.9865298424469833E-2</v>
      </c>
      <c r="I686" s="4">
        <f t="shared" si="61"/>
        <v>-3.88190350138371E-2</v>
      </c>
      <c r="J686" s="4">
        <f t="shared" si="62"/>
        <v>-3.0175495265261865E-2</v>
      </c>
      <c r="K686" s="4">
        <f t="shared" si="63"/>
        <v>1.9809339150105076E-2</v>
      </c>
      <c r="L686" s="4">
        <f t="shared" si="64"/>
        <v>-3.6153908203597762E-2</v>
      </c>
      <c r="M686" s="3">
        <f t="shared" si="65"/>
        <v>-4.1310584788182281E-2</v>
      </c>
    </row>
    <row r="687" spans="1:13" x14ac:dyDescent="0.25">
      <c r="A687" t="s">
        <v>47</v>
      </c>
      <c r="B687" s="7">
        <v>31394</v>
      </c>
      <c r="C687" s="6">
        <v>1878.2</v>
      </c>
      <c r="D687" s="12">
        <v>1.171591</v>
      </c>
      <c r="E687" s="6">
        <v>302.83999999999997</v>
      </c>
      <c r="F687" s="6">
        <v>0.58930000000000005</v>
      </c>
      <c r="G687">
        <v>120.59399999999999</v>
      </c>
      <c r="H687" s="5">
        <f t="shared" si="60"/>
        <v>-1.4023020995273305E-2</v>
      </c>
      <c r="I687" s="4">
        <f t="shared" si="61"/>
        <v>-2.034727546799775E-2</v>
      </c>
      <c r="J687" s="4">
        <f t="shared" si="62"/>
        <v>-4.3596060721830865E-2</v>
      </c>
      <c r="K687" s="4">
        <f t="shared" si="63"/>
        <v>-4.0370112174409001E-2</v>
      </c>
      <c r="L687" s="4">
        <f t="shared" si="64"/>
        <v>-1.3624799143010069E-2</v>
      </c>
      <c r="M687" s="3">
        <f t="shared" si="65"/>
        <v>-4.0177647601916555E-2</v>
      </c>
    </row>
    <row r="688" spans="1:13" x14ac:dyDescent="0.25">
      <c r="A688" t="s">
        <v>46</v>
      </c>
      <c r="B688" s="7">
        <v>31518.6</v>
      </c>
      <c r="C688" s="6">
        <v>1897.98</v>
      </c>
      <c r="D688" s="12">
        <v>1.1712549999999999</v>
      </c>
      <c r="E688" s="6">
        <v>300.31</v>
      </c>
      <c r="F688" s="6">
        <v>0.58164000000000005</v>
      </c>
      <c r="G688">
        <v>119.87</v>
      </c>
      <c r="H688" s="5">
        <f t="shared" si="60"/>
        <v>3.9689112569281093E-3</v>
      </c>
      <c r="I688" s="4">
        <f t="shared" si="61"/>
        <v>1.053135981258646E-2</v>
      </c>
      <c r="J688" s="4">
        <f t="shared" si="62"/>
        <v>-2.8678950248006707E-4</v>
      </c>
      <c r="K688" s="4">
        <f t="shared" si="63"/>
        <v>-8.3542464667810679E-3</v>
      </c>
      <c r="L688" s="4">
        <f t="shared" si="64"/>
        <v>-1.2998472764296665E-2</v>
      </c>
      <c r="M688" s="3">
        <f t="shared" si="65"/>
        <v>-6.0036154369205175E-3</v>
      </c>
    </row>
    <row r="689" spans="1:13" x14ac:dyDescent="0.25">
      <c r="A689" t="s">
        <v>45</v>
      </c>
      <c r="B689" s="7">
        <v>31785.4</v>
      </c>
      <c r="C689" s="6">
        <v>1892.42</v>
      </c>
      <c r="D689" s="12">
        <v>1.1823060000000001</v>
      </c>
      <c r="E689" s="6">
        <v>302.18</v>
      </c>
      <c r="F689" s="6">
        <v>0.58677000000000001</v>
      </c>
      <c r="G689">
        <v>119.172</v>
      </c>
      <c r="H689" s="5">
        <f t="shared" si="60"/>
        <v>8.4648429816045478E-3</v>
      </c>
      <c r="I689" s="4">
        <f t="shared" si="61"/>
        <v>-2.9294302363565006E-3</v>
      </c>
      <c r="J689" s="4">
        <f t="shared" si="62"/>
        <v>9.4351785051078885E-3</v>
      </c>
      <c r="K689" s="4">
        <f t="shared" si="63"/>
        <v>6.226898871166453E-3</v>
      </c>
      <c r="L689" s="4">
        <f t="shared" si="64"/>
        <v>8.8198885908810087E-3</v>
      </c>
      <c r="M689" s="3">
        <f t="shared" si="65"/>
        <v>-5.8229748894635946E-3</v>
      </c>
    </row>
    <row r="690" spans="1:13" x14ac:dyDescent="0.25">
      <c r="A690" t="s">
        <v>44</v>
      </c>
      <c r="B690" s="7">
        <v>30837.200000000001</v>
      </c>
      <c r="C690" s="6">
        <v>1818.07</v>
      </c>
      <c r="D690" s="12">
        <v>1.1211850000000001</v>
      </c>
      <c r="E690" s="6">
        <v>280.47000000000003</v>
      </c>
      <c r="F690" s="6">
        <v>0.55710999999999999</v>
      </c>
      <c r="G690">
        <v>113.098</v>
      </c>
      <c r="H690" s="5">
        <f t="shared" si="60"/>
        <v>-2.9831306197184881E-2</v>
      </c>
      <c r="I690" s="4">
        <f t="shared" si="61"/>
        <v>-3.9288318660762434E-2</v>
      </c>
      <c r="J690" s="4">
        <f t="shared" si="62"/>
        <v>-5.1696430534903803E-2</v>
      </c>
      <c r="K690" s="4">
        <f t="shared" si="63"/>
        <v>-7.1844595936196853E-2</v>
      </c>
      <c r="L690" s="4">
        <f t="shared" si="64"/>
        <v>-5.054791485590604E-2</v>
      </c>
      <c r="M690" s="3">
        <f t="shared" si="65"/>
        <v>-5.0968348269727737E-2</v>
      </c>
    </row>
    <row r="691" spans="1:13" x14ac:dyDescent="0.25">
      <c r="A691" t="s">
        <v>43</v>
      </c>
      <c r="B691" s="7">
        <v>29793.8</v>
      </c>
      <c r="C691" s="6">
        <v>1786.07</v>
      </c>
      <c r="D691" s="12">
        <v>1.0545260000000001</v>
      </c>
      <c r="E691" s="6">
        <v>264.58999999999997</v>
      </c>
      <c r="F691" s="6">
        <v>0.52864</v>
      </c>
      <c r="G691">
        <v>107.27</v>
      </c>
      <c r="H691" s="5">
        <f t="shared" si="60"/>
        <v>-3.3835756813199724E-2</v>
      </c>
      <c r="I691" s="4">
        <f t="shared" si="61"/>
        <v>-1.760108246657166E-2</v>
      </c>
      <c r="J691" s="4">
        <f t="shared" si="62"/>
        <v>-5.945405976712137E-2</v>
      </c>
      <c r="K691" s="4">
        <f t="shared" si="63"/>
        <v>-5.6619246265197876E-2</v>
      </c>
      <c r="L691" s="4">
        <f t="shared" si="64"/>
        <v>-5.1103013767478611E-2</v>
      </c>
      <c r="M691" s="3">
        <f t="shared" si="65"/>
        <v>-5.1530531043873506E-2</v>
      </c>
    </row>
    <row r="692" spans="1:13" x14ac:dyDescent="0.25">
      <c r="A692" t="s">
        <v>42</v>
      </c>
      <c r="B692" s="7">
        <v>32131.4</v>
      </c>
      <c r="C692" s="6">
        <v>1994.49</v>
      </c>
      <c r="D692" s="12">
        <v>1.169694</v>
      </c>
      <c r="E692" s="6">
        <v>293.08</v>
      </c>
      <c r="F692" s="6">
        <v>0.57138999999999995</v>
      </c>
      <c r="G692">
        <v>117.61499999999999</v>
      </c>
      <c r="H692" s="5">
        <f t="shared" si="60"/>
        <v>7.8459276762279373E-2</v>
      </c>
      <c r="I692" s="4">
        <f t="shared" si="61"/>
        <v>0.11669195496257156</v>
      </c>
      <c r="J692" s="4">
        <f t="shared" si="62"/>
        <v>0.10921304927521924</v>
      </c>
      <c r="K692" s="4">
        <f t="shared" si="63"/>
        <v>0.10767602706073554</v>
      </c>
      <c r="L692" s="4">
        <f t="shared" si="64"/>
        <v>8.0867887409200812E-2</v>
      </c>
      <c r="M692" s="3">
        <f t="shared" si="65"/>
        <v>9.6438892514216557E-2</v>
      </c>
    </row>
    <row r="693" spans="1:13" x14ac:dyDescent="0.25">
      <c r="A693" t="s">
        <v>41</v>
      </c>
      <c r="B693" s="7">
        <v>32298.9</v>
      </c>
      <c r="C693" s="6">
        <v>2024.58</v>
      </c>
      <c r="D693" s="12">
        <v>1.185875</v>
      </c>
      <c r="E693" s="6">
        <v>293.52999999999997</v>
      </c>
      <c r="F693" s="6">
        <v>0.59192</v>
      </c>
      <c r="G693">
        <v>120.718</v>
      </c>
      <c r="H693" s="5">
        <f t="shared" si="60"/>
        <v>5.2129692450375575E-3</v>
      </c>
      <c r="I693" s="4">
        <f t="shared" si="61"/>
        <v>1.5086563482394011E-2</v>
      </c>
      <c r="J693" s="4">
        <f t="shared" si="62"/>
        <v>1.3833532530730164E-2</v>
      </c>
      <c r="K693" s="4">
        <f t="shared" si="63"/>
        <v>1.5354169510031213E-3</v>
      </c>
      <c r="L693" s="4">
        <f t="shared" si="64"/>
        <v>3.5929925269955865E-2</v>
      </c>
      <c r="M693" s="3">
        <f t="shared" si="65"/>
        <v>2.6382689282829608E-2</v>
      </c>
    </row>
    <row r="694" spans="1:13" x14ac:dyDescent="0.25">
      <c r="A694" t="s">
        <v>40</v>
      </c>
      <c r="B694" s="7">
        <v>33603.300000000003</v>
      </c>
      <c r="C694" s="6">
        <v>2123.61</v>
      </c>
      <c r="D694" s="12">
        <v>1.2053860000000001</v>
      </c>
      <c r="E694" s="6">
        <v>298.89</v>
      </c>
      <c r="F694" s="6">
        <v>0.60902000000000001</v>
      </c>
      <c r="G694">
        <v>124.23699999999999</v>
      </c>
      <c r="H694" s="5">
        <f t="shared" si="60"/>
        <v>4.0385276278758653E-2</v>
      </c>
      <c r="I694" s="4">
        <f t="shared" si="61"/>
        <v>4.8913848798269433E-2</v>
      </c>
      <c r="J694" s="4">
        <f t="shared" si="62"/>
        <v>1.6452830188679268E-2</v>
      </c>
      <c r="K694" s="4">
        <f t="shared" si="63"/>
        <v>1.826048444792705E-2</v>
      </c>
      <c r="L694" s="4">
        <f t="shared" si="64"/>
        <v>2.8889039059332378E-2</v>
      </c>
      <c r="M694" s="3">
        <f t="shared" si="65"/>
        <v>2.9150582348945298E-2</v>
      </c>
    </row>
    <row r="695" spans="1:13" x14ac:dyDescent="0.25">
      <c r="A695" t="s">
        <v>39</v>
      </c>
      <c r="B695" s="7">
        <v>33824.800000000003</v>
      </c>
      <c r="C695" s="6">
        <v>2151.85</v>
      </c>
      <c r="D695" s="12">
        <v>1.2150019999999999</v>
      </c>
      <c r="E695" s="6">
        <v>303.14999999999998</v>
      </c>
      <c r="F695" s="6">
        <v>0.60665000000000002</v>
      </c>
      <c r="G695">
        <v>125.53100000000001</v>
      </c>
      <c r="H695" s="5">
        <f t="shared" si="60"/>
        <v>6.5916145140507698E-3</v>
      </c>
      <c r="I695" s="4">
        <f t="shared" si="61"/>
        <v>1.3298110293321175E-2</v>
      </c>
      <c r="J695" s="4">
        <f t="shared" si="62"/>
        <v>7.9775275305999926E-3</v>
      </c>
      <c r="K695" s="4">
        <f t="shared" si="63"/>
        <v>1.4252735119943738E-2</v>
      </c>
      <c r="L695" s="4">
        <f t="shared" si="64"/>
        <v>-3.8914978161636027E-3</v>
      </c>
      <c r="M695" s="3">
        <f t="shared" si="65"/>
        <v>1.0415576680055105E-2</v>
      </c>
    </row>
    <row r="696" spans="1:13" x14ac:dyDescent="0.25">
      <c r="A696" t="s">
        <v>38</v>
      </c>
      <c r="B696" s="7">
        <v>35391.1</v>
      </c>
      <c r="C696" s="6">
        <v>2189.79</v>
      </c>
      <c r="D696" s="12">
        <v>1.228135</v>
      </c>
      <c r="E696" s="6">
        <v>302.57</v>
      </c>
      <c r="F696" s="6">
        <v>0.60685</v>
      </c>
      <c r="G696">
        <v>127.59</v>
      </c>
      <c r="H696" s="5">
        <f t="shared" si="60"/>
        <v>4.6306260495257767E-2</v>
      </c>
      <c r="I696" s="4">
        <f t="shared" si="61"/>
        <v>1.7631340474475454E-2</v>
      </c>
      <c r="J696" s="4">
        <f t="shared" si="62"/>
        <v>1.0809035705291015E-2</v>
      </c>
      <c r="K696" s="4">
        <f t="shared" si="63"/>
        <v>-1.9132442685139139E-3</v>
      </c>
      <c r="L696" s="4">
        <f t="shared" si="64"/>
        <v>3.2967938679639985E-4</v>
      </c>
      <c r="M696" s="3">
        <f t="shared" si="65"/>
        <v>1.6402322932184132E-2</v>
      </c>
    </row>
    <row r="697" spans="1:13" x14ac:dyDescent="0.25">
      <c r="A697" t="s">
        <v>37</v>
      </c>
      <c r="B697" s="7">
        <v>37276.6</v>
      </c>
      <c r="C697" s="6">
        <v>2229.5300000000002</v>
      </c>
      <c r="D697" s="12">
        <v>1.2551890000000001</v>
      </c>
      <c r="E697" s="6">
        <v>304.31</v>
      </c>
      <c r="F697" s="6">
        <v>0.62388999999999994</v>
      </c>
      <c r="G697">
        <v>131.09399999999999</v>
      </c>
      <c r="H697" s="5">
        <f t="shared" si="60"/>
        <v>5.3276106139679147E-2</v>
      </c>
      <c r="I697" s="4">
        <f t="shared" si="61"/>
        <v>1.8147858927111793E-2</v>
      </c>
      <c r="J697" s="4">
        <f t="shared" si="62"/>
        <v>2.2028522922968641E-2</v>
      </c>
      <c r="K697" s="4">
        <f t="shared" si="63"/>
        <v>5.7507353670225303E-3</v>
      </c>
      <c r="L697" s="4">
        <f t="shared" si="64"/>
        <v>2.8079426546922637E-2</v>
      </c>
      <c r="M697" s="3">
        <f t="shared" si="65"/>
        <v>2.7462967317187781E-2</v>
      </c>
    </row>
    <row r="698" spans="1:13" x14ac:dyDescent="0.25">
      <c r="A698" t="s">
        <v>36</v>
      </c>
      <c r="B698" s="7">
        <v>39452</v>
      </c>
      <c r="C698" s="6">
        <v>2300.2199999999998</v>
      </c>
      <c r="D698" s="12">
        <v>1.280459</v>
      </c>
      <c r="E698" s="6">
        <v>313.67</v>
      </c>
      <c r="F698" s="6">
        <v>0.64548000000000005</v>
      </c>
      <c r="G698">
        <v>134.72900000000001</v>
      </c>
      <c r="H698" s="5">
        <f t="shared" si="60"/>
        <v>5.8358326671424043E-2</v>
      </c>
      <c r="I698" s="4">
        <f t="shared" si="61"/>
        <v>3.1706234049328597E-2</v>
      </c>
      <c r="J698" s="4">
        <f t="shared" si="62"/>
        <v>2.0132426272059245E-2</v>
      </c>
      <c r="K698" s="4">
        <f t="shared" si="63"/>
        <v>3.075810850777172E-2</v>
      </c>
      <c r="L698" s="4">
        <f t="shared" si="64"/>
        <v>3.4605459295709462E-2</v>
      </c>
      <c r="M698" s="3">
        <f t="shared" si="65"/>
        <v>2.7728195035623404E-2</v>
      </c>
    </row>
    <row r="699" spans="1:13" x14ac:dyDescent="0.25">
      <c r="A699" t="s">
        <v>35</v>
      </c>
      <c r="B699" s="7">
        <v>40003.199999999997</v>
      </c>
      <c r="C699" s="6">
        <v>2299.11</v>
      </c>
      <c r="D699" s="12">
        <v>1.2859050000000001</v>
      </c>
      <c r="E699" s="6">
        <v>313.76</v>
      </c>
      <c r="F699" s="6">
        <v>0.73158999999999996</v>
      </c>
      <c r="G699">
        <v>139.9</v>
      </c>
      <c r="H699" s="5">
        <f t="shared" si="60"/>
        <v>1.3971408293622645E-2</v>
      </c>
      <c r="I699" s="4">
        <f t="shared" si="61"/>
        <v>-4.825625374962339E-4</v>
      </c>
      <c r="J699" s="4">
        <f t="shared" si="62"/>
        <v>4.2531623425663412E-3</v>
      </c>
      <c r="K699" s="4">
        <f t="shared" si="63"/>
        <v>2.8692574999200637E-4</v>
      </c>
      <c r="L699" s="4">
        <f t="shared" si="64"/>
        <v>0.13340459812852434</v>
      </c>
      <c r="M699" s="3">
        <f t="shared" si="65"/>
        <v>3.838074950456094E-2</v>
      </c>
    </row>
    <row r="700" spans="1:13" x14ac:dyDescent="0.25">
      <c r="A700" t="s">
        <v>34</v>
      </c>
      <c r="B700" s="7">
        <v>40001.4</v>
      </c>
      <c r="C700" s="6">
        <v>2380.9299999999998</v>
      </c>
      <c r="D700" s="12">
        <v>1.283174</v>
      </c>
      <c r="E700" s="6">
        <v>316.72000000000003</v>
      </c>
      <c r="F700" s="6">
        <v>0.74819999999999998</v>
      </c>
      <c r="G700">
        <v>141.29</v>
      </c>
      <c r="H700" s="5">
        <f t="shared" si="60"/>
        <v>-4.4996400287877769E-5</v>
      </c>
      <c r="I700" s="4">
        <f t="shared" si="61"/>
        <v>3.558768392986833E-2</v>
      </c>
      <c r="J700" s="4">
        <f t="shared" si="62"/>
        <v>-2.1237960813590417E-3</v>
      </c>
      <c r="K700" s="4">
        <f t="shared" si="63"/>
        <v>9.4339622641510523E-3</v>
      </c>
      <c r="L700" s="4">
        <f t="shared" si="64"/>
        <v>2.2703973537090416E-2</v>
      </c>
      <c r="M700" s="3">
        <f t="shared" si="65"/>
        <v>9.9356683345246388E-3</v>
      </c>
    </row>
    <row r="701" spans="1:13" x14ac:dyDescent="0.25">
      <c r="A701" t="s">
        <v>33</v>
      </c>
      <c r="B701" s="7">
        <v>42203.4</v>
      </c>
      <c r="C701" s="6">
        <v>2460.9499999999998</v>
      </c>
      <c r="D701" s="12">
        <v>1.309264</v>
      </c>
      <c r="E701" s="6">
        <v>322.63</v>
      </c>
      <c r="F701" s="6">
        <v>0.75161</v>
      </c>
      <c r="G701">
        <v>145.58000000000001</v>
      </c>
      <c r="H701" s="5">
        <f t="shared" si="60"/>
        <v>5.5048073317433888E-2</v>
      </c>
      <c r="I701" s="4">
        <f t="shared" si="61"/>
        <v>3.3608715921929599E-2</v>
      </c>
      <c r="J701" s="4">
        <f t="shared" si="62"/>
        <v>2.0332394515474972E-2</v>
      </c>
      <c r="K701" s="4">
        <f t="shared" si="63"/>
        <v>1.8660015155342213E-2</v>
      </c>
      <c r="L701" s="4">
        <f t="shared" si="64"/>
        <v>4.5576049184710143E-3</v>
      </c>
      <c r="M701" s="3">
        <f t="shared" si="65"/>
        <v>3.0363083020737536E-2</v>
      </c>
    </row>
    <row r="702" spans="1:13" x14ac:dyDescent="0.25">
      <c r="A702" t="s">
        <v>32</v>
      </c>
      <c r="B702" s="7">
        <v>41553.699999999997</v>
      </c>
      <c r="C702" s="6">
        <v>2532.19</v>
      </c>
      <c r="D702" s="12">
        <v>1.3165640000000001</v>
      </c>
      <c r="E702" s="6">
        <v>332.41</v>
      </c>
      <c r="F702" s="6">
        <v>0.74434</v>
      </c>
      <c r="G702">
        <v>144.691</v>
      </c>
      <c r="H702" s="5">
        <f t="shared" si="60"/>
        <v>-1.5394494282451321E-2</v>
      </c>
      <c r="I702" s="4">
        <f t="shared" si="61"/>
        <v>2.8948170421991604E-2</v>
      </c>
      <c r="J702" s="4">
        <f t="shared" si="62"/>
        <v>5.5756516638356679E-3</v>
      </c>
      <c r="K702" s="4">
        <f t="shared" si="63"/>
        <v>3.0313362055605531E-2</v>
      </c>
      <c r="L702" s="4">
        <f t="shared" si="64"/>
        <v>-9.6725695506978404E-3</v>
      </c>
      <c r="M702" s="3">
        <f t="shared" si="65"/>
        <v>-6.1066080505565168E-3</v>
      </c>
    </row>
    <row r="703" spans="1:13" x14ac:dyDescent="0.25">
      <c r="A703" t="s">
        <v>31</v>
      </c>
      <c r="B703" s="7">
        <v>39878.300000000003</v>
      </c>
      <c r="C703" s="6">
        <v>2556.23</v>
      </c>
      <c r="D703" s="12">
        <v>1.3162609999999999</v>
      </c>
      <c r="E703" s="6">
        <v>332.78</v>
      </c>
      <c r="F703" s="6">
        <v>0.72477000000000003</v>
      </c>
      <c r="G703">
        <v>140.35</v>
      </c>
      <c r="H703" s="5">
        <f t="shared" si="60"/>
        <v>-4.0318912635938453E-2</v>
      </c>
      <c r="I703" s="4">
        <f t="shared" si="61"/>
        <v>9.4937583672631831E-3</v>
      </c>
      <c r="J703" s="4">
        <f t="shared" si="62"/>
        <v>-2.3014452772529559E-4</v>
      </c>
      <c r="K703" s="4">
        <f t="shared" si="63"/>
        <v>1.1130832405761293E-3</v>
      </c>
      <c r="L703" s="4">
        <f t="shared" si="64"/>
        <v>-2.629174839455084E-2</v>
      </c>
      <c r="M703" s="3">
        <f t="shared" si="65"/>
        <v>-3.0001866045573089E-2</v>
      </c>
    </row>
    <row r="704" spans="1:13" x14ac:dyDescent="0.25">
      <c r="A704" t="s">
        <v>30</v>
      </c>
      <c r="B704" s="7">
        <v>39168.400000000001</v>
      </c>
      <c r="C704" s="6">
        <v>2608.04</v>
      </c>
      <c r="D704" s="12">
        <v>1.308646</v>
      </c>
      <c r="E704" s="6">
        <v>330.86</v>
      </c>
      <c r="F704" s="6">
        <v>0.73858999999999997</v>
      </c>
      <c r="G704">
        <v>141.41</v>
      </c>
      <c r="H704" s="5">
        <f t="shared" si="60"/>
        <v>-1.7801661555281956E-2</v>
      </c>
      <c r="I704" s="4">
        <f t="shared" si="61"/>
        <v>2.0268129237196897E-2</v>
      </c>
      <c r="J704" s="4">
        <f t="shared" si="62"/>
        <v>-5.7853267702985267E-3</v>
      </c>
      <c r="K704" s="4">
        <f t="shared" si="63"/>
        <v>-5.7695774986475934E-3</v>
      </c>
      <c r="L704" s="4">
        <f t="shared" si="64"/>
        <v>1.9068118161623682E-2</v>
      </c>
      <c r="M704" s="3">
        <f t="shared" si="65"/>
        <v>7.5525472034201346E-3</v>
      </c>
    </row>
    <row r="705" spans="1:13" x14ac:dyDescent="0.25">
      <c r="A705" t="s">
        <v>29</v>
      </c>
      <c r="B705" s="7">
        <v>38130.300000000003</v>
      </c>
      <c r="C705" s="6">
        <v>2506.65</v>
      </c>
      <c r="D705" s="12">
        <v>1.364798</v>
      </c>
      <c r="E705" s="6">
        <v>323.19</v>
      </c>
      <c r="F705" s="6">
        <v>0.71325000000000005</v>
      </c>
      <c r="G705">
        <v>138.25</v>
      </c>
      <c r="H705" s="5">
        <f t="shared" si="60"/>
        <v>-2.650350792986178E-2</v>
      </c>
      <c r="I705" s="4">
        <f t="shared" si="61"/>
        <v>-3.8875937485621348E-2</v>
      </c>
      <c r="J705" s="4">
        <f t="shared" si="62"/>
        <v>4.2908471809794291E-2</v>
      </c>
      <c r="K705" s="4">
        <f t="shared" si="63"/>
        <v>-2.3182010518043916E-2</v>
      </c>
      <c r="L705" s="4">
        <f t="shared" si="64"/>
        <v>-3.4308615063837755E-2</v>
      </c>
      <c r="M705" s="3">
        <f t="shared" si="65"/>
        <v>-2.2346368715083775E-2</v>
      </c>
    </row>
    <row r="706" spans="1:13" x14ac:dyDescent="0.25">
      <c r="A706" t="s">
        <v>28</v>
      </c>
      <c r="B706" s="7">
        <v>39736.9</v>
      </c>
      <c r="C706" s="6">
        <v>2725.29</v>
      </c>
      <c r="D706" s="12">
        <v>1.375899</v>
      </c>
      <c r="E706" s="6">
        <v>334.89</v>
      </c>
      <c r="F706" s="6">
        <v>0.73063999999999996</v>
      </c>
      <c r="G706">
        <v>142.58799999999999</v>
      </c>
      <c r="H706" s="5">
        <f t="shared" si="60"/>
        <v>4.2134470486725695E-2</v>
      </c>
      <c r="I706" s="4">
        <f t="shared" si="61"/>
        <v>8.7223984202022598E-2</v>
      </c>
      <c r="J706" s="4">
        <f t="shared" si="62"/>
        <v>8.1338044164778189E-3</v>
      </c>
      <c r="K706" s="4">
        <f t="shared" si="63"/>
        <v>3.6201615148983457E-2</v>
      </c>
      <c r="L706" s="4">
        <f t="shared" si="64"/>
        <v>2.4381352961794445E-2</v>
      </c>
      <c r="M706" s="3">
        <f t="shared" si="65"/>
        <v>3.1377938517179071E-2</v>
      </c>
    </row>
    <row r="707" spans="1:13" x14ac:dyDescent="0.25">
      <c r="A707" t="s">
        <v>27</v>
      </c>
      <c r="B707" s="7">
        <v>40867.199999999997</v>
      </c>
      <c r="C707" s="6">
        <v>2827.21</v>
      </c>
      <c r="D707" s="12">
        <v>1.3858509999999999</v>
      </c>
      <c r="E707" s="6">
        <v>337.88</v>
      </c>
      <c r="F707" s="6">
        <v>0.73307</v>
      </c>
      <c r="G707">
        <v>143.36000000000001</v>
      </c>
      <c r="H707" s="5">
        <f t="shared" si="60"/>
        <v>2.8444594319134042E-2</v>
      </c>
      <c r="I707" s="4">
        <f t="shared" si="61"/>
        <v>3.739785490718428E-2</v>
      </c>
      <c r="J707" s="4">
        <f t="shared" si="62"/>
        <v>7.2330890566820738E-3</v>
      </c>
      <c r="K707" s="4">
        <f t="shared" si="63"/>
        <v>8.9283048165069712E-3</v>
      </c>
      <c r="L707" s="4">
        <f t="shared" si="64"/>
        <v>3.325851308441985E-3</v>
      </c>
      <c r="M707" s="3">
        <f t="shared" si="65"/>
        <v>5.4142003534660699E-3</v>
      </c>
    </row>
    <row r="708" spans="1:13" x14ac:dyDescent="0.25">
      <c r="A708" t="s">
        <v>26</v>
      </c>
      <c r="B708" s="7">
        <v>42795.4</v>
      </c>
      <c r="C708" s="6">
        <v>2889.43</v>
      </c>
      <c r="D708" s="12">
        <v>1.401097</v>
      </c>
      <c r="E708" s="6">
        <v>342.08</v>
      </c>
      <c r="F708" s="6">
        <v>0.74695</v>
      </c>
      <c r="G708">
        <v>147.77099999999999</v>
      </c>
      <c r="H708" s="5">
        <f t="shared" ref="H708:H734" si="66">IFERROR(B708/B707-1,"")</f>
        <v>4.7182092240231954E-2</v>
      </c>
      <c r="I708" s="4">
        <f t="shared" ref="I708:I734" si="67">IFERROR(C708/C707-1,"")</f>
        <v>2.2007562225657029E-2</v>
      </c>
      <c r="J708" s="4">
        <f t="shared" ref="J708:J734" si="68">IFERROR(D708/D707-1,"")</f>
        <v>1.1001182666823484E-2</v>
      </c>
      <c r="K708" s="4">
        <f t="shared" ref="K708:K734" si="69">IFERROR(E708/E707-1,"")</f>
        <v>1.2430448680004647E-2</v>
      </c>
      <c r="L708" s="4">
        <f t="shared" ref="L708:L734" si="70">IFERROR(F708/F707-1,"")</f>
        <v>1.8934071780321027E-2</v>
      </c>
      <c r="M708" s="3">
        <f t="shared" ref="M708:M734" si="71">IFERROR(G708/G707-1,"")</f>
        <v>3.076869419642847E-2</v>
      </c>
    </row>
    <row r="709" spans="1:13" x14ac:dyDescent="0.25">
      <c r="A709" t="s">
        <v>25</v>
      </c>
      <c r="B709" s="7">
        <v>44614.2</v>
      </c>
      <c r="C709" s="6">
        <v>3158</v>
      </c>
      <c r="D709" s="12">
        <v>1.474126</v>
      </c>
      <c r="E709" s="6">
        <v>356.28</v>
      </c>
      <c r="F709" s="6">
        <v>0.81666000000000005</v>
      </c>
      <c r="G709">
        <v>156.05699999999999</v>
      </c>
      <c r="H709" s="5">
        <f t="shared" si="66"/>
        <v>4.2499894848511577E-2</v>
      </c>
      <c r="I709" s="4">
        <f t="shared" si="67"/>
        <v>9.2949128374800738E-2</v>
      </c>
      <c r="J709" s="4">
        <f t="shared" si="68"/>
        <v>5.2122729546919322E-2</v>
      </c>
      <c r="K709" s="4">
        <f t="shared" si="69"/>
        <v>4.1510757717492908E-2</v>
      </c>
      <c r="L709" s="4">
        <f t="shared" si="70"/>
        <v>9.332619318562152E-2</v>
      </c>
      <c r="M709" s="3">
        <f t="shared" si="71"/>
        <v>5.6073248472298332E-2</v>
      </c>
    </row>
    <row r="710" spans="1:13" x14ac:dyDescent="0.25">
      <c r="A710" t="s">
        <v>24</v>
      </c>
      <c r="B710" s="7">
        <v>43792.800000000003</v>
      </c>
      <c r="C710" s="6">
        <v>3012.07</v>
      </c>
      <c r="D710" s="12">
        <v>1.4263600000000001</v>
      </c>
      <c r="E710" s="6">
        <v>341.83</v>
      </c>
      <c r="F710" s="6">
        <v>0.77910999999999997</v>
      </c>
      <c r="G710">
        <v>149.65299999999999</v>
      </c>
      <c r="H710" s="5">
        <f t="shared" si="66"/>
        <v>-1.8411178503704995E-2</v>
      </c>
      <c r="I710" s="4">
        <f t="shared" si="67"/>
        <v>-4.6209626345788402E-2</v>
      </c>
      <c r="J710" s="4">
        <f t="shared" si="68"/>
        <v>-3.2402928921951069E-2</v>
      </c>
      <c r="K710" s="4">
        <f t="shared" si="69"/>
        <v>-4.055798809924771E-2</v>
      </c>
      <c r="L710" s="4">
        <f t="shared" si="70"/>
        <v>-4.597996718340569E-2</v>
      </c>
      <c r="M710" s="3">
        <f t="shared" si="71"/>
        <v>-4.1036288022965994E-2</v>
      </c>
    </row>
    <row r="711" spans="1:13" x14ac:dyDescent="0.25">
      <c r="A711" t="s">
        <v>23</v>
      </c>
      <c r="B711" s="7">
        <v>46284.3</v>
      </c>
      <c r="C711" s="6">
        <v>3162.93</v>
      </c>
      <c r="D711" s="12">
        <v>1.4752069999999999</v>
      </c>
      <c r="E711" s="6">
        <v>354.5</v>
      </c>
      <c r="F711" s="6">
        <v>0.81723999999999997</v>
      </c>
      <c r="G711">
        <v>166.441</v>
      </c>
      <c r="H711" s="5">
        <f t="shared" si="66"/>
        <v>5.6892913903655362E-2</v>
      </c>
      <c r="I711" s="4">
        <f t="shared" si="67"/>
        <v>5.0085157383460421E-2</v>
      </c>
      <c r="J711" s="4">
        <f t="shared" si="68"/>
        <v>3.4245912672817402E-2</v>
      </c>
      <c r="K711" s="4">
        <f t="shared" si="69"/>
        <v>3.7065207851856297E-2</v>
      </c>
      <c r="L711" s="4">
        <f t="shared" si="70"/>
        <v>4.8940457701736495E-2</v>
      </c>
      <c r="M711" s="3">
        <f t="shared" si="71"/>
        <v>0.11217950859655335</v>
      </c>
    </row>
    <row r="712" spans="1:13" x14ac:dyDescent="0.25">
      <c r="A712" t="s">
        <v>22</v>
      </c>
      <c r="B712" s="7">
        <v>45593.8</v>
      </c>
      <c r="C712" s="6">
        <v>3140.71</v>
      </c>
      <c r="D712" s="12">
        <v>1.6768479999999999</v>
      </c>
      <c r="E712" s="6">
        <v>371.9</v>
      </c>
      <c r="F712" s="6">
        <v>0.85131000000000001</v>
      </c>
      <c r="G712">
        <v>165.33199999999999</v>
      </c>
      <c r="H712" s="5">
        <f t="shared" si="66"/>
        <v>-1.4918665724662605E-2</v>
      </c>
      <c r="I712" s="4">
        <f t="shared" si="67"/>
        <v>-7.0251317607408215E-3</v>
      </c>
      <c r="J712" s="4">
        <f t="shared" si="68"/>
        <v>0.13668658025619451</v>
      </c>
      <c r="K712" s="4">
        <f t="shared" si="69"/>
        <v>4.9083215796897006E-2</v>
      </c>
      <c r="L712" s="4">
        <f t="shared" si="70"/>
        <v>4.1689099897215032E-2</v>
      </c>
      <c r="M712" s="3">
        <f t="shared" si="71"/>
        <v>-6.6630217314244122E-3</v>
      </c>
    </row>
    <row r="713" spans="1:13" x14ac:dyDescent="0.25">
      <c r="A713" t="s">
        <v>21</v>
      </c>
      <c r="B713" s="7">
        <v>45564.3</v>
      </c>
      <c r="C713" s="6">
        <v>3163.66</v>
      </c>
      <c r="D713" s="12">
        <v>1.79786</v>
      </c>
      <c r="E713" s="6">
        <v>391.48</v>
      </c>
      <c r="F713" s="6">
        <v>1.01233</v>
      </c>
      <c r="G713">
        <v>170.78899999999999</v>
      </c>
      <c r="H713" s="5">
        <f t="shared" si="66"/>
        <v>-6.4701779627929223E-4</v>
      </c>
      <c r="I713" s="4">
        <f t="shared" si="67"/>
        <v>7.3072649178052007E-3</v>
      </c>
      <c r="J713" s="4">
        <f t="shared" si="68"/>
        <v>7.2166350199899032E-2</v>
      </c>
      <c r="K713" s="4">
        <f t="shared" si="69"/>
        <v>5.2648561441247743E-2</v>
      </c>
      <c r="L713" s="4">
        <f t="shared" si="70"/>
        <v>0.18914379015869653</v>
      </c>
      <c r="M713" s="3">
        <f t="shared" si="71"/>
        <v>3.3006314567052941E-2</v>
      </c>
    </row>
    <row r="714" spans="1:13" x14ac:dyDescent="0.25">
      <c r="A714" t="s">
        <v>20</v>
      </c>
      <c r="B714" s="7">
        <v>44403.4</v>
      </c>
      <c r="C714" s="6">
        <v>3043.61</v>
      </c>
      <c r="D714" s="12">
        <v>1.8288249999999999</v>
      </c>
      <c r="E714" s="6">
        <v>385.51</v>
      </c>
      <c r="F714" s="6">
        <v>0.9647</v>
      </c>
      <c r="G714">
        <v>165.35599999999999</v>
      </c>
      <c r="H714" s="5">
        <f t="shared" si="66"/>
        <v>-2.54782801447625E-2</v>
      </c>
      <c r="I714" s="4">
        <f t="shared" si="67"/>
        <v>-3.7946555571711116E-2</v>
      </c>
      <c r="J714" s="4">
        <f t="shared" si="68"/>
        <v>1.7223254313461611E-2</v>
      </c>
      <c r="K714" s="4">
        <f t="shared" si="69"/>
        <v>-1.5249821191376411E-2</v>
      </c>
      <c r="L714" s="4">
        <f t="shared" si="70"/>
        <v>-4.7049875040747535E-2</v>
      </c>
      <c r="M714" s="3">
        <f t="shared" si="71"/>
        <v>-3.1811182218995371E-2</v>
      </c>
    </row>
    <row r="715" spans="1:13" x14ac:dyDescent="0.25">
      <c r="A715" t="s">
        <v>19</v>
      </c>
      <c r="B715" s="7">
        <v>47809.1</v>
      </c>
      <c r="C715" s="6">
        <v>3322.43</v>
      </c>
      <c r="D715" s="12">
        <v>2.1369699999999998</v>
      </c>
      <c r="E715" s="6">
        <v>410.9</v>
      </c>
      <c r="F715" s="6">
        <v>1.08995</v>
      </c>
      <c r="G715">
        <v>183.27</v>
      </c>
      <c r="H715" s="5">
        <f t="shared" si="66"/>
        <v>7.6699081601859342E-2</v>
      </c>
      <c r="I715" s="4">
        <f t="shared" si="67"/>
        <v>9.160832038270339E-2</v>
      </c>
      <c r="J715" s="4">
        <f t="shared" si="68"/>
        <v>0.16849343157491825</v>
      </c>
      <c r="K715" s="4">
        <f t="shared" si="69"/>
        <v>6.5860807761147555E-2</v>
      </c>
      <c r="L715" s="4">
        <f t="shared" si="70"/>
        <v>0.12983310873846787</v>
      </c>
      <c r="M715" s="3">
        <f t="shared" si="71"/>
        <v>0.10833595394179829</v>
      </c>
    </row>
    <row r="716" spans="1:13" x14ac:dyDescent="0.25">
      <c r="A716" t="s">
        <v>18</v>
      </c>
      <c r="B716" s="7">
        <v>47081.5</v>
      </c>
      <c r="C716" s="6">
        <v>3264.69</v>
      </c>
      <c r="D716" s="12">
        <v>2.1889479999999999</v>
      </c>
      <c r="E716" s="6">
        <v>408.91</v>
      </c>
      <c r="F716" s="6">
        <v>1.2801499999999999</v>
      </c>
      <c r="G716">
        <v>182.71</v>
      </c>
      <c r="H716" s="5">
        <f t="shared" si="66"/>
        <v>-1.5218860007822799E-2</v>
      </c>
      <c r="I716" s="4">
        <f t="shared" si="67"/>
        <v>-1.7378846205939547E-2</v>
      </c>
      <c r="J716" s="4">
        <f t="shared" si="68"/>
        <v>2.432322400408049E-2</v>
      </c>
      <c r="K716" s="4">
        <f t="shared" si="69"/>
        <v>-4.8430275006082768E-3</v>
      </c>
      <c r="L716" s="4">
        <f t="shared" si="70"/>
        <v>0.17450341758796273</v>
      </c>
      <c r="M716" s="3">
        <f t="shared" si="71"/>
        <v>-3.0556010258089294E-3</v>
      </c>
    </row>
    <row r="717" spans="1:13" x14ac:dyDescent="0.25">
      <c r="A717" t="s">
        <v>17</v>
      </c>
      <c r="B717" s="7">
        <v>46991.3</v>
      </c>
      <c r="C717" s="6">
        <v>3308.87</v>
      </c>
      <c r="D717" s="12">
        <v>2.167872</v>
      </c>
      <c r="E717" s="6">
        <v>414.1</v>
      </c>
      <c r="F717" s="6">
        <v>1.28447</v>
      </c>
      <c r="G717">
        <v>184.72900000000001</v>
      </c>
      <c r="H717" s="5">
        <f t="shared" si="66"/>
        <v>-1.9158268109553678E-3</v>
      </c>
      <c r="I717" s="4">
        <f t="shared" si="67"/>
        <v>1.3532678447264468E-2</v>
      </c>
      <c r="J717" s="4">
        <f t="shared" si="68"/>
        <v>-9.6283694267748077E-3</v>
      </c>
      <c r="K717" s="4">
        <f t="shared" si="69"/>
        <v>1.2692279474701085E-2</v>
      </c>
      <c r="L717" s="4">
        <f t="shared" si="70"/>
        <v>3.3746045385307788E-3</v>
      </c>
      <c r="M717" s="3">
        <f t="shared" si="71"/>
        <v>1.1050298286902738E-2</v>
      </c>
    </row>
    <row r="718" spans="1:13" x14ac:dyDescent="0.25">
      <c r="A718" t="s">
        <v>16</v>
      </c>
      <c r="B718" s="7">
        <v>45996.3</v>
      </c>
      <c r="C718" s="6">
        <v>3147.65</v>
      </c>
      <c r="D718" s="12">
        <v>2.0728580000000001</v>
      </c>
      <c r="E718" s="6">
        <v>416.08</v>
      </c>
      <c r="F718" s="6">
        <v>1.18577</v>
      </c>
      <c r="G718">
        <v>178.048</v>
      </c>
      <c r="H718" s="5">
        <f t="shared" si="66"/>
        <v>-2.1174132232987808E-2</v>
      </c>
      <c r="I718" s="4">
        <f t="shared" si="67"/>
        <v>-4.8723582371020813E-2</v>
      </c>
      <c r="J718" s="4">
        <f t="shared" si="68"/>
        <v>-4.3828233401233985E-2</v>
      </c>
      <c r="K718" s="4">
        <f t="shared" si="69"/>
        <v>4.781453755131615E-3</v>
      </c>
      <c r="L718" s="4">
        <f t="shared" si="70"/>
        <v>-7.6841031709576679E-2</v>
      </c>
      <c r="M718" s="3">
        <f t="shared" si="71"/>
        <v>-3.6166492537717421E-2</v>
      </c>
    </row>
    <row r="719" spans="1:13" x14ac:dyDescent="0.25">
      <c r="A719" t="s">
        <v>15</v>
      </c>
      <c r="B719" s="7">
        <v>44691.6</v>
      </c>
      <c r="C719" s="6">
        <v>3014.58</v>
      </c>
      <c r="D719" s="12">
        <v>1.9255260000000001</v>
      </c>
      <c r="E719" s="6">
        <v>401.94</v>
      </c>
      <c r="F719" s="6">
        <v>1.0987499999999999</v>
      </c>
      <c r="G719">
        <v>168.77600000000001</v>
      </c>
      <c r="H719" s="5">
        <f t="shared" si="66"/>
        <v>-2.8365325037013944E-2</v>
      </c>
      <c r="I719" s="4">
        <f t="shared" si="67"/>
        <v>-4.2275983670357342E-2</v>
      </c>
      <c r="J719" s="4">
        <f t="shared" si="68"/>
        <v>-7.1076745247383055E-2</v>
      </c>
      <c r="K719" s="4">
        <f t="shared" si="69"/>
        <v>-3.3983849259757726E-2</v>
      </c>
      <c r="L719" s="4">
        <f t="shared" si="70"/>
        <v>-7.3386913145045085E-2</v>
      </c>
      <c r="M719" s="3">
        <f t="shared" si="71"/>
        <v>-5.207584471603155E-2</v>
      </c>
    </row>
    <row r="720" spans="1:13" x14ac:dyDescent="0.25">
      <c r="A720" t="s">
        <v>14</v>
      </c>
      <c r="B720" s="7">
        <v>44723.8</v>
      </c>
      <c r="C720" s="6">
        <v>3016.91</v>
      </c>
      <c r="D720" s="12">
        <v>2.1097070000000002</v>
      </c>
      <c r="E720" s="6">
        <v>396.48</v>
      </c>
      <c r="F720" s="6">
        <v>1.14452</v>
      </c>
      <c r="G720">
        <v>166.78200000000001</v>
      </c>
      <c r="H720" s="5">
        <f t="shared" si="66"/>
        <v>7.204933365554389E-4</v>
      </c>
      <c r="I720" s="4">
        <f t="shared" si="67"/>
        <v>7.7291032249937608E-4</v>
      </c>
      <c r="J720" s="4">
        <f t="shared" si="68"/>
        <v>9.5652304876693517E-2</v>
      </c>
      <c r="K720" s="4">
        <f t="shared" si="69"/>
        <v>-1.3584117032392817E-2</v>
      </c>
      <c r="L720" s="4">
        <f t="shared" si="70"/>
        <v>4.165642775881695E-2</v>
      </c>
      <c r="M720" s="3">
        <f t="shared" si="71"/>
        <v>-1.1814475991847151E-2</v>
      </c>
    </row>
    <row r="721" spans="1:13" x14ac:dyDescent="0.25">
      <c r="A721" t="s">
        <v>13</v>
      </c>
      <c r="B721" s="7">
        <v>46755.9</v>
      </c>
      <c r="C721" s="6">
        <v>3184.82</v>
      </c>
      <c r="D721" s="12">
        <v>2.4389620000000001</v>
      </c>
      <c r="E721" s="6">
        <v>431.42</v>
      </c>
      <c r="F721" s="6">
        <v>1.23489</v>
      </c>
      <c r="G721">
        <v>175.68</v>
      </c>
      <c r="H721" s="5">
        <f t="shared" si="66"/>
        <v>4.5436657886852139E-2</v>
      </c>
      <c r="I721" s="4">
        <f t="shared" si="67"/>
        <v>5.5656284078742901E-2</v>
      </c>
      <c r="J721" s="4">
        <f t="shared" si="68"/>
        <v>0.15606669551743435</v>
      </c>
      <c r="K721" s="4">
        <f t="shared" si="69"/>
        <v>8.8125504439063862E-2</v>
      </c>
      <c r="L721" s="4">
        <f t="shared" si="70"/>
        <v>7.8958864851640831E-2</v>
      </c>
      <c r="M721" s="3">
        <f t="shared" si="71"/>
        <v>5.3351081051911997E-2</v>
      </c>
    </row>
    <row r="722" spans="1:13" x14ac:dyDescent="0.25">
      <c r="A722" t="s">
        <v>12</v>
      </c>
      <c r="B722" s="7">
        <v>49324</v>
      </c>
      <c r="C722" s="6">
        <v>3284.21</v>
      </c>
      <c r="D722" s="12">
        <v>2.4552800000000001</v>
      </c>
      <c r="E722" s="6">
        <v>454.87</v>
      </c>
      <c r="F722" s="6">
        <v>1.26318</v>
      </c>
      <c r="G722">
        <v>183.56800000000001</v>
      </c>
      <c r="H722" s="5">
        <f t="shared" si="66"/>
        <v>5.492568852273183E-2</v>
      </c>
      <c r="I722" s="4">
        <f t="shared" si="67"/>
        <v>3.1207415175739772E-2</v>
      </c>
      <c r="J722" s="4">
        <f t="shared" si="68"/>
        <v>6.6905511442982846E-3</v>
      </c>
      <c r="K722" s="4">
        <f t="shared" si="69"/>
        <v>5.4355384544063856E-2</v>
      </c>
      <c r="L722" s="4">
        <f t="shared" si="70"/>
        <v>2.2908923061973008E-2</v>
      </c>
      <c r="M722" s="3">
        <f t="shared" si="71"/>
        <v>4.4899817850637458E-2</v>
      </c>
    </row>
    <row r="723" spans="1:13" x14ac:dyDescent="0.25">
      <c r="A723" t="s">
        <v>11</v>
      </c>
      <c r="B723" s="7">
        <v>48875.8</v>
      </c>
      <c r="C723" s="6">
        <v>3223.96</v>
      </c>
      <c r="D723" s="12">
        <v>2.4360189999999999</v>
      </c>
      <c r="E723" s="6">
        <v>448.64</v>
      </c>
      <c r="F723" s="6">
        <v>1.2166300000000001</v>
      </c>
      <c r="G723">
        <v>179.69800000000001</v>
      </c>
      <c r="H723" s="5">
        <f t="shared" si="66"/>
        <v>-9.086854269726663E-3</v>
      </c>
      <c r="I723" s="4">
        <f t="shared" si="67"/>
        <v>-1.8345355504063354E-2</v>
      </c>
      <c r="J723" s="4">
        <f t="shared" si="68"/>
        <v>-7.8447264670424843E-3</v>
      </c>
      <c r="K723" s="4">
        <f t="shared" si="69"/>
        <v>-1.369622089827871E-2</v>
      </c>
      <c r="L723" s="4">
        <f t="shared" si="70"/>
        <v>-3.6851438433160633E-2</v>
      </c>
      <c r="M723" s="3">
        <f t="shared" si="71"/>
        <v>-2.1082105813649443E-2</v>
      </c>
    </row>
    <row r="724" spans="1:13" x14ac:dyDescent="0.25">
      <c r="A724" t="s">
        <v>10</v>
      </c>
      <c r="B724" s="7">
        <v>49254.5</v>
      </c>
      <c r="C724" s="6">
        <v>3238.7</v>
      </c>
      <c r="D724" s="12">
        <v>2.7068479999999999</v>
      </c>
      <c r="E724" s="6">
        <v>448.68</v>
      </c>
      <c r="F724" s="6">
        <v>1.2257400000000001</v>
      </c>
      <c r="G724">
        <v>185.929</v>
      </c>
      <c r="H724" s="5">
        <f t="shared" si="66"/>
        <v>7.7482107709745396E-3</v>
      </c>
      <c r="I724" s="4">
        <f t="shared" si="67"/>
        <v>4.5720170225436174E-3</v>
      </c>
      <c r="J724" s="4">
        <f t="shared" si="68"/>
        <v>0.11117688326733077</v>
      </c>
      <c r="K724" s="4">
        <f t="shared" si="69"/>
        <v>8.915834522116306E-5</v>
      </c>
      <c r="L724" s="4">
        <f t="shared" si="70"/>
        <v>7.4878968955227609E-3</v>
      </c>
      <c r="M724" s="3">
        <f t="shared" si="71"/>
        <v>3.4674843348284412E-2</v>
      </c>
    </row>
    <row r="725" spans="1:13" x14ac:dyDescent="0.25">
      <c r="A725" t="s">
        <v>9</v>
      </c>
      <c r="B725" s="7">
        <v>49539.7</v>
      </c>
      <c r="C725" s="6">
        <v>3319.49</v>
      </c>
      <c r="D725" s="12">
        <v>2.9153190000000002</v>
      </c>
      <c r="E725" s="6">
        <v>499.79</v>
      </c>
      <c r="F725" s="6">
        <v>1.24617</v>
      </c>
      <c r="G725">
        <v>187.01300000000001</v>
      </c>
      <c r="H725" s="5">
        <f t="shared" si="66"/>
        <v>5.7903338781226665E-3</v>
      </c>
      <c r="I725" s="4">
        <f t="shared" si="67"/>
        <v>2.4945194059344811E-2</v>
      </c>
      <c r="J725" s="4">
        <f t="shared" si="68"/>
        <v>7.7016145716346296E-2</v>
      </c>
      <c r="K725" s="4">
        <f t="shared" si="69"/>
        <v>0.11391191940804135</v>
      </c>
      <c r="L725" s="4">
        <f t="shared" si="70"/>
        <v>1.6667482500366981E-2</v>
      </c>
      <c r="M725" s="3">
        <f t="shared" si="71"/>
        <v>5.8301824890145681E-3</v>
      </c>
    </row>
    <row r="726" spans="1:13" x14ac:dyDescent="0.25">
      <c r="A726" t="s">
        <v>8</v>
      </c>
      <c r="B726" s="7">
        <v>47714.7</v>
      </c>
      <c r="C726" s="6">
        <v>3173.26</v>
      </c>
      <c r="D726" s="12">
        <v>2.7242440000000001</v>
      </c>
      <c r="E726" s="6">
        <v>471.95</v>
      </c>
      <c r="F726" s="6">
        <v>1.13632</v>
      </c>
      <c r="G726">
        <v>173.6</v>
      </c>
      <c r="H726" s="5">
        <f t="shared" si="66"/>
        <v>-3.6839141133272912E-2</v>
      </c>
      <c r="I726" s="4">
        <f t="shared" si="67"/>
        <v>-4.4051947738959818E-2</v>
      </c>
      <c r="J726" s="4">
        <f t="shared" si="68"/>
        <v>-6.5541712587884882E-2</v>
      </c>
      <c r="K726" s="4">
        <f t="shared" si="69"/>
        <v>-5.570339542607905E-2</v>
      </c>
      <c r="L726" s="4">
        <f t="shared" si="70"/>
        <v>-8.8150091881525006E-2</v>
      </c>
      <c r="M726" s="3">
        <f t="shared" si="71"/>
        <v>-7.1722286685952374E-2</v>
      </c>
    </row>
    <row r="727" spans="1:13" x14ac:dyDescent="0.25">
      <c r="A727" t="s">
        <v>7</v>
      </c>
      <c r="B727" s="7">
        <v>48994.5</v>
      </c>
      <c r="C727" s="6">
        <v>3228.15</v>
      </c>
      <c r="D727" s="12">
        <v>2.7401559999999998</v>
      </c>
      <c r="E727" s="6">
        <v>503.44</v>
      </c>
      <c r="F727" s="6">
        <v>1.1743600000000001</v>
      </c>
      <c r="G727">
        <v>177.839</v>
      </c>
      <c r="H727" s="5">
        <f t="shared" si="66"/>
        <v>2.6821922803664355E-2</v>
      </c>
      <c r="I727" s="4">
        <f t="shared" si="67"/>
        <v>1.7297668643603048E-2</v>
      </c>
      <c r="J727" s="4">
        <f t="shared" si="68"/>
        <v>5.8408864991534859E-3</v>
      </c>
      <c r="K727" s="4">
        <f t="shared" si="69"/>
        <v>6.6723169827312301E-2</v>
      </c>
      <c r="L727" s="4">
        <f t="shared" si="70"/>
        <v>3.3476485497043074E-2</v>
      </c>
      <c r="M727" s="3">
        <f t="shared" si="71"/>
        <v>2.4418202764977082E-2</v>
      </c>
    </row>
    <row r="728" spans="1:13" x14ac:dyDescent="0.25">
      <c r="A728" t="s">
        <v>6</v>
      </c>
      <c r="B728" s="7">
        <v>46831.6</v>
      </c>
      <c r="C728" s="6">
        <v>3093.54</v>
      </c>
      <c r="D728" s="12">
        <v>2.5347249999999999</v>
      </c>
      <c r="E728" s="6">
        <v>477.83</v>
      </c>
      <c r="F728" s="6">
        <v>1.07148</v>
      </c>
      <c r="G728">
        <v>167.61</v>
      </c>
      <c r="H728" s="5">
        <f t="shared" si="66"/>
        <v>-4.4145771464144001E-2</v>
      </c>
      <c r="I728" s="4">
        <f t="shared" si="67"/>
        <v>-4.169880581757357E-2</v>
      </c>
      <c r="J728" s="4">
        <f t="shared" si="68"/>
        <v>-7.4970549122020724E-2</v>
      </c>
      <c r="K728" s="4">
        <f t="shared" si="69"/>
        <v>-5.0870014301604982E-2</v>
      </c>
      <c r="L728" s="4">
        <f t="shared" si="70"/>
        <v>-8.7605163663612595E-2</v>
      </c>
      <c r="M728" s="3">
        <f t="shared" si="71"/>
        <v>-5.7518317129538477E-2</v>
      </c>
    </row>
    <row r="729" spans="1:13" x14ac:dyDescent="0.25">
      <c r="A729" t="s">
        <v>5</v>
      </c>
      <c r="B729" s="7">
        <v>49064.3</v>
      </c>
      <c r="C729" s="6">
        <v>3273.58</v>
      </c>
      <c r="D729" s="12">
        <v>2.9458850000000001</v>
      </c>
      <c r="E729" s="6">
        <v>494.48</v>
      </c>
      <c r="F729" s="6">
        <v>1.19123</v>
      </c>
      <c r="G729">
        <v>176.12</v>
      </c>
      <c r="H729" s="5">
        <f t="shared" si="66"/>
        <v>4.7675074095269165E-2</v>
      </c>
      <c r="I729" s="4">
        <f t="shared" si="67"/>
        <v>5.8198697931819199E-2</v>
      </c>
      <c r="J729" s="4">
        <f t="shared" si="68"/>
        <v>0.16221089072779105</v>
      </c>
      <c r="K729" s="4">
        <f t="shared" si="69"/>
        <v>3.4845028566645064E-2</v>
      </c>
      <c r="L729" s="4">
        <f t="shared" si="70"/>
        <v>0.1117613021241648</v>
      </c>
      <c r="M729" s="3">
        <f t="shared" si="71"/>
        <v>5.0772626931567366E-2</v>
      </c>
    </row>
    <row r="730" spans="1:13" x14ac:dyDescent="0.25">
      <c r="A730" t="s">
        <v>4</v>
      </c>
      <c r="B730" s="7">
        <v>48897.1</v>
      </c>
      <c r="C730" s="6">
        <v>3243.9</v>
      </c>
      <c r="D730" s="12">
        <v>2.8466610000000001</v>
      </c>
      <c r="E730" s="6">
        <v>486.01</v>
      </c>
      <c r="F730" s="6">
        <v>1.1449199999999999</v>
      </c>
      <c r="G730">
        <v>175.46</v>
      </c>
      <c r="H730" s="5">
        <f t="shared" si="66"/>
        <v>-3.4077730651411731E-3</v>
      </c>
      <c r="I730" s="4">
        <f t="shared" si="67"/>
        <v>-9.0665265550253782E-3</v>
      </c>
      <c r="J730" s="4">
        <f t="shared" si="68"/>
        <v>-3.3682238105017692E-2</v>
      </c>
      <c r="K730" s="4">
        <f t="shared" si="69"/>
        <v>-1.7129105322763349E-2</v>
      </c>
      <c r="L730" s="4">
        <f t="shared" si="70"/>
        <v>-3.887578385366397E-2</v>
      </c>
      <c r="M730" s="3">
        <f t="shared" si="71"/>
        <v>-3.7474449239155438E-3</v>
      </c>
    </row>
    <row r="731" spans="1:13" x14ac:dyDescent="0.25">
      <c r="A731" t="s">
        <v>3</v>
      </c>
      <c r="B731" s="7">
        <v>48777.4</v>
      </c>
      <c r="C731" s="6">
        <v>3222.16</v>
      </c>
      <c r="D731" s="12">
        <v>2.8526829999999999</v>
      </c>
      <c r="E731" s="6">
        <v>479.63</v>
      </c>
      <c r="F731" s="6">
        <v>1.14009</v>
      </c>
      <c r="G731">
        <v>174.292</v>
      </c>
      <c r="H731" s="5">
        <f t="shared" si="66"/>
        <v>-2.4479979385280126E-3</v>
      </c>
      <c r="I731" s="4">
        <f t="shared" si="67"/>
        <v>-6.7018095502328068E-3</v>
      </c>
      <c r="J731" s="4">
        <f t="shared" si="68"/>
        <v>2.1154608855777912E-3</v>
      </c>
      <c r="K731" s="4">
        <f t="shared" si="69"/>
        <v>-1.3127301907368105E-2</v>
      </c>
      <c r="L731" s="4">
        <f t="shared" si="70"/>
        <v>-4.2186353631693541E-3</v>
      </c>
      <c r="M731" s="3">
        <f t="shared" si="71"/>
        <v>-6.6567878718796214E-3</v>
      </c>
    </row>
    <row r="732" spans="1:13" x14ac:dyDescent="0.25">
      <c r="A732" t="s">
        <v>2</v>
      </c>
      <c r="B732" s="7">
        <v>46992.7</v>
      </c>
      <c r="C732" s="6">
        <v>3225.67</v>
      </c>
      <c r="D732" s="12">
        <v>2.735255</v>
      </c>
      <c r="E732" s="6">
        <v>460.1</v>
      </c>
      <c r="F732" s="6">
        <v>1.1006499999999999</v>
      </c>
      <c r="G732">
        <v>167.32900000000001</v>
      </c>
      <c r="H732" s="5">
        <f t="shared" si="66"/>
        <v>-3.6588666062561837E-2</v>
      </c>
      <c r="I732" s="4">
        <f t="shared" si="67"/>
        <v>1.0893313801922933E-3</v>
      </c>
      <c r="J732" s="4">
        <f t="shared" si="68"/>
        <v>-4.116405503170173E-2</v>
      </c>
      <c r="K732" s="4">
        <f t="shared" si="69"/>
        <v>-4.0718887475762466E-2</v>
      </c>
      <c r="L732" s="4">
        <f t="shared" si="70"/>
        <v>-3.4593760141743313E-2</v>
      </c>
      <c r="M732" s="3">
        <f t="shared" si="71"/>
        <v>-3.9950198517430535E-2</v>
      </c>
    </row>
    <row r="733" spans="1:13" x14ac:dyDescent="0.25">
      <c r="A733" t="s">
        <v>1</v>
      </c>
      <c r="B733" s="7">
        <v>47130.400000000001</v>
      </c>
      <c r="C733" s="6">
        <v>3430.74</v>
      </c>
      <c r="D733" s="12">
        <v>2.7693430000000001</v>
      </c>
      <c r="E733" s="6">
        <v>464.29</v>
      </c>
      <c r="F733" s="6">
        <v>1.18615</v>
      </c>
      <c r="G733">
        <v>171.49</v>
      </c>
      <c r="H733" s="5">
        <f t="shared" si="66"/>
        <v>2.9302423567916236E-3</v>
      </c>
      <c r="I733" s="4">
        <f t="shared" si="67"/>
        <v>6.3574389196662917E-2</v>
      </c>
      <c r="J733" s="4">
        <f t="shared" si="68"/>
        <v>1.2462457796439397E-2</v>
      </c>
      <c r="K733" s="4">
        <f t="shared" si="69"/>
        <v>9.1067159313191759E-3</v>
      </c>
      <c r="L733" s="4">
        <f t="shared" si="70"/>
        <v>7.7681370099486724E-2</v>
      </c>
      <c r="M733" s="3">
        <f t="shared" si="71"/>
        <v>2.4867177835282694E-2</v>
      </c>
    </row>
    <row r="734" spans="1:13" x14ac:dyDescent="0.25">
      <c r="A734" t="s">
        <v>0</v>
      </c>
      <c r="B734" s="7">
        <v>48819.4</v>
      </c>
      <c r="C734" s="6">
        <v>3832.73</v>
      </c>
      <c r="D734" s="12">
        <v>2.86999</v>
      </c>
      <c r="E734" s="6">
        <v>489.78</v>
      </c>
      <c r="F734" s="6">
        <v>1.23637</v>
      </c>
      <c r="G734">
        <v>180.84100000000001</v>
      </c>
      <c r="H734" s="5">
        <f t="shared" si="66"/>
        <v>3.5836742314939052E-2</v>
      </c>
      <c r="I734" s="4">
        <f t="shared" si="67"/>
        <v>0.1171729714289047</v>
      </c>
      <c r="J734" s="4">
        <f t="shared" si="68"/>
        <v>3.6343277087742543E-2</v>
      </c>
      <c r="K734" s="4">
        <f t="shared" si="69"/>
        <v>5.4901031682784263E-2</v>
      </c>
      <c r="L734" s="4">
        <f t="shared" si="70"/>
        <v>4.2338658685663555E-2</v>
      </c>
      <c r="M734" s="3">
        <f t="shared" si="71"/>
        <v>5.4527960814041654E-2</v>
      </c>
    </row>
  </sheetData>
  <mergeCells count="2">
    <mergeCell ref="H1:M1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0"/>
  <sheetViews>
    <sheetView workbookViewId="0">
      <selection activeCell="M26" sqref="M26"/>
    </sheetView>
  </sheetViews>
  <sheetFormatPr defaultColWidth="8.85546875" defaultRowHeight="15" x14ac:dyDescent="0.25"/>
  <cols>
    <col min="1" max="1" width="13.28515625" style="19" customWidth="1"/>
    <col min="2" max="2" width="10.28515625" style="19" customWidth="1"/>
    <col min="3" max="3" width="9.140625" style="19" bestFit="1" customWidth="1"/>
    <col min="4" max="4" width="10.42578125" style="19" customWidth="1"/>
    <col min="5" max="5" width="8.85546875" style="19"/>
    <col min="6" max="6" width="12.42578125" customWidth="1"/>
    <col min="8" max="8" width="13.5703125" bestFit="1" customWidth="1"/>
    <col min="15" max="15" width="18.28515625" customWidth="1"/>
    <col min="16" max="16" width="10.7109375" customWidth="1"/>
  </cols>
  <sheetData>
    <row r="1" spans="1:11" ht="16.5" thickBot="1" x14ac:dyDescent="0.3">
      <c r="A1" s="118"/>
      <c r="B1" s="140" t="s">
        <v>808</v>
      </c>
      <c r="C1" s="141"/>
      <c r="D1" s="141"/>
      <c r="E1" s="142"/>
      <c r="F1" s="117"/>
      <c r="G1" s="117"/>
      <c r="H1" s="120" t="s">
        <v>774</v>
      </c>
      <c r="I1" s="120" t="s">
        <v>744</v>
      </c>
      <c r="J1" s="120" t="s">
        <v>742</v>
      </c>
      <c r="K1" s="120" t="s">
        <v>775</v>
      </c>
    </row>
    <row r="2" spans="1:11" ht="16.5" thickBot="1" x14ac:dyDescent="0.3">
      <c r="A2" s="120" t="s">
        <v>737</v>
      </c>
      <c r="B2" s="120" t="s">
        <v>744</v>
      </c>
      <c r="C2" s="120" t="s">
        <v>743</v>
      </c>
      <c r="D2" s="120" t="s">
        <v>742</v>
      </c>
      <c r="E2" s="120" t="s">
        <v>741</v>
      </c>
      <c r="F2" s="117"/>
      <c r="G2" s="117"/>
      <c r="H2" s="120" t="s">
        <v>737</v>
      </c>
      <c r="I2" s="117"/>
      <c r="J2" s="117"/>
      <c r="K2" s="120">
        <v>100</v>
      </c>
    </row>
    <row r="3" spans="1:11" x14ac:dyDescent="0.25">
      <c r="A3" s="47" t="s">
        <v>729</v>
      </c>
      <c r="B3" s="121">
        <v>10797.9</v>
      </c>
      <c r="C3" s="121">
        <v>1195.07</v>
      </c>
      <c r="D3" s="47">
        <v>2906.27</v>
      </c>
      <c r="E3" s="47">
        <v>51.42</v>
      </c>
      <c r="H3" s="47" t="s">
        <v>731</v>
      </c>
      <c r="I3" s="121">
        <v>10946.2</v>
      </c>
      <c r="J3" s="121">
        <v>2978.71</v>
      </c>
      <c r="K3" s="47">
        <f>IFERROR(VLOOKUP(H3,'Overall Portfolio'!$A$3:$B$733,2,FALSE),K2)</f>
        <v>100</v>
      </c>
    </row>
    <row r="4" spans="1:11" x14ac:dyDescent="0.25">
      <c r="A4" s="48" t="s">
        <v>728</v>
      </c>
      <c r="B4" s="122">
        <v>10844.65</v>
      </c>
      <c r="C4" s="122">
        <v>1189.8699999999999</v>
      </c>
      <c r="D4" s="48">
        <v>2937.78</v>
      </c>
      <c r="E4" s="48">
        <v>52.3</v>
      </c>
      <c r="H4" s="48" t="s">
        <v>724</v>
      </c>
      <c r="I4" s="122">
        <v>11075.9</v>
      </c>
      <c r="J4" s="122">
        <v>3007.39</v>
      </c>
      <c r="K4" s="48">
        <f>IFERROR(VLOOKUP(H4,'Overall Portfolio'!$A$3:$B$733,2,FALSE),K3)</f>
        <v>105.89367428396149</v>
      </c>
    </row>
    <row r="5" spans="1:11" x14ac:dyDescent="0.25">
      <c r="A5" s="48" t="s">
        <v>727</v>
      </c>
      <c r="B5" s="122">
        <v>10847.9</v>
      </c>
      <c r="C5" s="122">
        <v>1187.3499999999999</v>
      </c>
      <c r="D5" s="48">
        <v>2976</v>
      </c>
      <c r="E5" s="48">
        <v>53.32</v>
      </c>
      <c r="H5" s="48" t="s">
        <v>717</v>
      </c>
      <c r="I5" s="122">
        <v>11274.2</v>
      </c>
      <c r="J5" s="122">
        <v>2992.07</v>
      </c>
      <c r="K5" s="48">
        <f>IFERROR(VLOOKUP(H5,'Overall Portfolio'!$A$3:$B$733,2,FALSE),K4)</f>
        <v>104.55383855196415</v>
      </c>
    </row>
    <row r="6" spans="1:11" x14ac:dyDescent="0.25">
      <c r="A6" s="48" t="s">
        <v>726</v>
      </c>
      <c r="B6" s="122">
        <v>10946.2</v>
      </c>
      <c r="C6" s="122">
        <v>1211.02</v>
      </c>
      <c r="D6" s="48">
        <v>2978.71</v>
      </c>
      <c r="E6" s="48">
        <v>53.31</v>
      </c>
      <c r="H6" s="48" t="s">
        <v>710</v>
      </c>
      <c r="I6" s="122">
        <v>11512.4</v>
      </c>
      <c r="J6" s="122">
        <v>2961.79</v>
      </c>
      <c r="K6" s="48">
        <f>IFERROR(VLOOKUP(H6,'Overall Portfolio'!$A$3:$B$733,2,FALSE),K5)</f>
        <v>108.28082583542106</v>
      </c>
    </row>
    <row r="7" spans="1:11" x14ac:dyDescent="0.25">
      <c r="A7" s="48" t="s">
        <v>723</v>
      </c>
      <c r="B7" s="122">
        <v>11003.05</v>
      </c>
      <c r="C7" s="122">
        <v>1210.72</v>
      </c>
      <c r="D7" s="48">
        <v>2978.43</v>
      </c>
      <c r="E7" s="48">
        <v>53.54</v>
      </c>
      <c r="H7" s="48" t="s">
        <v>703</v>
      </c>
      <c r="I7" s="122">
        <v>11174.75</v>
      </c>
      <c r="J7" s="122">
        <v>2952.01</v>
      </c>
      <c r="K7" s="48">
        <f>IFERROR(VLOOKUP(H7,'Overall Portfolio'!$A$3:$B$733,2,FALSE),K6)</f>
        <v>84.327836279510052</v>
      </c>
    </row>
    <row r="8" spans="1:11" x14ac:dyDescent="0.25">
      <c r="A8" s="48" t="s">
        <v>721</v>
      </c>
      <c r="B8" s="122">
        <v>11035.7</v>
      </c>
      <c r="C8" s="122">
        <v>1222.81</v>
      </c>
      <c r="D8" s="48">
        <v>3000.93</v>
      </c>
      <c r="E8" s="48">
        <v>55.9</v>
      </c>
      <c r="H8" s="48" t="s">
        <v>696</v>
      </c>
      <c r="I8" s="122">
        <v>11305.05</v>
      </c>
      <c r="J8" s="122">
        <v>2970.27</v>
      </c>
      <c r="K8" s="48">
        <f>IFERROR(VLOOKUP(H8,'Overall Portfolio'!$A$3:$B$733,2,FALSE),K7)</f>
        <v>85.103061945238295</v>
      </c>
    </row>
    <row r="9" spans="1:11" x14ac:dyDescent="0.25">
      <c r="A9" s="48" t="s">
        <v>720</v>
      </c>
      <c r="B9" s="122">
        <v>10982.8</v>
      </c>
      <c r="C9" s="122">
        <v>1198.98</v>
      </c>
      <c r="D9" s="48">
        <v>3009.57</v>
      </c>
      <c r="E9" s="48">
        <v>55.77</v>
      </c>
      <c r="H9" s="48" t="s">
        <v>689</v>
      </c>
      <c r="I9" s="122">
        <v>11661.85</v>
      </c>
      <c r="J9" s="122">
        <v>2986.2</v>
      </c>
      <c r="K9" s="48">
        <f>IFERROR(VLOOKUP(H9,'Overall Portfolio'!$A$3:$B$733,2,FALSE),K8)</f>
        <v>92.341403595854658</v>
      </c>
    </row>
    <row r="10" spans="1:11" x14ac:dyDescent="0.25">
      <c r="A10" s="48" t="s">
        <v>719</v>
      </c>
      <c r="B10" s="122">
        <v>11075.9</v>
      </c>
      <c r="C10" s="122">
        <v>1214.0899999999999</v>
      </c>
      <c r="D10" s="48">
        <v>3007.39</v>
      </c>
      <c r="E10" s="48">
        <v>54.69</v>
      </c>
      <c r="H10" s="48" t="s">
        <v>682</v>
      </c>
      <c r="I10" s="122">
        <v>11583.9</v>
      </c>
      <c r="J10" s="122">
        <v>3022.55</v>
      </c>
      <c r="K10" s="48">
        <f>IFERROR(VLOOKUP(H10,'Overall Portfolio'!$A$3:$B$733,2,FALSE),K9)</f>
        <v>90.625849980750445</v>
      </c>
    </row>
    <row r="11" spans="1:11" x14ac:dyDescent="0.25">
      <c r="A11" s="48" t="s">
        <v>716</v>
      </c>
      <c r="B11" s="122">
        <v>11003.5</v>
      </c>
      <c r="C11" s="122">
        <v>1199.3800000000001</v>
      </c>
      <c r="D11" s="48">
        <v>2997.96</v>
      </c>
      <c r="E11" s="48">
        <v>54.97</v>
      </c>
      <c r="H11" s="48" t="s">
        <v>675</v>
      </c>
      <c r="I11" s="122">
        <v>11890.6</v>
      </c>
      <c r="J11" s="122">
        <v>3066.91</v>
      </c>
      <c r="K11" s="48">
        <f>IFERROR(VLOOKUP(H11,'Overall Portfolio'!$A$3:$B$733,2,FALSE),K10)</f>
        <v>97.774760546382169</v>
      </c>
    </row>
    <row r="12" spans="1:11" x14ac:dyDescent="0.25">
      <c r="A12" s="48" t="s">
        <v>715</v>
      </c>
      <c r="B12" s="122">
        <v>10817.6</v>
      </c>
      <c r="C12" s="122">
        <v>1186.21</v>
      </c>
      <c r="D12" s="48">
        <v>3005.7</v>
      </c>
      <c r="E12" s="48">
        <v>55.17</v>
      </c>
      <c r="H12" s="48" t="s">
        <v>668</v>
      </c>
      <c r="I12" s="122">
        <v>11908.15</v>
      </c>
      <c r="J12" s="122">
        <v>3093.08</v>
      </c>
      <c r="K12" s="48">
        <f>IFERROR(VLOOKUP(H12,'Overall Portfolio'!$A$3:$B$733,2,FALSE),K11)</f>
        <v>97.300954514813469</v>
      </c>
    </row>
    <row r="13" spans="1:11" x14ac:dyDescent="0.25">
      <c r="A13" s="48" t="s">
        <v>714</v>
      </c>
      <c r="B13" s="122">
        <v>10840.65</v>
      </c>
      <c r="C13" s="122">
        <v>1194.3800000000001</v>
      </c>
      <c r="D13" s="48">
        <v>3006.73</v>
      </c>
      <c r="E13" s="48">
        <v>55.69</v>
      </c>
      <c r="H13" s="48" t="s">
        <v>661</v>
      </c>
      <c r="I13" s="122">
        <v>11895.45</v>
      </c>
      <c r="J13" s="122">
        <v>3120.46</v>
      </c>
      <c r="K13" s="48">
        <f>IFERROR(VLOOKUP(H13,'Overall Portfolio'!$A$3:$B$733,2,FALSE),K12)</f>
        <v>99.4643852931368</v>
      </c>
    </row>
    <row r="14" spans="1:11" x14ac:dyDescent="0.25">
      <c r="A14" s="48" t="s">
        <v>713</v>
      </c>
      <c r="B14" s="122">
        <v>10704.8</v>
      </c>
      <c r="C14" s="122">
        <v>1167.98</v>
      </c>
      <c r="D14" s="48">
        <v>3006.79</v>
      </c>
      <c r="E14" s="48">
        <v>55.24</v>
      </c>
      <c r="H14" s="48" t="s">
        <v>654</v>
      </c>
      <c r="I14" s="122">
        <v>11914.4</v>
      </c>
      <c r="J14" s="122">
        <v>3110.29</v>
      </c>
      <c r="K14" s="48">
        <f>IFERROR(VLOOKUP(H14,'Overall Portfolio'!$A$3:$B$733,2,FALSE),K13)</f>
        <v>97.76053849687483</v>
      </c>
    </row>
    <row r="15" spans="1:11" x14ac:dyDescent="0.25">
      <c r="A15" s="48" t="s">
        <v>712</v>
      </c>
      <c r="B15" s="122">
        <v>11274.2</v>
      </c>
      <c r="C15" s="122">
        <v>1242.57</v>
      </c>
      <c r="D15" s="48">
        <v>2992.07</v>
      </c>
      <c r="E15" s="48">
        <v>54.43</v>
      </c>
      <c r="H15" s="48" t="s">
        <v>647</v>
      </c>
      <c r="I15" s="122">
        <v>12056.05</v>
      </c>
      <c r="J15" s="122">
        <v>3140.98</v>
      </c>
      <c r="K15" s="48">
        <f>IFERROR(VLOOKUP(H15,'Overall Portfolio'!$A$3:$B$733,2,FALSE),K14)</f>
        <v>75.897069025807895</v>
      </c>
    </row>
    <row r="16" spans="1:11" x14ac:dyDescent="0.25">
      <c r="A16" s="48" t="s">
        <v>709</v>
      </c>
      <c r="B16" s="122">
        <v>11600.2</v>
      </c>
      <c r="C16" s="122">
        <v>1227.56</v>
      </c>
      <c r="D16" s="48">
        <v>2991.78</v>
      </c>
      <c r="E16" s="48">
        <v>54.68</v>
      </c>
      <c r="H16" s="48" t="s">
        <v>640</v>
      </c>
      <c r="I16" s="122">
        <v>11921.5</v>
      </c>
      <c r="J16" s="122">
        <v>3145.91</v>
      </c>
      <c r="K16" s="48">
        <f>IFERROR(VLOOKUP(H16,'Overall Portfolio'!$A$3:$B$733,2,FALSE),K15)</f>
        <v>81.56565971192677</v>
      </c>
    </row>
    <row r="17" spans="1:11" x14ac:dyDescent="0.25">
      <c r="A17" s="48" t="s">
        <v>708</v>
      </c>
      <c r="B17" s="122">
        <v>11588.2</v>
      </c>
      <c r="C17" s="122">
        <v>1266.69</v>
      </c>
      <c r="D17" s="48">
        <v>2966.6</v>
      </c>
      <c r="E17" s="48">
        <v>54.42</v>
      </c>
      <c r="H17" s="48" t="s">
        <v>633</v>
      </c>
      <c r="I17" s="122">
        <v>12086.7</v>
      </c>
      <c r="J17" s="122">
        <v>3168.8</v>
      </c>
      <c r="K17" s="48">
        <f>IFERROR(VLOOKUP(H17,'Overall Portfolio'!$A$3:$B$733,2,FALSE),K16)</f>
        <v>81.591027796131613</v>
      </c>
    </row>
    <row r="18" spans="1:11" x14ac:dyDescent="0.25">
      <c r="A18" s="48" t="s">
        <v>707</v>
      </c>
      <c r="B18" s="122">
        <v>11440.2</v>
      </c>
      <c r="C18" s="122">
        <v>1267.54</v>
      </c>
      <c r="D18" s="48">
        <v>2984.87</v>
      </c>
      <c r="E18" s="48">
        <v>55.26</v>
      </c>
      <c r="H18" s="48" t="s">
        <v>626</v>
      </c>
      <c r="I18" s="122">
        <v>12271.8</v>
      </c>
      <c r="J18" s="122">
        <v>3221.22</v>
      </c>
      <c r="K18" s="48">
        <f>IFERROR(VLOOKUP(H18,'Overall Portfolio'!$A$3:$B$733,2,FALSE),K17)</f>
        <v>76.760433970889068</v>
      </c>
    </row>
    <row r="19" spans="1:11" x14ac:dyDescent="0.25">
      <c r="A19" s="48" t="s">
        <v>706</v>
      </c>
      <c r="B19" s="122">
        <v>11571.2</v>
      </c>
      <c r="C19" s="122">
        <v>1284.6199999999999</v>
      </c>
      <c r="D19" s="48">
        <v>2977.62</v>
      </c>
      <c r="E19" s="48">
        <v>54.97</v>
      </c>
      <c r="H19" s="48" t="s">
        <v>619</v>
      </c>
      <c r="I19" s="122">
        <v>12245.8</v>
      </c>
      <c r="J19" s="122">
        <v>3240.02</v>
      </c>
      <c r="K19" s="48">
        <f>IFERROR(VLOOKUP(H19,'Overall Portfolio'!$A$3:$B$733,2,FALSE),K18)</f>
        <v>74.139737059074022</v>
      </c>
    </row>
    <row r="20" spans="1:11" x14ac:dyDescent="0.25">
      <c r="A20" s="48" t="s">
        <v>705</v>
      </c>
      <c r="B20" s="122">
        <v>11512.4</v>
      </c>
      <c r="C20" s="122">
        <v>1296.76</v>
      </c>
      <c r="D20" s="48">
        <v>2961.79</v>
      </c>
      <c r="E20" s="48">
        <v>54.71</v>
      </c>
      <c r="H20" s="48" t="s">
        <v>612</v>
      </c>
      <c r="I20" s="122">
        <v>12226.65</v>
      </c>
      <c r="J20" s="122">
        <v>3234.85</v>
      </c>
      <c r="K20" s="48">
        <f>IFERROR(VLOOKUP(H20,'Overall Portfolio'!$A$3:$B$733,2,FALSE),K19)</f>
        <v>74.423908880239651</v>
      </c>
    </row>
    <row r="21" spans="1:11" x14ac:dyDescent="0.25">
      <c r="A21" s="48" t="s">
        <v>702</v>
      </c>
      <c r="B21" s="122">
        <v>11474.45</v>
      </c>
      <c r="C21" s="122">
        <v>1319.74</v>
      </c>
      <c r="D21" s="48">
        <v>2976.74</v>
      </c>
      <c r="E21" s="48">
        <v>55.99</v>
      </c>
      <c r="H21" s="48" t="s">
        <v>605</v>
      </c>
      <c r="I21" s="122">
        <v>12256.8</v>
      </c>
      <c r="J21" s="122">
        <v>3265.35</v>
      </c>
      <c r="K21" s="48">
        <f>IFERROR(VLOOKUP(H21,'Overall Portfolio'!$A$3:$B$733,2,FALSE),K20)</f>
        <v>74.757956663754626</v>
      </c>
    </row>
    <row r="22" spans="1:11" x14ac:dyDescent="0.25">
      <c r="A22" s="48" t="s">
        <v>701</v>
      </c>
      <c r="B22" s="122">
        <v>11359.9</v>
      </c>
      <c r="C22" s="122">
        <v>1292.6500000000001</v>
      </c>
      <c r="D22" s="48">
        <v>2940.25</v>
      </c>
      <c r="E22" s="48">
        <v>56.15</v>
      </c>
      <c r="H22" s="48" t="s">
        <v>598</v>
      </c>
      <c r="I22" s="122">
        <v>12352.35</v>
      </c>
      <c r="J22" s="122">
        <v>3329.62</v>
      </c>
      <c r="K22" s="48">
        <f>IFERROR(VLOOKUP(H22,'Overall Portfolio'!$A$3:$B$733,2,FALSE),K21)</f>
        <v>81.745000091092294</v>
      </c>
    </row>
    <row r="23" spans="1:11" x14ac:dyDescent="0.25">
      <c r="A23" s="48" t="s">
        <v>699</v>
      </c>
      <c r="B23" s="122">
        <v>11314</v>
      </c>
      <c r="C23" s="122">
        <v>1298.74</v>
      </c>
      <c r="D23" s="48">
        <v>2910.63</v>
      </c>
      <c r="E23" s="48">
        <v>55.21</v>
      </c>
      <c r="H23" s="48" t="s">
        <v>591</v>
      </c>
      <c r="I23" s="122">
        <v>12248.25</v>
      </c>
      <c r="J23" s="122">
        <v>3295.47</v>
      </c>
      <c r="K23" s="48">
        <f>IFERROR(VLOOKUP(H23,'Overall Portfolio'!$A$3:$B$733,2,FALSE),K22)</f>
        <v>90.779249687019927</v>
      </c>
    </row>
    <row r="24" spans="1:11" x14ac:dyDescent="0.25">
      <c r="A24" s="48" t="s">
        <v>698</v>
      </c>
      <c r="B24" s="122">
        <v>11174.75</v>
      </c>
      <c r="C24" s="122">
        <v>1295.82</v>
      </c>
      <c r="D24" s="48">
        <v>2952.01</v>
      </c>
      <c r="E24" s="48">
        <v>56.75</v>
      </c>
      <c r="H24" s="48" t="s">
        <v>584</v>
      </c>
      <c r="I24" s="122">
        <v>11962.1</v>
      </c>
      <c r="J24" s="122">
        <v>3225.52</v>
      </c>
      <c r="K24" s="48">
        <f>IFERROR(VLOOKUP(H24,'Overall Portfolio'!$A$3:$B$733,2,FALSE),K23)</f>
        <v>92.286688458358668</v>
      </c>
    </row>
    <row r="25" spans="1:11" x14ac:dyDescent="0.25">
      <c r="A25" s="48" t="s">
        <v>695</v>
      </c>
      <c r="B25" s="122">
        <v>11126.4</v>
      </c>
      <c r="C25" s="122">
        <v>1297.8</v>
      </c>
      <c r="D25" s="48">
        <v>2938.79</v>
      </c>
      <c r="E25" s="48">
        <v>56.76</v>
      </c>
      <c r="H25" s="48" t="s">
        <v>577</v>
      </c>
      <c r="I25" s="122">
        <v>12098.35</v>
      </c>
      <c r="J25" s="122">
        <v>3327.71</v>
      </c>
      <c r="K25" s="48">
        <f>IFERROR(VLOOKUP(H25,'Overall Portfolio'!$A$3:$B$733,2,FALSE),K24)</f>
        <v>104.53948705016629</v>
      </c>
    </row>
    <row r="26" spans="1:11" x14ac:dyDescent="0.25">
      <c r="A26" s="48" t="s">
        <v>693</v>
      </c>
      <c r="B26" s="122">
        <v>11313.3</v>
      </c>
      <c r="C26" s="122">
        <v>1312.31</v>
      </c>
      <c r="D26" s="48">
        <v>2919.4</v>
      </c>
      <c r="E26" s="48">
        <v>56.76</v>
      </c>
      <c r="H26" s="48" t="s">
        <v>570</v>
      </c>
      <c r="I26" s="122">
        <v>12113.45</v>
      </c>
      <c r="J26" s="122">
        <v>3380.16</v>
      </c>
      <c r="K26" s="48">
        <f>IFERROR(VLOOKUP(H26,'Overall Portfolio'!$A$3:$B$733,2,FALSE),K25)</f>
        <v>122.80891057018357</v>
      </c>
    </row>
    <row r="27" spans="1:11" x14ac:dyDescent="0.25">
      <c r="A27" s="48" t="s">
        <v>692</v>
      </c>
      <c r="B27" s="122">
        <v>11234.55</v>
      </c>
      <c r="C27" s="122">
        <v>1349.95</v>
      </c>
      <c r="D27" s="48">
        <v>2938.13</v>
      </c>
      <c r="E27" s="48">
        <v>57.52</v>
      </c>
      <c r="H27" s="48" t="s">
        <v>563</v>
      </c>
      <c r="I27" s="122">
        <v>12080.85</v>
      </c>
      <c r="J27" s="122">
        <v>3337.75</v>
      </c>
      <c r="K27" s="48">
        <f>IFERROR(VLOOKUP(H27,'Overall Portfolio'!$A$3:$B$733,2,FALSE),K26)</f>
        <v>125.84675476123792</v>
      </c>
    </row>
    <row r="28" spans="1:11" x14ac:dyDescent="0.25">
      <c r="A28" s="48" t="s">
        <v>691</v>
      </c>
      <c r="B28" s="122">
        <v>11305.05</v>
      </c>
      <c r="C28" s="122">
        <v>1339.9</v>
      </c>
      <c r="D28" s="48">
        <v>2970.27</v>
      </c>
      <c r="E28" s="48">
        <v>59.05</v>
      </c>
      <c r="H28" s="48" t="s">
        <v>556</v>
      </c>
      <c r="I28" s="122">
        <v>11201.75</v>
      </c>
      <c r="J28" s="122">
        <v>2954.22</v>
      </c>
      <c r="K28" s="48">
        <f>IFERROR(VLOOKUP(H28,'Overall Portfolio'!$A$3:$B$733,2,FALSE),K27)</f>
        <v>127.21979865692114</v>
      </c>
    </row>
    <row r="29" spans="1:11" x14ac:dyDescent="0.25">
      <c r="A29" s="48" t="s">
        <v>688</v>
      </c>
      <c r="B29" s="122">
        <v>11341.15</v>
      </c>
      <c r="C29" s="122">
        <v>1345.25</v>
      </c>
      <c r="D29" s="48">
        <v>2966.15</v>
      </c>
      <c r="E29" s="48">
        <v>58.97</v>
      </c>
      <c r="H29" s="48" t="s">
        <v>549</v>
      </c>
      <c r="I29" s="122">
        <v>10989.45</v>
      </c>
      <c r="J29" s="122">
        <v>2972.37</v>
      </c>
      <c r="K29" s="48">
        <f>IFERROR(VLOOKUP(H29,'Overall Portfolio'!$A$3:$B$733,2,FALSE),K28)</f>
        <v>101.73556992985448</v>
      </c>
    </row>
    <row r="30" spans="1:11" x14ac:dyDescent="0.25">
      <c r="A30" s="48" t="s">
        <v>687</v>
      </c>
      <c r="B30" s="122">
        <v>11428.3</v>
      </c>
      <c r="C30" s="122">
        <v>1351.34</v>
      </c>
      <c r="D30" s="48">
        <v>2995.68</v>
      </c>
      <c r="E30" s="48">
        <v>58.83</v>
      </c>
      <c r="H30" s="48" t="s">
        <v>542</v>
      </c>
      <c r="I30" s="122">
        <v>9955.2000000000007</v>
      </c>
      <c r="J30" s="122">
        <v>2711.02</v>
      </c>
      <c r="K30" s="48">
        <f>IFERROR(VLOOKUP(H30,'Overall Portfolio'!$A$3:$B$733,2,FALSE),K29)</f>
        <v>93.755348860849267</v>
      </c>
    </row>
    <row r="31" spans="1:11" x14ac:dyDescent="0.25">
      <c r="A31" s="48" t="s">
        <v>686</v>
      </c>
      <c r="B31" s="122">
        <v>11464</v>
      </c>
      <c r="C31" s="122">
        <v>1359.46</v>
      </c>
      <c r="D31" s="48">
        <v>2989.69</v>
      </c>
      <c r="E31" s="48">
        <v>58.59</v>
      </c>
      <c r="H31" s="48" t="s">
        <v>535</v>
      </c>
      <c r="I31" s="122">
        <v>8745.4500000000007</v>
      </c>
      <c r="J31" s="122">
        <v>2304.92</v>
      </c>
      <c r="K31" s="48">
        <f>IFERROR(VLOOKUP(H31,'Overall Portfolio'!$A$3:$B$733,2,FALSE),K30)</f>
        <v>59.374133544409474</v>
      </c>
    </row>
    <row r="32" spans="1:11" x14ac:dyDescent="0.25">
      <c r="A32" s="48" t="s">
        <v>685</v>
      </c>
      <c r="B32" s="122">
        <v>11586.35</v>
      </c>
      <c r="C32" s="122">
        <v>1383.39</v>
      </c>
      <c r="D32" s="48">
        <v>2997.95</v>
      </c>
      <c r="E32" s="48">
        <v>58.82</v>
      </c>
      <c r="H32" s="48" t="s">
        <v>528</v>
      </c>
      <c r="I32" s="122">
        <v>8660.25</v>
      </c>
      <c r="J32" s="122">
        <v>2541.4699999999998</v>
      </c>
      <c r="K32" s="48">
        <f>IFERROR(VLOOKUP(H32,'Overall Portfolio'!$A$3:$B$733,2,FALSE),K31)</f>
        <v>61.186181227474563</v>
      </c>
    </row>
    <row r="33" spans="1:11" x14ac:dyDescent="0.25">
      <c r="A33" s="48" t="s">
        <v>684</v>
      </c>
      <c r="B33" s="122">
        <v>11661.85</v>
      </c>
      <c r="C33" s="122">
        <v>1403.05</v>
      </c>
      <c r="D33" s="48">
        <v>2986.2</v>
      </c>
      <c r="E33" s="48">
        <v>59.1</v>
      </c>
      <c r="H33" s="48" t="s">
        <v>521</v>
      </c>
      <c r="I33" s="122">
        <v>8083.8</v>
      </c>
      <c r="J33" s="122">
        <v>2488.65</v>
      </c>
      <c r="K33" s="48">
        <f>IFERROR(VLOOKUP(H33,'Overall Portfolio'!$A$3:$B$733,2,FALSE),K32)</f>
        <v>62.517644399773452</v>
      </c>
    </row>
    <row r="34" spans="1:11" x14ac:dyDescent="0.25">
      <c r="A34" s="48" t="s">
        <v>680</v>
      </c>
      <c r="B34" s="122">
        <v>11588.35</v>
      </c>
      <c r="C34" s="122">
        <v>1400.87</v>
      </c>
      <c r="D34" s="48">
        <v>2995.99</v>
      </c>
      <c r="E34" s="48">
        <v>59.99</v>
      </c>
      <c r="H34" s="48" t="s">
        <v>514</v>
      </c>
      <c r="I34" s="122">
        <v>9111.9</v>
      </c>
      <c r="J34" s="122">
        <v>2789.82</v>
      </c>
      <c r="K34" s="48">
        <f>IFERROR(VLOOKUP(H34,'Overall Portfolio'!$A$3:$B$733,2,FALSE),K33)</f>
        <v>72.26883115780285</v>
      </c>
    </row>
    <row r="35" spans="1:11" x14ac:dyDescent="0.25">
      <c r="A35" s="48" t="s">
        <v>679</v>
      </c>
      <c r="B35" s="122">
        <v>11604.1</v>
      </c>
      <c r="C35" s="122">
        <v>1379.33</v>
      </c>
      <c r="D35" s="48">
        <v>3004.52</v>
      </c>
      <c r="E35" s="48">
        <v>60.79</v>
      </c>
      <c r="H35" s="48" t="s">
        <v>507</v>
      </c>
      <c r="I35" s="122">
        <v>9266.75</v>
      </c>
      <c r="J35" s="122">
        <v>2874.56</v>
      </c>
      <c r="K35" s="48">
        <f>IFERROR(VLOOKUP(H35,'Overall Portfolio'!$A$3:$B$733,2,FALSE),K34)</f>
        <v>76.595746504491672</v>
      </c>
    </row>
    <row r="36" spans="1:11" x14ac:dyDescent="0.25">
      <c r="A36" s="48" t="s">
        <v>678</v>
      </c>
      <c r="B36" s="122">
        <v>11582.6</v>
      </c>
      <c r="C36" s="122">
        <v>1422.96</v>
      </c>
      <c r="D36" s="48">
        <v>3010.29</v>
      </c>
      <c r="E36" s="48">
        <v>60.9</v>
      </c>
      <c r="H36" s="48" t="s">
        <v>500</v>
      </c>
      <c r="I36" s="122">
        <v>9154.4</v>
      </c>
      <c r="J36" s="122">
        <v>2836.74</v>
      </c>
      <c r="K36" s="48">
        <f>IFERROR(VLOOKUP(H36,'Overall Portfolio'!$A$3:$B$733,2,FALSE),K35)</f>
        <v>83.491521574603837</v>
      </c>
    </row>
    <row r="37" spans="1:11" x14ac:dyDescent="0.25">
      <c r="A37" s="48" t="s">
        <v>677</v>
      </c>
      <c r="B37" s="122">
        <v>11583.9</v>
      </c>
      <c r="C37" s="122">
        <v>1417.76</v>
      </c>
      <c r="D37" s="48">
        <v>3022.55</v>
      </c>
      <c r="E37" s="48">
        <v>61.65</v>
      </c>
      <c r="H37" s="48" t="s">
        <v>493</v>
      </c>
      <c r="I37" s="122">
        <v>9859.9</v>
      </c>
      <c r="J37" s="122">
        <v>2830.71</v>
      </c>
      <c r="K37" s="48">
        <f>IFERROR(VLOOKUP(H37,'Overall Portfolio'!$A$3:$B$733,2,FALSE),K36)</f>
        <v>93.68093615818384</v>
      </c>
    </row>
    <row r="38" spans="1:11" x14ac:dyDescent="0.25">
      <c r="A38" s="48" t="s">
        <v>675</v>
      </c>
      <c r="B38" s="122">
        <v>11627.15</v>
      </c>
      <c r="C38" s="122">
        <v>1420.78</v>
      </c>
      <c r="D38" s="48">
        <v>3022.55</v>
      </c>
      <c r="E38" s="48">
        <v>61.65</v>
      </c>
      <c r="H38" s="48" t="s">
        <v>486</v>
      </c>
      <c r="I38" s="122">
        <v>9251.5</v>
      </c>
      <c r="J38" s="122">
        <v>2929.8</v>
      </c>
      <c r="K38" s="48">
        <f>IFERROR(VLOOKUP(H38,'Overall Portfolio'!$A$3:$B$733,2,FALSE),K37)</f>
        <v>101.22844765496302</v>
      </c>
    </row>
    <row r="39" spans="1:11" x14ac:dyDescent="0.25">
      <c r="A39" s="48" t="s">
        <v>673</v>
      </c>
      <c r="B39" s="122">
        <v>11786.85</v>
      </c>
      <c r="C39" s="122">
        <v>1453.27</v>
      </c>
      <c r="D39" s="48">
        <v>3036.89</v>
      </c>
      <c r="E39" s="48">
        <v>60.82</v>
      </c>
      <c r="H39" s="48" t="s">
        <v>479</v>
      </c>
      <c r="I39" s="122">
        <v>9136.85</v>
      </c>
      <c r="J39" s="122">
        <v>2863.7</v>
      </c>
      <c r="K39" s="48">
        <f>IFERROR(VLOOKUP(H39,'Overall Portfolio'!$A$3:$B$733,2,FALSE),K38)</f>
        <v>94.702272131042804</v>
      </c>
    </row>
    <row r="40" spans="1:11" x14ac:dyDescent="0.25">
      <c r="A40" s="48" t="s">
        <v>672</v>
      </c>
      <c r="B40" s="122">
        <v>11844.1</v>
      </c>
      <c r="C40" s="122">
        <v>1465.21</v>
      </c>
      <c r="D40" s="48">
        <v>3046.77</v>
      </c>
      <c r="E40" s="48">
        <v>60.81</v>
      </c>
      <c r="H40" s="48" t="s">
        <v>472</v>
      </c>
      <c r="I40" s="122">
        <v>9039.25</v>
      </c>
      <c r="J40" s="122">
        <v>2955.45</v>
      </c>
      <c r="K40" s="48">
        <f>IFERROR(VLOOKUP(H40,'Overall Portfolio'!$A$3:$B$733,2,FALSE),K39)</f>
        <v>103.17438573886778</v>
      </c>
    </row>
    <row r="41" spans="1:11" x14ac:dyDescent="0.25">
      <c r="A41" s="48" t="s">
        <v>671</v>
      </c>
      <c r="B41" s="122">
        <v>11877.45</v>
      </c>
      <c r="C41" s="122">
        <v>1450.6</v>
      </c>
      <c r="D41" s="48">
        <v>3037.56</v>
      </c>
      <c r="E41" s="48">
        <v>62.19</v>
      </c>
      <c r="H41" s="48" t="s">
        <v>465</v>
      </c>
      <c r="I41" s="122">
        <v>9580.2999999999993</v>
      </c>
      <c r="J41" s="122">
        <v>3044.31</v>
      </c>
      <c r="K41" s="48">
        <f>IFERROR(VLOOKUP(H41,'Overall Portfolio'!$A$3:$B$733,2,FALSE),K40)</f>
        <v>99.461449875469299</v>
      </c>
    </row>
    <row r="42" spans="1:11" x14ac:dyDescent="0.25">
      <c r="A42" s="48" t="s">
        <v>670</v>
      </c>
      <c r="B42" s="122">
        <v>11890.6</v>
      </c>
      <c r="C42" s="122">
        <v>1443.22</v>
      </c>
      <c r="D42" s="48">
        <v>3066.91</v>
      </c>
      <c r="E42" s="48">
        <v>63.96</v>
      </c>
      <c r="H42" s="48" t="s">
        <v>458</v>
      </c>
      <c r="I42" s="122">
        <v>10142.15</v>
      </c>
      <c r="J42" s="122">
        <v>3193.93</v>
      </c>
      <c r="K42" s="48">
        <f>IFERROR(VLOOKUP(H42,'Overall Portfolio'!$A$3:$B$733,2,FALSE),K41)</f>
        <v>120.10019600548387</v>
      </c>
    </row>
    <row r="43" spans="1:11" x14ac:dyDescent="0.25">
      <c r="A43" s="48" t="s">
        <v>667</v>
      </c>
      <c r="B43" s="122">
        <v>11941.3</v>
      </c>
      <c r="C43" s="122">
        <v>1443.96</v>
      </c>
      <c r="D43" s="48">
        <v>3078.27</v>
      </c>
      <c r="E43" s="48">
        <v>64.38</v>
      </c>
      <c r="H43" s="48" t="s">
        <v>451</v>
      </c>
      <c r="I43" s="122">
        <v>9972.9</v>
      </c>
      <c r="J43" s="122">
        <v>3041.31</v>
      </c>
      <c r="K43" s="48">
        <f>IFERROR(VLOOKUP(H43,'Overall Portfolio'!$A$3:$B$733,2,FALSE),K42)</f>
        <v>130.05160843710124</v>
      </c>
    </row>
    <row r="44" spans="1:11" x14ac:dyDescent="0.25">
      <c r="A44" s="48" t="s">
        <v>666</v>
      </c>
      <c r="B44" s="122">
        <v>11917.2</v>
      </c>
      <c r="C44" s="122">
        <v>1433.71</v>
      </c>
      <c r="D44" s="48">
        <v>3074.62</v>
      </c>
      <c r="E44" s="48">
        <v>64.28</v>
      </c>
      <c r="H44" s="48" t="s">
        <v>444</v>
      </c>
      <c r="I44" s="122">
        <v>10244.4</v>
      </c>
      <c r="J44" s="122">
        <v>3097.74</v>
      </c>
      <c r="K44" s="48">
        <f>IFERROR(VLOOKUP(H44,'Overall Portfolio'!$A$3:$B$733,2,FALSE),K43)</f>
        <v>120.48074854563565</v>
      </c>
    </row>
    <row r="45" spans="1:11" x14ac:dyDescent="0.25">
      <c r="A45" s="48" t="s">
        <v>665</v>
      </c>
      <c r="B45" s="122">
        <v>11966.05</v>
      </c>
      <c r="C45" s="122">
        <v>1421.43</v>
      </c>
      <c r="D45" s="48">
        <v>3076.78</v>
      </c>
      <c r="E45" s="48">
        <v>64.31</v>
      </c>
      <c r="H45" s="48" t="s">
        <v>437</v>
      </c>
      <c r="I45" s="122">
        <v>10383</v>
      </c>
      <c r="J45" s="122">
        <v>3009.05</v>
      </c>
      <c r="K45" s="48">
        <f>IFERROR(VLOOKUP(H45,'Overall Portfolio'!$A$3:$B$733,2,FALSE),K44)</f>
        <v>120.21052492178148</v>
      </c>
    </row>
    <row r="46" spans="1:11" x14ac:dyDescent="0.25">
      <c r="A46" s="48" t="s">
        <v>664</v>
      </c>
      <c r="B46" s="122">
        <v>12012.05</v>
      </c>
      <c r="C46" s="122">
        <v>1444.9</v>
      </c>
      <c r="D46" s="48">
        <v>3085.18</v>
      </c>
      <c r="E46" s="48">
        <v>64.86</v>
      </c>
      <c r="H46" s="48" t="s">
        <v>430</v>
      </c>
      <c r="I46" s="122">
        <v>10607.35</v>
      </c>
      <c r="J46" s="122">
        <v>3130.01</v>
      </c>
      <c r="K46" s="48">
        <f>IFERROR(VLOOKUP(H46,'Overall Portfolio'!$A$3:$B$733,2,FALSE),K45)</f>
        <v>119.74117307730226</v>
      </c>
    </row>
    <row r="47" spans="1:11" x14ac:dyDescent="0.25">
      <c r="A47" s="48" t="s">
        <v>663</v>
      </c>
      <c r="B47" s="122">
        <v>11908.15</v>
      </c>
      <c r="C47" s="122">
        <v>1431.93</v>
      </c>
      <c r="D47" s="48">
        <v>3093.08</v>
      </c>
      <c r="E47" s="48">
        <v>65.040000000000006</v>
      </c>
      <c r="H47" s="48" t="s">
        <v>423</v>
      </c>
      <c r="I47" s="122">
        <v>10768.05</v>
      </c>
      <c r="J47" s="122">
        <v>3185.04</v>
      </c>
      <c r="K47" s="48">
        <f>IFERROR(VLOOKUP(H47,'Overall Portfolio'!$A$3:$B$733,2,FALSE),K46)</f>
        <v>130.29080743910558</v>
      </c>
    </row>
    <row r="48" spans="1:11" x14ac:dyDescent="0.25">
      <c r="A48" s="48" t="s">
        <v>660</v>
      </c>
      <c r="B48" s="122">
        <v>11913.45</v>
      </c>
      <c r="C48" s="122">
        <v>1414.39</v>
      </c>
      <c r="D48" s="48">
        <v>3087.01</v>
      </c>
      <c r="E48" s="48">
        <v>65.55</v>
      </c>
      <c r="H48" s="48" t="s">
        <v>416</v>
      </c>
      <c r="I48" s="122">
        <v>10901.7</v>
      </c>
      <c r="J48" s="122">
        <v>3224.73</v>
      </c>
      <c r="K48" s="48">
        <f>IFERROR(VLOOKUP(H48,'Overall Portfolio'!$A$3:$B$733,2,FALSE),K47)</f>
        <v>152.43997257201127</v>
      </c>
    </row>
    <row r="49" spans="1:11" x14ac:dyDescent="0.25">
      <c r="A49" s="48" t="s">
        <v>658</v>
      </c>
      <c r="B49" s="122">
        <v>11840.45</v>
      </c>
      <c r="C49" s="122">
        <v>1458.48</v>
      </c>
      <c r="D49" s="48">
        <v>3094.04</v>
      </c>
      <c r="E49" s="48">
        <v>66.12</v>
      </c>
      <c r="H49" s="48" t="s">
        <v>409</v>
      </c>
      <c r="I49" s="122">
        <v>11194.15</v>
      </c>
      <c r="J49" s="122">
        <v>3215.63</v>
      </c>
      <c r="K49" s="48">
        <f>IFERROR(VLOOKUP(H49,'Overall Portfolio'!$A$3:$B$733,2,FALSE),K48)</f>
        <v>149.62557091438242</v>
      </c>
    </row>
    <row r="50" spans="1:11" x14ac:dyDescent="0.25">
      <c r="A50" s="48" t="s">
        <v>657</v>
      </c>
      <c r="B50" s="122">
        <v>11872.1</v>
      </c>
      <c r="C50" s="122">
        <v>1449.01</v>
      </c>
      <c r="D50" s="48">
        <v>3096.63</v>
      </c>
      <c r="E50" s="48">
        <v>65.66</v>
      </c>
      <c r="H50" s="48" t="s">
        <v>402</v>
      </c>
      <c r="I50" s="122">
        <v>11073.45</v>
      </c>
      <c r="J50" s="122">
        <v>3271.12</v>
      </c>
      <c r="K50" s="48">
        <f>IFERROR(VLOOKUP(H50,'Overall Portfolio'!$A$3:$B$733,2,FALSE),K49)</f>
        <v>177.55851686941583</v>
      </c>
    </row>
    <row r="51" spans="1:11" x14ac:dyDescent="0.25">
      <c r="A51" s="48" t="s">
        <v>656</v>
      </c>
      <c r="B51" s="122">
        <v>11895.45</v>
      </c>
      <c r="C51" s="122">
        <v>1457.04</v>
      </c>
      <c r="D51" s="48">
        <v>3120.46</v>
      </c>
      <c r="E51" s="48">
        <v>66.44</v>
      </c>
      <c r="H51" s="48" t="s">
        <v>395</v>
      </c>
      <c r="I51" s="122">
        <v>11214.05</v>
      </c>
      <c r="J51" s="122">
        <v>3351.28</v>
      </c>
      <c r="K51" s="48">
        <f>IFERROR(VLOOKUP(H51,'Overall Portfolio'!$A$3:$B$733,2,FALSE),K50)</f>
        <v>182.98715051314616</v>
      </c>
    </row>
    <row r="52" spans="1:11" x14ac:dyDescent="0.25">
      <c r="A52" s="48" t="s">
        <v>653</v>
      </c>
      <c r="B52" s="122">
        <v>11884.5</v>
      </c>
      <c r="C52" s="122">
        <v>1445.5</v>
      </c>
      <c r="D52" s="48">
        <v>3122.03</v>
      </c>
      <c r="E52" s="48">
        <v>66.78</v>
      </c>
      <c r="H52" s="48" t="s">
        <v>388</v>
      </c>
      <c r="I52" s="122">
        <v>11178.4</v>
      </c>
      <c r="J52" s="122">
        <v>3372.85</v>
      </c>
      <c r="K52" s="48">
        <f>IFERROR(VLOOKUP(H52,'Overall Portfolio'!$A$3:$B$733,2,FALSE),K51)</f>
        <v>195.36785747357408</v>
      </c>
    </row>
    <row r="53" spans="1:11" x14ac:dyDescent="0.25">
      <c r="A53" s="48" t="s">
        <v>652</v>
      </c>
      <c r="B53" s="122">
        <v>11940.1</v>
      </c>
      <c r="C53" s="122">
        <v>1495.57</v>
      </c>
      <c r="D53" s="48">
        <v>3120.18</v>
      </c>
      <c r="E53" s="48">
        <v>66.569999999999993</v>
      </c>
      <c r="H53" s="48" t="s">
        <v>381</v>
      </c>
      <c r="I53" s="122">
        <v>11371.6</v>
      </c>
      <c r="J53" s="122">
        <v>3397.16</v>
      </c>
      <c r="K53" s="48">
        <f>IFERROR(VLOOKUP(H53,'Overall Portfolio'!$A$3:$B$733,2,FALSE),K52)</f>
        <v>199.96304555939838</v>
      </c>
    </row>
    <row r="54" spans="1:11" x14ac:dyDescent="0.25">
      <c r="A54" s="48" t="s">
        <v>651</v>
      </c>
      <c r="B54" s="122">
        <v>11999.1</v>
      </c>
      <c r="C54" s="122">
        <v>1533.12</v>
      </c>
      <c r="D54" s="48">
        <v>3108.46</v>
      </c>
      <c r="E54" s="48">
        <v>65.8</v>
      </c>
      <c r="H54" s="48" t="s">
        <v>374</v>
      </c>
      <c r="I54" s="122">
        <v>11647.6</v>
      </c>
      <c r="J54" s="122">
        <v>3508.01</v>
      </c>
      <c r="K54" s="48">
        <f>IFERROR(VLOOKUP(H54,'Overall Portfolio'!$A$3:$B$733,2,FALSE),K53)</f>
        <v>181.20766030279981</v>
      </c>
    </row>
    <row r="55" spans="1:11" x14ac:dyDescent="0.25">
      <c r="A55" s="48" t="s">
        <v>650</v>
      </c>
      <c r="B55" s="122">
        <v>11968.4</v>
      </c>
      <c r="C55" s="122">
        <v>1523.16</v>
      </c>
      <c r="D55" s="48">
        <v>3103.54</v>
      </c>
      <c r="E55" s="48">
        <v>65.5</v>
      </c>
      <c r="H55" s="48" t="s">
        <v>367</v>
      </c>
      <c r="I55" s="122">
        <v>11333.85</v>
      </c>
      <c r="J55" s="122">
        <v>3426.96</v>
      </c>
      <c r="K55" s="48">
        <f>IFERROR(VLOOKUP(H55,'Overall Portfolio'!$A$3:$B$733,2,FALSE),K54)</f>
        <v>186.89490613059894</v>
      </c>
    </row>
    <row r="56" spans="1:11" x14ac:dyDescent="0.25">
      <c r="A56" s="48" t="s">
        <v>649</v>
      </c>
      <c r="B56" s="122">
        <v>11914.4</v>
      </c>
      <c r="C56" s="122">
        <v>1531.98</v>
      </c>
      <c r="D56" s="48">
        <v>3110.29</v>
      </c>
      <c r="E56" s="48">
        <v>65.44</v>
      </c>
      <c r="H56" s="48" t="s">
        <v>360</v>
      </c>
      <c r="I56" s="122">
        <v>11464.45</v>
      </c>
      <c r="J56" s="122">
        <v>3340.97</v>
      </c>
      <c r="K56" s="48">
        <f>IFERROR(VLOOKUP(H56,'Overall Portfolio'!$A$3:$B$733,2,FALSE),K55)</f>
        <v>157.6205492982786</v>
      </c>
    </row>
    <row r="57" spans="1:11" x14ac:dyDescent="0.25">
      <c r="A57" s="48" t="s">
        <v>646</v>
      </c>
      <c r="B57" s="122">
        <v>12073.75</v>
      </c>
      <c r="C57" s="122">
        <v>1546.89</v>
      </c>
      <c r="D57" s="48">
        <v>3133.64</v>
      </c>
      <c r="E57" s="48">
        <v>66.59</v>
      </c>
      <c r="H57" s="48" t="s">
        <v>353</v>
      </c>
      <c r="I57" s="122">
        <v>11504.95</v>
      </c>
      <c r="J57" s="122">
        <v>3319.47</v>
      </c>
      <c r="K57" s="48">
        <f>IFERROR(VLOOKUP(H57,'Overall Portfolio'!$A$3:$B$733,2,FALSE),K56)</f>
        <v>170.12700519010556</v>
      </c>
    </row>
    <row r="58" spans="1:11" x14ac:dyDescent="0.25">
      <c r="A58" s="48" t="s">
        <v>645</v>
      </c>
      <c r="B58" s="122">
        <v>12037.7</v>
      </c>
      <c r="C58" s="122">
        <v>1545.6</v>
      </c>
      <c r="D58" s="48">
        <v>3140.52</v>
      </c>
      <c r="E58" s="48">
        <v>66.069999999999993</v>
      </c>
      <c r="H58" s="48" t="s">
        <v>346</v>
      </c>
      <c r="I58" s="122">
        <v>11050.25</v>
      </c>
      <c r="J58" s="122">
        <v>3298.46</v>
      </c>
      <c r="K58" s="48">
        <f>IFERROR(VLOOKUP(H58,'Overall Portfolio'!$A$3:$B$733,2,FALSE),K57)</f>
        <v>163.67510160238729</v>
      </c>
    </row>
    <row r="59" spans="1:11" x14ac:dyDescent="0.25">
      <c r="A59" s="48" t="s">
        <v>644</v>
      </c>
      <c r="B59" s="122">
        <v>12100.7</v>
      </c>
      <c r="C59" s="122">
        <v>1555.11</v>
      </c>
      <c r="D59" s="48">
        <v>3153.63</v>
      </c>
      <c r="E59" s="48">
        <v>66.959999999999994</v>
      </c>
      <c r="H59" s="48" t="s">
        <v>339</v>
      </c>
      <c r="I59" s="122">
        <v>11416.95</v>
      </c>
      <c r="J59" s="122">
        <v>3348.44</v>
      </c>
      <c r="K59" s="48">
        <f>IFERROR(VLOOKUP(H59,'Overall Portfolio'!$A$3:$B$733,2,FALSE),K58)</f>
        <v>167.84685808575307</v>
      </c>
    </row>
    <row r="60" spans="1:11" x14ac:dyDescent="0.25">
      <c r="A60" s="48" t="s">
        <v>643</v>
      </c>
      <c r="B60" s="122">
        <v>12151.15</v>
      </c>
      <c r="C60" s="122">
        <v>1565.46</v>
      </c>
      <c r="D60" s="48">
        <v>3153.63</v>
      </c>
      <c r="E60" s="48">
        <v>66.959999999999994</v>
      </c>
      <c r="H60" s="48" t="s">
        <v>332</v>
      </c>
      <c r="I60" s="122">
        <v>11914.2</v>
      </c>
      <c r="J60" s="122">
        <v>3477.13</v>
      </c>
      <c r="K60" s="48">
        <f>IFERROR(VLOOKUP(H60,'Overall Portfolio'!$A$3:$B$733,2,FALSE),K59)</f>
        <v>167.62223745874215</v>
      </c>
    </row>
    <row r="61" spans="1:11" x14ac:dyDescent="0.25">
      <c r="A61" s="48" t="s">
        <v>642</v>
      </c>
      <c r="B61" s="122">
        <v>12056.05</v>
      </c>
      <c r="C61" s="122">
        <v>1536.58</v>
      </c>
      <c r="D61" s="48">
        <v>3140.98</v>
      </c>
      <c r="E61" s="48">
        <v>66.81</v>
      </c>
      <c r="H61" s="48" t="s">
        <v>325</v>
      </c>
      <c r="I61" s="122">
        <v>11762.45</v>
      </c>
      <c r="J61" s="122">
        <v>3483.81</v>
      </c>
      <c r="K61" s="48">
        <f>IFERROR(VLOOKUP(H61,'Overall Portfolio'!$A$3:$B$733,2,FALSE),K60)</f>
        <v>177.4532555557889</v>
      </c>
    </row>
    <row r="62" spans="1:11" x14ac:dyDescent="0.25">
      <c r="A62" s="48" t="s">
        <v>639</v>
      </c>
      <c r="B62" s="122">
        <v>12048.2</v>
      </c>
      <c r="C62" s="122">
        <v>1571.6</v>
      </c>
      <c r="D62" s="48">
        <v>3113.87</v>
      </c>
      <c r="E62" s="48">
        <v>66.040000000000006</v>
      </c>
      <c r="H62" s="48" t="s">
        <v>318</v>
      </c>
      <c r="I62" s="122">
        <v>11930.35</v>
      </c>
      <c r="J62" s="122">
        <v>3465.39</v>
      </c>
      <c r="K62" s="48">
        <f>IFERROR(VLOOKUP(H62,'Overall Portfolio'!$A$3:$B$733,2,FALSE),K61)</f>
        <v>181.30304998849522</v>
      </c>
    </row>
    <row r="63" spans="1:11" x14ac:dyDescent="0.25">
      <c r="A63" s="48" t="s">
        <v>638</v>
      </c>
      <c r="B63" s="122">
        <v>11994.2</v>
      </c>
      <c r="C63" s="122">
        <v>1564.07</v>
      </c>
      <c r="D63" s="48">
        <v>3093.2</v>
      </c>
      <c r="E63" s="48">
        <v>64.86</v>
      </c>
      <c r="H63" s="48" t="s">
        <v>311</v>
      </c>
      <c r="I63" s="122">
        <v>11642.4</v>
      </c>
      <c r="J63" s="122">
        <v>3269.96</v>
      </c>
      <c r="K63" s="48">
        <f>IFERROR(VLOOKUP(H63,'Overall Portfolio'!$A$3:$B$733,2,FALSE),K62)</f>
        <v>188.24209433327707</v>
      </c>
    </row>
    <row r="64" spans="1:11" x14ac:dyDescent="0.25">
      <c r="A64" s="48" t="s">
        <v>637</v>
      </c>
      <c r="B64" s="122">
        <v>12043.2</v>
      </c>
      <c r="C64" s="122">
        <v>1538.12</v>
      </c>
      <c r="D64" s="48">
        <v>3112.76</v>
      </c>
      <c r="E64" s="48">
        <v>65.430000000000007</v>
      </c>
      <c r="H64" s="48" t="s">
        <v>304</v>
      </c>
      <c r="I64" s="122">
        <v>12263.55</v>
      </c>
      <c r="J64" s="122">
        <v>3509.44</v>
      </c>
      <c r="K64" s="48">
        <f>IFERROR(VLOOKUP(H64,'Overall Portfolio'!$A$3:$B$733,2,FALSE),K63)</f>
        <v>182.11247208137706</v>
      </c>
    </row>
    <row r="65" spans="1:11" x14ac:dyDescent="0.25">
      <c r="A65" s="48" t="s">
        <v>636</v>
      </c>
      <c r="B65" s="122">
        <v>12018.4</v>
      </c>
      <c r="C65" s="122">
        <v>1536.29</v>
      </c>
      <c r="D65" s="48">
        <v>3117.43</v>
      </c>
      <c r="E65" s="48">
        <v>66.39</v>
      </c>
      <c r="H65" s="48" t="s">
        <v>297</v>
      </c>
      <c r="I65" s="122">
        <v>12719.95</v>
      </c>
      <c r="J65" s="122">
        <v>3585.15</v>
      </c>
      <c r="K65" s="48">
        <f>IFERROR(VLOOKUP(H65,'Overall Portfolio'!$A$3:$B$733,2,FALSE),K64)</f>
        <v>199.76673631760542</v>
      </c>
    </row>
    <row r="66" spans="1:11" x14ac:dyDescent="0.25">
      <c r="A66" s="48" t="s">
        <v>635</v>
      </c>
      <c r="B66" s="122">
        <v>11921.5</v>
      </c>
      <c r="C66" s="122">
        <v>1540.3</v>
      </c>
      <c r="D66" s="48">
        <v>3145.91</v>
      </c>
      <c r="E66" s="48">
        <v>67.680000000000007</v>
      </c>
      <c r="H66" s="48" t="s">
        <v>290</v>
      </c>
      <c r="I66" s="122">
        <v>12859.05</v>
      </c>
      <c r="J66" s="122">
        <v>3557.54</v>
      </c>
      <c r="K66" s="48">
        <f>IFERROR(VLOOKUP(H66,'Overall Portfolio'!$A$3:$B$733,2,FALSE),K65)</f>
        <v>195.80556250354761</v>
      </c>
    </row>
    <row r="67" spans="1:11" x14ac:dyDescent="0.25">
      <c r="A67" s="48" t="s">
        <v>632</v>
      </c>
      <c r="B67" s="122">
        <v>11937.5</v>
      </c>
      <c r="C67" s="122">
        <v>1557.83</v>
      </c>
      <c r="D67" s="48">
        <v>3135.96</v>
      </c>
      <c r="E67" s="48">
        <v>66.73</v>
      </c>
      <c r="H67" s="48" t="s">
        <v>283</v>
      </c>
      <c r="I67" s="122">
        <v>12968.95</v>
      </c>
      <c r="J67" s="122">
        <v>3638.35</v>
      </c>
      <c r="K67" s="48">
        <f>IFERROR(VLOOKUP(H67,'Overall Portfolio'!$A$3:$B$733,2,FALSE),K66)</f>
        <v>246.67568390694308</v>
      </c>
    </row>
    <row r="68" spans="1:11" x14ac:dyDescent="0.25">
      <c r="A68" s="48" t="s">
        <v>631</v>
      </c>
      <c r="B68" s="122">
        <v>11856.8</v>
      </c>
      <c r="C68" s="122">
        <v>1547.28</v>
      </c>
      <c r="D68" s="48">
        <v>3132.52</v>
      </c>
      <c r="E68" s="48">
        <v>67.12</v>
      </c>
      <c r="H68" s="48" t="s">
        <v>276</v>
      </c>
      <c r="I68" s="122">
        <v>13258.55</v>
      </c>
      <c r="J68" s="122">
        <v>3699.12</v>
      </c>
      <c r="K68" s="48">
        <f>IFERROR(VLOOKUP(H68,'Overall Portfolio'!$A$3:$B$733,2,FALSE),K67)</f>
        <v>260.25717177346382</v>
      </c>
    </row>
    <row r="69" spans="1:11" x14ac:dyDescent="0.25">
      <c r="A69" s="48" t="s">
        <v>630</v>
      </c>
      <c r="B69" s="122">
        <v>11910.15</v>
      </c>
      <c r="C69" s="122">
        <v>1547.73</v>
      </c>
      <c r="D69" s="48">
        <v>3141.63</v>
      </c>
      <c r="E69" s="48">
        <v>67.69</v>
      </c>
      <c r="H69" s="48" t="s">
        <v>269</v>
      </c>
      <c r="I69" s="122">
        <v>13513.85</v>
      </c>
      <c r="J69" s="122">
        <v>3663.46</v>
      </c>
      <c r="K69" s="48">
        <f>IFERROR(VLOOKUP(H69,'Overall Portfolio'!$A$3:$B$733,2,FALSE),K68)</f>
        <v>262.16485954788027</v>
      </c>
    </row>
    <row r="70" spans="1:11" x14ac:dyDescent="0.25">
      <c r="A70" s="48" t="s">
        <v>629</v>
      </c>
      <c r="B70" s="122">
        <v>11971.8</v>
      </c>
      <c r="C70" s="122">
        <v>1553.47</v>
      </c>
      <c r="D70" s="48">
        <v>3168.57</v>
      </c>
      <c r="E70" s="48">
        <v>67.86</v>
      </c>
      <c r="H70" s="48" t="s">
        <v>262</v>
      </c>
      <c r="I70" s="122">
        <v>13760.55</v>
      </c>
      <c r="J70" s="122">
        <v>3709.41</v>
      </c>
      <c r="K70" s="48">
        <f>IFERROR(VLOOKUP(H70,'Overall Portfolio'!$A$3:$B$733,2,FALSE),K69)</f>
        <v>256.99436392064172</v>
      </c>
    </row>
    <row r="71" spans="1:11" x14ac:dyDescent="0.25">
      <c r="A71" s="48" t="s">
        <v>628</v>
      </c>
      <c r="B71" s="122">
        <v>12086.7</v>
      </c>
      <c r="C71" s="122">
        <v>1568.04</v>
      </c>
      <c r="D71" s="48">
        <v>3168.8</v>
      </c>
      <c r="E71" s="48">
        <v>68.790000000000006</v>
      </c>
      <c r="H71" s="48" t="s">
        <v>255</v>
      </c>
      <c r="I71" s="122">
        <v>13749.25</v>
      </c>
      <c r="J71" s="122">
        <v>3703.06</v>
      </c>
      <c r="K71" s="48">
        <f>IFERROR(VLOOKUP(H71,'Overall Portfolio'!$A$3:$B$733,2,FALSE),K70)</f>
        <v>285.42125886069664</v>
      </c>
    </row>
    <row r="72" spans="1:11" x14ac:dyDescent="0.25">
      <c r="A72" s="48" t="s">
        <v>625</v>
      </c>
      <c r="B72" s="122">
        <v>12053.95</v>
      </c>
      <c r="C72" s="122">
        <v>1551.89</v>
      </c>
      <c r="D72" s="48">
        <v>3191.45</v>
      </c>
      <c r="E72" s="48">
        <v>69.959999999999994</v>
      </c>
      <c r="H72" s="48" t="s">
        <v>248</v>
      </c>
      <c r="I72" s="122">
        <v>14018.5</v>
      </c>
      <c r="J72" s="122">
        <v>3756.07</v>
      </c>
      <c r="K72" s="48">
        <f>IFERROR(VLOOKUP(H72,'Overall Portfolio'!$A$3:$B$733,2,FALSE),K71)</f>
        <v>294.4432744787934</v>
      </c>
    </row>
    <row r="73" spans="1:11" x14ac:dyDescent="0.25">
      <c r="A73" s="48" t="s">
        <v>624</v>
      </c>
      <c r="B73" s="122">
        <v>12165</v>
      </c>
      <c r="C73" s="122">
        <v>1548.03</v>
      </c>
      <c r="D73" s="48">
        <v>3192.52</v>
      </c>
      <c r="E73" s="48">
        <v>70.099999999999994</v>
      </c>
      <c r="H73" s="48" t="s">
        <v>241</v>
      </c>
      <c r="I73" s="122">
        <v>14347.25</v>
      </c>
      <c r="J73" s="122">
        <v>3824.68</v>
      </c>
      <c r="K73" s="48">
        <f>IFERROR(VLOOKUP(H73,'Overall Portfolio'!$A$3:$B$733,2,FALSE),K72)</f>
        <v>392.06515775097813</v>
      </c>
    </row>
    <row r="74" spans="1:11" x14ac:dyDescent="0.25">
      <c r="A74" s="48" t="s">
        <v>623</v>
      </c>
      <c r="B74" s="122">
        <v>12221.65</v>
      </c>
      <c r="C74" s="122">
        <v>1561.05</v>
      </c>
      <c r="D74" s="48">
        <v>3191.14</v>
      </c>
      <c r="E74" s="48">
        <v>69.930000000000007</v>
      </c>
      <c r="H74" s="48" t="s">
        <v>234</v>
      </c>
      <c r="I74" s="122">
        <v>14433.7</v>
      </c>
      <c r="J74" s="122">
        <v>3768.25</v>
      </c>
      <c r="K74" s="48">
        <f>IFERROR(VLOOKUP(H74,'Overall Portfolio'!$A$3:$B$733,2,FALSE),K73)</f>
        <v>502.80543463338682</v>
      </c>
    </row>
    <row r="75" spans="1:11" x14ac:dyDescent="0.25">
      <c r="A75" s="48" t="s">
        <v>622</v>
      </c>
      <c r="B75" s="122">
        <v>12259.7</v>
      </c>
      <c r="C75" s="122">
        <v>1594.83</v>
      </c>
      <c r="D75" s="48">
        <v>3205.37</v>
      </c>
      <c r="E75" s="48">
        <v>70</v>
      </c>
      <c r="H75" s="48" t="s">
        <v>227</v>
      </c>
      <c r="I75" s="122">
        <v>14371.9</v>
      </c>
      <c r="J75" s="122">
        <v>3841.47</v>
      </c>
      <c r="K75" s="48">
        <f>IFERROR(VLOOKUP(H75,'Overall Portfolio'!$A$3:$B$733,2,FALSE),K74)</f>
        <v>541.71050484766158</v>
      </c>
    </row>
    <row r="76" spans="1:11" x14ac:dyDescent="0.25">
      <c r="A76" s="48" t="s">
        <v>621</v>
      </c>
      <c r="B76" s="122">
        <v>12271.8</v>
      </c>
      <c r="C76" s="122">
        <v>1584.08</v>
      </c>
      <c r="D76" s="48">
        <v>3221.22</v>
      </c>
      <c r="E76" s="48">
        <v>69.86</v>
      </c>
      <c r="H76" s="48" t="s">
        <v>220</v>
      </c>
      <c r="I76" s="122">
        <v>13634.6</v>
      </c>
      <c r="J76" s="122">
        <v>3714.24</v>
      </c>
      <c r="K76" s="48">
        <f>IFERROR(VLOOKUP(H76,'Overall Portfolio'!$A$3:$B$733,2,FALSE),K75)</f>
        <v>535.23808134698584</v>
      </c>
    </row>
    <row r="77" spans="1:11" x14ac:dyDescent="0.25">
      <c r="A77" s="48" t="s">
        <v>618</v>
      </c>
      <c r="B77" s="122">
        <v>12262.75</v>
      </c>
      <c r="C77" s="122">
        <v>1556.64</v>
      </c>
      <c r="D77" s="48">
        <v>3224.01</v>
      </c>
      <c r="E77" s="48">
        <v>71</v>
      </c>
      <c r="H77" s="48" t="s">
        <v>213</v>
      </c>
      <c r="I77" s="122">
        <v>14924.25</v>
      </c>
      <c r="J77" s="122">
        <v>3886.83</v>
      </c>
      <c r="K77" s="48">
        <f>IFERROR(VLOOKUP(H77,'Overall Portfolio'!$A$3:$B$733,2,FALSE),K76)</f>
        <v>524.29253498260209</v>
      </c>
    </row>
    <row r="78" spans="1:11" x14ac:dyDescent="0.25">
      <c r="A78" s="48" t="s">
        <v>617</v>
      </c>
      <c r="B78" s="122">
        <v>12214.55</v>
      </c>
      <c r="C78" s="122">
        <v>1531.93</v>
      </c>
      <c r="D78" s="48">
        <v>3223.38</v>
      </c>
      <c r="E78" s="48">
        <v>71.069999999999993</v>
      </c>
      <c r="H78" s="48" t="s">
        <v>206</v>
      </c>
      <c r="I78" s="122">
        <v>15163.3</v>
      </c>
      <c r="J78" s="122">
        <v>3934.83</v>
      </c>
      <c r="K78" s="48">
        <f>IFERROR(VLOOKUP(H78,'Overall Portfolio'!$A$3:$B$733,2,FALSE),K77)</f>
        <v>790.27275350245009</v>
      </c>
    </row>
    <row r="79" spans="1:11" x14ac:dyDescent="0.25">
      <c r="A79" s="48" t="s">
        <v>615</v>
      </c>
      <c r="B79" s="122">
        <v>12126.55</v>
      </c>
      <c r="C79" s="122">
        <v>1501.17</v>
      </c>
      <c r="D79" s="48">
        <v>3239.91</v>
      </c>
      <c r="E79" s="48">
        <v>72.48</v>
      </c>
      <c r="H79" s="48" t="s">
        <v>199</v>
      </c>
      <c r="I79" s="122">
        <v>14981.75</v>
      </c>
      <c r="J79" s="122">
        <v>3906.71</v>
      </c>
      <c r="K79" s="48">
        <f>IFERROR(VLOOKUP(H79,'Overall Portfolio'!$A$3:$B$733,2,FALSE),K78)</f>
        <v>1024.1776741825811</v>
      </c>
    </row>
    <row r="80" spans="1:11" x14ac:dyDescent="0.25">
      <c r="A80" s="48" t="s">
        <v>614</v>
      </c>
      <c r="B80" s="122">
        <v>12245.8</v>
      </c>
      <c r="C80" s="122">
        <v>1527.87</v>
      </c>
      <c r="D80" s="48">
        <v>3240.02</v>
      </c>
      <c r="E80" s="48">
        <v>72.45</v>
      </c>
      <c r="H80" s="48" t="s">
        <v>192</v>
      </c>
      <c r="I80" s="122">
        <v>14529.15</v>
      </c>
      <c r="J80" s="122">
        <v>3811.15</v>
      </c>
      <c r="K80" s="48">
        <f>IFERROR(VLOOKUP(H80,'Overall Portfolio'!$A$3:$B$733,2,FALSE),K79)</f>
        <v>1393.2373473246155</v>
      </c>
    </row>
    <row r="81" spans="1:11" x14ac:dyDescent="0.25">
      <c r="A81" s="48" t="s">
        <v>611</v>
      </c>
      <c r="B81" s="122">
        <v>12255.85</v>
      </c>
      <c r="C81" s="122">
        <v>1529.7</v>
      </c>
      <c r="D81" s="48">
        <v>3221.29</v>
      </c>
      <c r="E81" s="48">
        <v>72.88</v>
      </c>
      <c r="H81" s="48" t="s">
        <v>185</v>
      </c>
      <c r="I81" s="122">
        <v>14938.1</v>
      </c>
      <c r="J81" s="122">
        <v>3841.94</v>
      </c>
      <c r="K81" s="48">
        <f>IFERROR(VLOOKUP(H81,'Overall Portfolio'!$A$3:$B$733,2,FALSE),K80)</f>
        <v>1305.8819097727187</v>
      </c>
    </row>
    <row r="82" spans="1:11" x14ac:dyDescent="0.25">
      <c r="A82" s="48" t="s">
        <v>610</v>
      </c>
      <c r="B82" s="122">
        <v>12168.45</v>
      </c>
      <c r="C82" s="122">
        <v>1499.83</v>
      </c>
      <c r="D82" s="48">
        <v>3230.78</v>
      </c>
      <c r="E82" s="48">
        <v>73.41</v>
      </c>
      <c r="H82" s="48" t="s">
        <v>178</v>
      </c>
      <c r="I82" s="122">
        <v>15030.95</v>
      </c>
      <c r="J82" s="122">
        <v>3943.34</v>
      </c>
      <c r="K82" s="48">
        <f>IFERROR(VLOOKUP(H82,'Overall Portfolio'!$A$3:$B$733,2,FALSE),K81)</f>
        <v>1302.1102507088917</v>
      </c>
    </row>
    <row r="83" spans="1:11" x14ac:dyDescent="0.25">
      <c r="A83" s="48" t="s">
        <v>609</v>
      </c>
      <c r="B83" s="122">
        <v>12182.5</v>
      </c>
      <c r="C83" s="122">
        <v>1495.42</v>
      </c>
      <c r="D83" s="48">
        <v>3230.78</v>
      </c>
      <c r="E83" s="48">
        <v>73.41</v>
      </c>
      <c r="H83" s="48" t="s">
        <v>171</v>
      </c>
      <c r="I83" s="122">
        <v>14744</v>
      </c>
      <c r="J83" s="122">
        <v>3913.1</v>
      </c>
      <c r="K83" s="48">
        <f>IFERROR(VLOOKUP(H83,'Overall Portfolio'!$A$3:$B$733,2,FALSE),K82)</f>
        <v>1325.6767980825634</v>
      </c>
    </row>
    <row r="84" spans="1:11" x14ac:dyDescent="0.25">
      <c r="A84" s="48" t="s">
        <v>608</v>
      </c>
      <c r="B84" s="122">
        <v>12282.2</v>
      </c>
      <c r="C84" s="122">
        <v>1520.88</v>
      </c>
      <c r="D84" s="48">
        <v>3257.85</v>
      </c>
      <c r="E84" s="48">
        <v>75.09</v>
      </c>
      <c r="H84" s="48" t="s">
        <v>164</v>
      </c>
      <c r="I84" s="122">
        <v>14507.3</v>
      </c>
      <c r="J84" s="122">
        <v>3974.54</v>
      </c>
      <c r="K84" s="48">
        <f>IFERROR(VLOOKUP(H84,'Overall Portfolio'!$A$3:$B$733,2,FALSE),K83)</f>
        <v>1386.4193389517866</v>
      </c>
    </row>
    <row r="85" spans="1:11" x14ac:dyDescent="0.25">
      <c r="A85" s="48" t="s">
        <v>607</v>
      </c>
      <c r="B85" s="122">
        <v>12226.65</v>
      </c>
      <c r="C85" s="122">
        <v>1522.72</v>
      </c>
      <c r="D85" s="48">
        <v>3234.85</v>
      </c>
      <c r="E85" s="48">
        <v>74.36</v>
      </c>
      <c r="H85" s="48" t="s">
        <v>157</v>
      </c>
      <c r="I85" s="122">
        <v>14867.35</v>
      </c>
      <c r="J85" s="122">
        <v>4019.87</v>
      </c>
      <c r="K85" s="48">
        <f>IFERROR(VLOOKUP(H85,'Overall Portfolio'!$A$3:$B$733,2,FALSE),K84)</f>
        <v>1374.3029972442735</v>
      </c>
    </row>
    <row r="86" spans="1:11" x14ac:dyDescent="0.25">
      <c r="A86" s="48" t="s">
        <v>604</v>
      </c>
      <c r="B86" s="122">
        <v>11993.05</v>
      </c>
      <c r="C86" s="122">
        <v>1487.4</v>
      </c>
      <c r="D86" s="48">
        <v>3246.28</v>
      </c>
      <c r="E86" s="48">
        <v>74.95</v>
      </c>
      <c r="H86" s="48" t="s">
        <v>150</v>
      </c>
      <c r="I86" s="122">
        <v>14834.85</v>
      </c>
      <c r="J86" s="122">
        <v>4128.8</v>
      </c>
      <c r="K86" s="48">
        <f>IFERROR(VLOOKUP(H86,'Overall Portfolio'!$A$3:$B$733,2,FALSE),K85)</f>
        <v>1527.022581224702</v>
      </c>
    </row>
    <row r="87" spans="1:11" x14ac:dyDescent="0.25">
      <c r="A87" s="48" t="s">
        <v>603</v>
      </c>
      <c r="B87" s="122">
        <v>12052.95</v>
      </c>
      <c r="C87" s="122">
        <v>1510.28</v>
      </c>
      <c r="D87" s="48">
        <v>3237.18</v>
      </c>
      <c r="E87" s="48">
        <v>74.599999999999994</v>
      </c>
      <c r="H87" s="48" t="s">
        <v>143</v>
      </c>
      <c r="I87" s="122">
        <v>14617.85</v>
      </c>
      <c r="J87" s="122">
        <v>4185.47</v>
      </c>
      <c r="K87" s="48">
        <f>IFERROR(VLOOKUP(H87,'Overall Portfolio'!$A$3:$B$733,2,FALSE),K86)</f>
        <v>1792.9391740262836</v>
      </c>
    </row>
    <row r="88" spans="1:11" x14ac:dyDescent="0.25">
      <c r="A88" s="48" t="s">
        <v>602</v>
      </c>
      <c r="B88" s="122">
        <v>12025.35</v>
      </c>
      <c r="C88" s="122">
        <v>1498.94</v>
      </c>
      <c r="D88" s="48">
        <v>3253.05</v>
      </c>
      <c r="E88" s="48">
        <v>75.8</v>
      </c>
      <c r="H88" s="48" t="s">
        <v>136</v>
      </c>
      <c r="I88" s="122">
        <v>14341.35</v>
      </c>
      <c r="J88" s="122">
        <v>4180.17</v>
      </c>
      <c r="K88" s="48">
        <f>IFERROR(VLOOKUP(H88,'Overall Portfolio'!$A$3:$B$733,2,FALSE),K87)</f>
        <v>1752.4501998652436</v>
      </c>
    </row>
    <row r="89" spans="1:11" x14ac:dyDescent="0.25">
      <c r="A89" s="48" t="s">
        <v>601</v>
      </c>
      <c r="B89" s="122">
        <v>12215.9</v>
      </c>
      <c r="C89" s="122">
        <v>1533.46</v>
      </c>
      <c r="D89" s="48">
        <v>3274.7</v>
      </c>
      <c r="E89" s="48">
        <v>77.41</v>
      </c>
      <c r="H89" s="48" t="s">
        <v>129</v>
      </c>
      <c r="I89" s="122">
        <v>14631.1</v>
      </c>
      <c r="J89" s="122">
        <v>4181.17</v>
      </c>
      <c r="K89" s="48">
        <f>IFERROR(VLOOKUP(H89,'Overall Portfolio'!$A$3:$B$733,2,FALSE),K88)</f>
        <v>1666.630166447635</v>
      </c>
    </row>
    <row r="90" spans="1:11" x14ac:dyDescent="0.25">
      <c r="A90" s="48" t="s">
        <v>600</v>
      </c>
      <c r="B90" s="122">
        <v>12256.8</v>
      </c>
      <c r="C90" s="122">
        <v>1533.12</v>
      </c>
      <c r="D90" s="48">
        <v>3265.35</v>
      </c>
      <c r="E90" s="48">
        <v>77.58</v>
      </c>
      <c r="H90" s="48" t="s">
        <v>122</v>
      </c>
      <c r="I90" s="122">
        <v>14823.15</v>
      </c>
      <c r="J90" s="122">
        <v>4232.6000000000004</v>
      </c>
      <c r="K90" s="48">
        <f>IFERROR(VLOOKUP(H90,'Overall Portfolio'!$A$3:$B$733,2,FALSE),K89)</f>
        <v>2049.6155307849949</v>
      </c>
    </row>
    <row r="91" spans="1:11" x14ac:dyDescent="0.25">
      <c r="A91" s="48" t="s">
        <v>597</v>
      </c>
      <c r="B91" s="122">
        <v>12329.55</v>
      </c>
      <c r="C91" s="122">
        <v>1529.2</v>
      </c>
      <c r="D91" s="48">
        <v>3288.13</v>
      </c>
      <c r="E91" s="48">
        <v>79.239999999999995</v>
      </c>
      <c r="H91" s="48" t="s">
        <v>115</v>
      </c>
      <c r="I91" s="122">
        <v>14677.8</v>
      </c>
      <c r="J91" s="122">
        <v>4173.8500000000004</v>
      </c>
      <c r="K91" s="48">
        <f>IFERROR(VLOOKUP(H91,'Overall Portfolio'!$A$3:$B$733,2,FALSE),K90)</f>
        <v>2492.9274221875876</v>
      </c>
    </row>
    <row r="92" spans="1:11" x14ac:dyDescent="0.25">
      <c r="A92" s="48" t="s">
        <v>596</v>
      </c>
      <c r="B92" s="122">
        <v>12362.3</v>
      </c>
      <c r="C92" s="122">
        <v>1515.04</v>
      </c>
      <c r="D92" s="48">
        <v>3283.15</v>
      </c>
      <c r="E92" s="48">
        <v>78.17</v>
      </c>
      <c r="H92" s="48" t="s">
        <v>108</v>
      </c>
      <c r="I92" s="122">
        <v>15175.3</v>
      </c>
      <c r="J92" s="122">
        <v>4155.8599999999997</v>
      </c>
      <c r="K92" s="48">
        <f>IFERROR(VLOOKUP(H92,'Overall Portfolio'!$A$3:$B$733,2,FALSE),K91)</f>
        <v>2597.4029218296537</v>
      </c>
    </row>
    <row r="93" spans="1:11" x14ac:dyDescent="0.25">
      <c r="A93" s="48" t="s">
        <v>595</v>
      </c>
      <c r="B93" s="122">
        <v>12343.3</v>
      </c>
      <c r="C93" s="122">
        <v>1509.54</v>
      </c>
      <c r="D93" s="48">
        <v>3289.29</v>
      </c>
      <c r="E93" s="48">
        <v>77.83</v>
      </c>
      <c r="H93" s="48" t="s">
        <v>101</v>
      </c>
      <c r="I93" s="122">
        <v>15435.65</v>
      </c>
      <c r="J93" s="122">
        <v>4204.1099999999997</v>
      </c>
      <c r="K93" s="48">
        <f>IFERROR(VLOOKUP(H93,'Overall Portfolio'!$A$3:$B$733,2,FALSE),K92)</f>
        <v>1443.5187784703653</v>
      </c>
    </row>
    <row r="94" spans="1:11" x14ac:dyDescent="0.25">
      <c r="A94" s="48" t="s">
        <v>594</v>
      </c>
      <c r="B94" s="122">
        <v>12355.5</v>
      </c>
      <c r="C94" s="122">
        <v>1523.46</v>
      </c>
      <c r="D94" s="48">
        <v>3316.81</v>
      </c>
      <c r="E94" s="48">
        <v>78.81</v>
      </c>
      <c r="H94" s="48" t="s">
        <v>94</v>
      </c>
      <c r="I94" s="122">
        <v>15670.25</v>
      </c>
      <c r="J94" s="122">
        <v>4229.8900000000003</v>
      </c>
      <c r="K94" s="48">
        <f>IFERROR(VLOOKUP(H94,'Overall Portfolio'!$A$3:$B$733,2,FALSE),K93)</f>
        <v>1709.1711534695892</v>
      </c>
    </row>
    <row r="95" spans="1:11" x14ac:dyDescent="0.25">
      <c r="A95" s="48" t="s">
        <v>593</v>
      </c>
      <c r="B95" s="122">
        <v>12352.35</v>
      </c>
      <c r="C95" s="122">
        <v>1566.15</v>
      </c>
      <c r="D95" s="48">
        <v>3329.62</v>
      </c>
      <c r="E95" s="48">
        <v>79.680000000000007</v>
      </c>
      <c r="H95" s="48" t="s">
        <v>87</v>
      </c>
      <c r="I95" s="122">
        <v>15799.35</v>
      </c>
      <c r="J95" s="122">
        <v>4247.4399999999996</v>
      </c>
      <c r="K95" s="48">
        <f>IFERROR(VLOOKUP(H95,'Overall Portfolio'!$A$3:$B$733,2,FALSE),K94)</f>
        <v>1892.5088639382536</v>
      </c>
    </row>
    <row r="96" spans="1:11" x14ac:dyDescent="0.25">
      <c r="A96" s="48" t="s">
        <v>590</v>
      </c>
      <c r="B96" s="122">
        <v>12224.55</v>
      </c>
      <c r="C96" s="122">
        <v>1517.96</v>
      </c>
      <c r="D96" s="48">
        <v>3329.62</v>
      </c>
      <c r="E96" s="48">
        <v>79.680000000000007</v>
      </c>
      <c r="H96" s="48" t="s">
        <v>80</v>
      </c>
      <c r="I96" s="122">
        <v>15683.35</v>
      </c>
      <c r="J96" s="122">
        <v>4166.45</v>
      </c>
      <c r="K96" s="48">
        <f>IFERROR(VLOOKUP(H96,'Overall Portfolio'!$A$3:$B$733,2,FALSE),K95)</f>
        <v>1772.8627704545422</v>
      </c>
    </row>
    <row r="97" spans="1:11" x14ac:dyDescent="0.25">
      <c r="A97" s="48" t="s">
        <v>589</v>
      </c>
      <c r="B97" s="122">
        <v>12169.85</v>
      </c>
      <c r="C97" s="122">
        <v>1519.5</v>
      </c>
      <c r="D97" s="48">
        <v>3320.79</v>
      </c>
      <c r="E97" s="48">
        <v>79.14</v>
      </c>
      <c r="H97" s="48" t="s">
        <v>73</v>
      </c>
      <c r="I97" s="122">
        <v>15860.35</v>
      </c>
      <c r="J97" s="122">
        <v>4280.7</v>
      </c>
      <c r="K97" s="48">
        <f>IFERROR(VLOOKUP(H97,'Overall Portfolio'!$A$3:$B$733,2,FALSE),K96)</f>
        <v>1620.2437813070003</v>
      </c>
    </row>
    <row r="98" spans="1:11" x14ac:dyDescent="0.25">
      <c r="A98" s="48" t="s">
        <v>588</v>
      </c>
      <c r="B98" s="122">
        <v>12106.9</v>
      </c>
      <c r="C98" s="122">
        <v>1518.95</v>
      </c>
      <c r="D98" s="48">
        <v>3321.75</v>
      </c>
      <c r="E98" s="48">
        <v>79.430000000000007</v>
      </c>
      <c r="H98" s="48" t="s">
        <v>66</v>
      </c>
      <c r="I98" s="122">
        <v>15722.2</v>
      </c>
      <c r="J98" s="122">
        <v>4352.34</v>
      </c>
      <c r="K98" s="48">
        <f>IFERROR(VLOOKUP(H98,'Overall Portfolio'!$A$3:$B$733,2,FALSE),K97)</f>
        <v>1471.0923907308111</v>
      </c>
    </row>
    <row r="99" spans="1:11" x14ac:dyDescent="0.25">
      <c r="A99" s="48" t="s">
        <v>587</v>
      </c>
      <c r="B99" s="122">
        <v>12180.35</v>
      </c>
      <c r="C99" s="122">
        <v>1512.51</v>
      </c>
      <c r="D99" s="48">
        <v>3325.54</v>
      </c>
      <c r="E99" s="48">
        <v>79.81</v>
      </c>
      <c r="H99" s="48" t="s">
        <v>59</v>
      </c>
      <c r="I99" s="122">
        <v>15689.8</v>
      </c>
      <c r="J99" s="122">
        <v>4369.55</v>
      </c>
      <c r="K99" s="48">
        <f>IFERROR(VLOOKUP(H99,'Overall Portfolio'!$A$3:$B$733,2,FALSE),K98)</f>
        <v>1614.0890569706339</v>
      </c>
    </row>
    <row r="100" spans="1:11" x14ac:dyDescent="0.25">
      <c r="A100" s="48" t="s">
        <v>586</v>
      </c>
      <c r="B100" s="122">
        <v>12248.25</v>
      </c>
      <c r="C100" s="122">
        <v>1507.26</v>
      </c>
      <c r="D100" s="48">
        <v>3295.47</v>
      </c>
      <c r="E100" s="48">
        <v>79.58</v>
      </c>
      <c r="H100" s="48" t="s">
        <v>52</v>
      </c>
      <c r="I100" s="122">
        <v>15923.4</v>
      </c>
      <c r="J100" s="122">
        <v>4327.16</v>
      </c>
      <c r="K100" s="48">
        <f>IFERROR(VLOOKUP(H100,'Overall Portfolio'!$A$3:$B$733,2,FALSE),K99)</f>
        <v>1536.3992934520795</v>
      </c>
    </row>
    <row r="101" spans="1:11" x14ac:dyDescent="0.25">
      <c r="A101" s="48" t="s">
        <v>583</v>
      </c>
      <c r="B101" s="122">
        <v>12119</v>
      </c>
      <c r="C101" s="122">
        <v>1492.4</v>
      </c>
      <c r="D101" s="48">
        <v>3243.63</v>
      </c>
      <c r="E101" s="48">
        <v>77.239999999999995</v>
      </c>
      <c r="H101" s="48" t="s">
        <v>45</v>
      </c>
      <c r="I101" s="122">
        <v>15856.05</v>
      </c>
      <c r="J101" s="122">
        <v>4411.8</v>
      </c>
      <c r="K101" s="48">
        <f>IFERROR(VLOOKUP(H101,'Overall Portfolio'!$A$3:$B$733,2,FALSE),K100)</f>
        <v>1377.55346047496</v>
      </c>
    </row>
    <row r="102" spans="1:11" x14ac:dyDescent="0.25">
      <c r="A102" s="48" t="s">
        <v>582</v>
      </c>
      <c r="B102" s="122">
        <v>12055.8</v>
      </c>
      <c r="C102" s="122">
        <v>1457.93</v>
      </c>
      <c r="D102" s="48">
        <v>3276.24</v>
      </c>
      <c r="E102" s="48">
        <v>79.42</v>
      </c>
      <c r="H102" s="48" t="s">
        <v>38</v>
      </c>
      <c r="I102" s="122">
        <v>15763.05</v>
      </c>
      <c r="J102" s="122">
        <v>4395.26</v>
      </c>
      <c r="K102" s="48">
        <f>IFERROR(VLOOKUP(H102,'Overall Portfolio'!$A$3:$B$733,2,FALSE),K101)</f>
        <v>1456.9055696289952</v>
      </c>
    </row>
    <row r="103" spans="1:11" x14ac:dyDescent="0.25">
      <c r="A103" s="48" t="s">
        <v>581</v>
      </c>
      <c r="B103" s="122">
        <v>12129.5</v>
      </c>
      <c r="C103" s="122">
        <v>1465.95</v>
      </c>
      <c r="D103" s="48">
        <v>3273.4</v>
      </c>
      <c r="E103" s="48">
        <v>81.08</v>
      </c>
      <c r="H103" s="48" t="s">
        <v>31</v>
      </c>
      <c r="I103" s="122">
        <v>16238.2</v>
      </c>
      <c r="J103" s="122">
        <v>4436.5200000000004</v>
      </c>
      <c r="K103" s="48">
        <f>IFERROR(VLOOKUP(H103,'Overall Portfolio'!$A$3:$B$733,2,FALSE),K102)</f>
        <v>1607.1474603320485</v>
      </c>
    </row>
    <row r="104" spans="1:11" x14ac:dyDescent="0.25">
      <c r="A104" s="48" t="s">
        <v>580</v>
      </c>
      <c r="B104" s="122">
        <v>12035.8</v>
      </c>
      <c r="C104" s="122">
        <v>1430.19</v>
      </c>
      <c r="D104" s="48">
        <v>3283.66</v>
      </c>
      <c r="E104" s="48">
        <v>80.97</v>
      </c>
      <c r="H104" s="48" t="s">
        <v>24</v>
      </c>
      <c r="I104" s="122">
        <v>16529.099999999999</v>
      </c>
      <c r="J104" s="122">
        <v>4468</v>
      </c>
      <c r="K104" s="48">
        <f>IFERROR(VLOOKUP(H104,'Overall Portfolio'!$A$3:$B$733,2,FALSE),K103)</f>
        <v>1756.9125696670078</v>
      </c>
    </row>
    <row r="105" spans="1:11" x14ac:dyDescent="0.25">
      <c r="A105" s="48" t="s">
        <v>579</v>
      </c>
      <c r="B105" s="122">
        <v>11962.1</v>
      </c>
      <c r="C105" s="122">
        <v>1398.39</v>
      </c>
      <c r="D105" s="48">
        <v>3225.52</v>
      </c>
      <c r="E105" s="48">
        <v>77.38</v>
      </c>
      <c r="H105" s="48" t="s">
        <v>17</v>
      </c>
      <c r="I105" s="122">
        <v>16450.5</v>
      </c>
      <c r="J105" s="122">
        <v>4441.67</v>
      </c>
      <c r="K105" s="48">
        <f>IFERROR(VLOOKUP(H105,'Overall Portfolio'!$A$3:$B$733,2,FALSE),K104)</f>
        <v>2310.6802278449318</v>
      </c>
    </row>
    <row r="106" spans="1:11" x14ac:dyDescent="0.25">
      <c r="A106" s="48" t="s">
        <v>578</v>
      </c>
      <c r="B106" s="122">
        <v>11661.85</v>
      </c>
      <c r="C106" s="122">
        <v>1370.36</v>
      </c>
      <c r="D106" s="48">
        <v>3225.52</v>
      </c>
      <c r="E106" s="48">
        <v>77.38</v>
      </c>
      <c r="H106" s="48" t="s">
        <v>10</v>
      </c>
      <c r="I106" s="122">
        <v>16705.2</v>
      </c>
      <c r="J106" s="122">
        <v>4509.37</v>
      </c>
      <c r="K106" s="48">
        <f>IFERROR(VLOOKUP(H106,'Overall Portfolio'!$A$3:$B$733,2,FALSE),K105)</f>
        <v>2650.0863598811338</v>
      </c>
    </row>
    <row r="107" spans="1:11" ht="15.75" thickBot="1" x14ac:dyDescent="0.3">
      <c r="A107" s="48" t="s">
        <v>576</v>
      </c>
      <c r="B107" s="122">
        <v>11707.9</v>
      </c>
      <c r="C107" s="122">
        <v>1372.49</v>
      </c>
      <c r="D107" s="48">
        <v>3248.92</v>
      </c>
      <c r="E107" s="48">
        <v>77.17</v>
      </c>
      <c r="H107" s="49" t="s">
        <v>3</v>
      </c>
      <c r="I107" s="123">
        <v>17323.599999999999</v>
      </c>
      <c r="J107" s="123">
        <v>4535.43</v>
      </c>
      <c r="K107" s="49">
        <f>IFERROR(VLOOKUP(H107,'Overall Portfolio'!$A$3:$B$733,2,FALSE),K106)</f>
        <v>2764.5450627387618</v>
      </c>
    </row>
    <row r="108" spans="1:11" x14ac:dyDescent="0.25">
      <c r="A108" s="48" t="s">
        <v>575</v>
      </c>
      <c r="B108" s="122">
        <v>11979.65</v>
      </c>
      <c r="C108" s="122">
        <v>1413.01</v>
      </c>
      <c r="D108" s="48">
        <v>3297.59</v>
      </c>
      <c r="E108" s="48">
        <v>79.709999999999994</v>
      </c>
    </row>
    <row r="109" spans="1:11" x14ac:dyDescent="0.25">
      <c r="A109" s="48" t="s">
        <v>574</v>
      </c>
      <c r="B109" s="122">
        <v>12089.15</v>
      </c>
      <c r="C109" s="122">
        <v>1434.9</v>
      </c>
      <c r="D109" s="48">
        <v>3334.69</v>
      </c>
      <c r="E109" s="48">
        <v>80.36</v>
      </c>
    </row>
    <row r="110" spans="1:11" x14ac:dyDescent="0.25">
      <c r="A110" s="48" t="s">
        <v>573</v>
      </c>
      <c r="B110" s="122">
        <v>12137.95</v>
      </c>
      <c r="C110" s="122">
        <v>1444.11</v>
      </c>
      <c r="D110" s="48">
        <v>3345.78</v>
      </c>
      <c r="E110" s="48">
        <v>81.3</v>
      </c>
    </row>
    <row r="111" spans="1:11" x14ac:dyDescent="0.25">
      <c r="A111" s="48" t="s">
        <v>572</v>
      </c>
      <c r="B111" s="122">
        <v>12098.35</v>
      </c>
      <c r="C111" s="122">
        <v>1420.19</v>
      </c>
      <c r="D111" s="48">
        <v>3327.71</v>
      </c>
      <c r="E111" s="48">
        <v>80.010000000000005</v>
      </c>
    </row>
    <row r="112" spans="1:11" x14ac:dyDescent="0.25">
      <c r="A112" s="48" t="s">
        <v>569</v>
      </c>
      <c r="B112" s="122">
        <v>12031.5</v>
      </c>
      <c r="C112" s="122">
        <v>1422.12</v>
      </c>
      <c r="D112" s="48">
        <v>3352.09</v>
      </c>
      <c r="E112" s="48">
        <v>80.39</v>
      </c>
    </row>
    <row r="113" spans="1:5" x14ac:dyDescent="0.25">
      <c r="A113" s="48" t="s">
        <v>568</v>
      </c>
      <c r="B113" s="122">
        <v>12107.9</v>
      </c>
      <c r="C113" s="122">
        <v>1439.11</v>
      </c>
      <c r="D113" s="48">
        <v>3357.75</v>
      </c>
      <c r="E113" s="48">
        <v>79.900000000000006</v>
      </c>
    </row>
    <row r="114" spans="1:5" x14ac:dyDescent="0.25">
      <c r="A114" s="48" t="s">
        <v>567</v>
      </c>
      <c r="B114" s="122">
        <v>12201.2</v>
      </c>
      <c r="C114" s="122">
        <v>1456.49</v>
      </c>
      <c r="D114" s="48">
        <v>3379.45</v>
      </c>
      <c r="E114" s="48">
        <v>81.8</v>
      </c>
    </row>
    <row r="115" spans="1:5" x14ac:dyDescent="0.25">
      <c r="A115" s="48" t="s">
        <v>566</v>
      </c>
      <c r="B115" s="122">
        <v>12174.65</v>
      </c>
      <c r="C115" s="122">
        <v>1460.31</v>
      </c>
      <c r="D115" s="48">
        <v>3373.94</v>
      </c>
      <c r="E115" s="48">
        <v>81.22</v>
      </c>
    </row>
    <row r="116" spans="1:5" x14ac:dyDescent="0.25">
      <c r="A116" s="48" t="s">
        <v>565</v>
      </c>
      <c r="B116" s="122">
        <v>12113.45</v>
      </c>
      <c r="C116" s="122">
        <v>1473.63</v>
      </c>
      <c r="D116" s="48">
        <v>3380.16</v>
      </c>
      <c r="E116" s="48">
        <v>81.239999999999995</v>
      </c>
    </row>
    <row r="117" spans="1:5" x14ac:dyDescent="0.25">
      <c r="A117" s="48" t="s">
        <v>562</v>
      </c>
      <c r="B117" s="122">
        <v>12045.8</v>
      </c>
      <c r="C117" s="122">
        <v>1464.37</v>
      </c>
      <c r="D117" s="48">
        <v>3380.16</v>
      </c>
      <c r="E117" s="48">
        <v>81.239999999999995</v>
      </c>
    </row>
    <row r="118" spans="1:5" x14ac:dyDescent="0.25">
      <c r="A118" s="48" t="s">
        <v>561</v>
      </c>
      <c r="B118" s="122">
        <v>11992.5</v>
      </c>
      <c r="C118" s="122">
        <v>1453.62</v>
      </c>
      <c r="D118" s="48">
        <v>3370.29</v>
      </c>
      <c r="E118" s="48">
        <v>79.75</v>
      </c>
    </row>
    <row r="119" spans="1:5" x14ac:dyDescent="0.25">
      <c r="A119" s="48" t="s">
        <v>560</v>
      </c>
      <c r="B119" s="122">
        <v>12125.9</v>
      </c>
      <c r="C119" s="122">
        <v>1489.68</v>
      </c>
      <c r="D119" s="48">
        <v>3386.15</v>
      </c>
      <c r="E119" s="48">
        <v>80.900000000000006</v>
      </c>
    </row>
    <row r="120" spans="1:5" x14ac:dyDescent="0.25">
      <c r="A120" s="48" t="s">
        <v>559</v>
      </c>
      <c r="B120" s="122">
        <v>12080.85</v>
      </c>
      <c r="C120" s="122">
        <v>1472</v>
      </c>
      <c r="D120" s="48">
        <v>3373.23</v>
      </c>
      <c r="E120" s="48">
        <v>80.069999999999993</v>
      </c>
    </row>
    <row r="121" spans="1:5" x14ac:dyDescent="0.25">
      <c r="A121" s="48" t="s">
        <v>555</v>
      </c>
      <c r="B121" s="122">
        <v>11829.4</v>
      </c>
      <c r="C121" s="122">
        <v>1431.38</v>
      </c>
      <c r="D121" s="48">
        <v>3225.89</v>
      </c>
      <c r="E121" s="48">
        <v>74.540000000000006</v>
      </c>
    </row>
    <row r="122" spans="1:5" x14ac:dyDescent="0.25">
      <c r="A122" s="48" t="s">
        <v>554</v>
      </c>
      <c r="B122" s="122">
        <v>11797.9</v>
      </c>
      <c r="C122" s="122">
        <v>1403.1</v>
      </c>
      <c r="D122" s="48">
        <v>3128.21</v>
      </c>
      <c r="E122" s="48">
        <v>72.02</v>
      </c>
    </row>
    <row r="123" spans="1:5" x14ac:dyDescent="0.25">
      <c r="A123" s="48" t="s">
        <v>553</v>
      </c>
      <c r="B123" s="122">
        <v>11678.5</v>
      </c>
      <c r="C123" s="122">
        <v>1378.93</v>
      </c>
      <c r="D123" s="48">
        <v>3116.39</v>
      </c>
      <c r="E123" s="48">
        <v>73.16</v>
      </c>
    </row>
    <row r="124" spans="1:5" x14ac:dyDescent="0.25">
      <c r="A124" s="48" t="s">
        <v>552</v>
      </c>
      <c r="B124" s="122">
        <v>11633.3</v>
      </c>
      <c r="C124" s="122">
        <v>1373.23</v>
      </c>
      <c r="D124" s="48">
        <v>2978.76</v>
      </c>
      <c r="E124" s="48">
        <v>68.38</v>
      </c>
    </row>
    <row r="125" spans="1:5" x14ac:dyDescent="0.25">
      <c r="A125" s="48" t="s">
        <v>551</v>
      </c>
      <c r="B125" s="122">
        <v>11201.75</v>
      </c>
      <c r="C125" s="122">
        <v>1316.17</v>
      </c>
      <c r="D125" s="48">
        <v>2954.22</v>
      </c>
      <c r="E125" s="48">
        <v>68.34</v>
      </c>
    </row>
    <row r="126" spans="1:5" x14ac:dyDescent="0.25">
      <c r="A126" s="48" t="s">
        <v>548</v>
      </c>
      <c r="B126" s="122">
        <v>11132.75</v>
      </c>
      <c r="C126" s="122">
        <v>1303.79</v>
      </c>
      <c r="D126" s="48">
        <v>3090.23</v>
      </c>
      <c r="E126" s="48">
        <v>74.7</v>
      </c>
    </row>
    <row r="127" spans="1:5" x14ac:dyDescent="0.25">
      <c r="A127" s="48" t="s">
        <v>547</v>
      </c>
      <c r="B127" s="122">
        <v>11303.3</v>
      </c>
      <c r="C127" s="122">
        <v>1330.24</v>
      </c>
      <c r="D127" s="48">
        <v>3003.37</v>
      </c>
      <c r="E127" s="48">
        <v>72.33</v>
      </c>
    </row>
    <row r="128" spans="1:5" x14ac:dyDescent="0.25">
      <c r="A128" s="48" t="s">
        <v>546</v>
      </c>
      <c r="B128" s="122">
        <v>11251</v>
      </c>
      <c r="C128" s="122">
        <v>1327.12</v>
      </c>
      <c r="D128" s="48">
        <v>3130.12</v>
      </c>
      <c r="E128" s="48">
        <v>75.680000000000007</v>
      </c>
    </row>
    <row r="129" spans="1:5" x14ac:dyDescent="0.25">
      <c r="A129" s="48" t="s">
        <v>545</v>
      </c>
      <c r="B129" s="122">
        <v>11269</v>
      </c>
      <c r="C129" s="122">
        <v>1298.8399999999999</v>
      </c>
      <c r="D129" s="48">
        <v>3023.94</v>
      </c>
      <c r="E129" s="48">
        <v>73.23</v>
      </c>
    </row>
    <row r="130" spans="1:5" x14ac:dyDescent="0.25">
      <c r="A130" s="48" t="s">
        <v>544</v>
      </c>
      <c r="B130" s="122">
        <v>10989.45</v>
      </c>
      <c r="C130" s="122">
        <v>1259.07</v>
      </c>
      <c r="D130" s="48">
        <v>2972.37</v>
      </c>
      <c r="E130" s="48">
        <v>72.260000000000005</v>
      </c>
    </row>
    <row r="131" spans="1:5" x14ac:dyDescent="0.25">
      <c r="A131" s="48" t="s">
        <v>541</v>
      </c>
      <c r="B131" s="122">
        <v>10451.450000000001</v>
      </c>
      <c r="C131" s="122">
        <v>1103.69</v>
      </c>
      <c r="D131" s="48">
        <v>2746.56</v>
      </c>
      <c r="E131" s="48">
        <v>66.540000000000006</v>
      </c>
    </row>
    <row r="132" spans="1:5" x14ac:dyDescent="0.25">
      <c r="A132" s="48" t="s">
        <v>539</v>
      </c>
      <c r="B132" s="122">
        <v>10458.4</v>
      </c>
      <c r="C132" s="122">
        <v>1142.72</v>
      </c>
      <c r="D132" s="48">
        <v>2741.38</v>
      </c>
      <c r="E132" s="48">
        <v>68.86</v>
      </c>
    </row>
    <row r="133" spans="1:5" x14ac:dyDescent="0.25">
      <c r="A133" s="48" t="s">
        <v>538</v>
      </c>
      <c r="B133" s="122">
        <v>9590.15</v>
      </c>
      <c r="C133" s="122">
        <v>1053.02</v>
      </c>
      <c r="D133" s="48">
        <v>2480.64</v>
      </c>
      <c r="E133" s="48">
        <v>62.06</v>
      </c>
    </row>
    <row r="134" spans="1:5" x14ac:dyDescent="0.25">
      <c r="A134" s="48" t="s">
        <v>537</v>
      </c>
      <c r="B134" s="122">
        <v>9955.2000000000007</v>
      </c>
      <c r="C134" s="122">
        <v>1094.92</v>
      </c>
      <c r="D134" s="48">
        <v>2711.02</v>
      </c>
      <c r="E134" s="48">
        <v>69.489999999999995</v>
      </c>
    </row>
    <row r="135" spans="1:5" x14ac:dyDescent="0.25">
      <c r="A135" s="48" t="s">
        <v>534</v>
      </c>
      <c r="B135" s="122">
        <v>9197.4</v>
      </c>
      <c r="C135" s="122">
        <v>1006.16</v>
      </c>
      <c r="D135" s="48">
        <v>2386.13</v>
      </c>
      <c r="E135" s="48">
        <v>60.55</v>
      </c>
    </row>
    <row r="136" spans="1:5" x14ac:dyDescent="0.25">
      <c r="A136" s="48" t="s">
        <v>533</v>
      </c>
      <c r="B136" s="122">
        <v>8967.0499999999993</v>
      </c>
      <c r="C136" s="48">
        <v>998.53</v>
      </c>
      <c r="D136" s="48">
        <v>2529.19</v>
      </c>
      <c r="E136" s="48">
        <v>63.22</v>
      </c>
    </row>
    <row r="137" spans="1:5" x14ac:dyDescent="0.25">
      <c r="A137" s="48" t="s">
        <v>532</v>
      </c>
      <c r="B137" s="122">
        <v>8468.7999999999993</v>
      </c>
      <c r="C137" s="48">
        <v>959.41</v>
      </c>
      <c r="D137" s="48">
        <v>2398.1</v>
      </c>
      <c r="E137" s="48">
        <v>61.67</v>
      </c>
    </row>
    <row r="138" spans="1:5" x14ac:dyDescent="0.25">
      <c r="A138" s="48" t="s">
        <v>531</v>
      </c>
      <c r="B138" s="122">
        <v>8263.4500000000007</v>
      </c>
      <c r="C138" s="48">
        <v>909.08</v>
      </c>
      <c r="D138" s="48">
        <v>2409.39</v>
      </c>
      <c r="E138" s="48">
        <v>61.19</v>
      </c>
    </row>
    <row r="139" spans="1:5" x14ac:dyDescent="0.25">
      <c r="A139" s="48" t="s">
        <v>530</v>
      </c>
      <c r="B139" s="122">
        <v>8745.4500000000007</v>
      </c>
      <c r="C139" s="122">
        <v>1008.39</v>
      </c>
      <c r="D139" s="48">
        <v>2304.92</v>
      </c>
      <c r="E139" s="48">
        <v>57.31</v>
      </c>
    </row>
    <row r="140" spans="1:5" x14ac:dyDescent="0.25">
      <c r="A140" s="48" t="s">
        <v>527</v>
      </c>
      <c r="B140" s="122">
        <v>7610.25</v>
      </c>
      <c r="C140" s="48">
        <v>875.75</v>
      </c>
      <c r="D140" s="48">
        <v>2237.4</v>
      </c>
      <c r="E140" s="48">
        <v>56.09</v>
      </c>
    </row>
    <row r="141" spans="1:5" x14ac:dyDescent="0.25">
      <c r="A141" s="48" t="s">
        <v>526</v>
      </c>
      <c r="B141" s="122">
        <v>7801.05</v>
      </c>
      <c r="C141" s="48">
        <v>934.54</v>
      </c>
      <c r="D141" s="48">
        <v>2447.33</v>
      </c>
      <c r="E141" s="48">
        <v>61.72</v>
      </c>
    </row>
    <row r="142" spans="1:5" x14ac:dyDescent="0.25">
      <c r="A142" s="48" t="s">
        <v>525</v>
      </c>
      <c r="B142" s="122">
        <v>8317.85</v>
      </c>
      <c r="C142" s="122">
        <v>1072.0899999999999</v>
      </c>
      <c r="D142" s="48">
        <v>2475.56</v>
      </c>
      <c r="E142" s="48">
        <v>61.38</v>
      </c>
    </row>
    <row r="143" spans="1:5" x14ac:dyDescent="0.25">
      <c r="A143" s="48" t="s">
        <v>524</v>
      </c>
      <c r="B143" s="122">
        <v>8641.4500000000007</v>
      </c>
      <c r="C143" s="122">
        <v>1056.19</v>
      </c>
      <c r="D143" s="48">
        <v>2630.07</v>
      </c>
      <c r="E143" s="48">
        <v>64.61</v>
      </c>
    </row>
    <row r="144" spans="1:5" x14ac:dyDescent="0.25">
      <c r="A144" s="48" t="s">
        <v>523</v>
      </c>
      <c r="B144" s="122">
        <v>8660.25</v>
      </c>
      <c r="C144" s="122">
        <v>1055.5899999999999</v>
      </c>
      <c r="D144" s="48">
        <v>2541.4699999999998</v>
      </c>
      <c r="E144" s="48">
        <v>61.94</v>
      </c>
    </row>
    <row r="145" spans="1:5" x14ac:dyDescent="0.25">
      <c r="A145" s="48" t="s">
        <v>520</v>
      </c>
      <c r="B145" s="122">
        <v>8281.1</v>
      </c>
      <c r="C145" s="122">
        <v>1020.77</v>
      </c>
      <c r="D145" s="48">
        <v>2626.65</v>
      </c>
      <c r="E145" s="48">
        <v>63.7</v>
      </c>
    </row>
    <row r="146" spans="1:5" x14ac:dyDescent="0.25">
      <c r="A146" s="48" t="s">
        <v>519</v>
      </c>
      <c r="B146" s="122">
        <v>8597.75</v>
      </c>
      <c r="C146" s="122">
        <v>1103.29</v>
      </c>
      <c r="D146" s="48">
        <v>2584.59</v>
      </c>
      <c r="E146" s="48">
        <v>63.57</v>
      </c>
    </row>
    <row r="147" spans="1:5" x14ac:dyDescent="0.25">
      <c r="A147" s="48" t="s">
        <v>518</v>
      </c>
      <c r="B147" s="122">
        <v>8253.7999999999993</v>
      </c>
      <c r="C147" s="122">
        <v>1070.3</v>
      </c>
      <c r="D147" s="48">
        <v>2470.5</v>
      </c>
      <c r="E147" s="48">
        <v>60.23</v>
      </c>
    </row>
    <row r="148" spans="1:5" x14ac:dyDescent="0.25">
      <c r="A148" s="48" t="s">
        <v>516</v>
      </c>
      <c r="B148" s="122">
        <v>8083.8</v>
      </c>
      <c r="C148" s="122">
        <v>1067.33</v>
      </c>
      <c r="D148" s="48">
        <v>2488.65</v>
      </c>
      <c r="E148" s="48">
        <v>60.35</v>
      </c>
    </row>
    <row r="149" spans="1:5" x14ac:dyDescent="0.25">
      <c r="A149" s="48" t="s">
        <v>512</v>
      </c>
      <c r="B149" s="122">
        <v>8792.2000000000007</v>
      </c>
      <c r="C149" s="122">
        <v>1194.77</v>
      </c>
      <c r="D149" s="48">
        <v>2659.41</v>
      </c>
      <c r="E149" s="48">
        <v>64.86</v>
      </c>
    </row>
    <row r="150" spans="1:5" x14ac:dyDescent="0.25">
      <c r="A150" s="48" t="s">
        <v>511</v>
      </c>
      <c r="B150" s="122">
        <v>8748.75</v>
      </c>
      <c r="C150" s="122">
        <v>1180.96</v>
      </c>
      <c r="D150" s="48">
        <v>2749.98</v>
      </c>
      <c r="E150" s="48">
        <v>66.52</v>
      </c>
    </row>
    <row r="151" spans="1:5" x14ac:dyDescent="0.25">
      <c r="A151" s="48" t="s">
        <v>510</v>
      </c>
      <c r="B151" s="122">
        <v>9111.9</v>
      </c>
      <c r="C151" s="122">
        <v>1208.49</v>
      </c>
      <c r="D151" s="48">
        <v>2789.82</v>
      </c>
      <c r="E151" s="48">
        <v>67</v>
      </c>
    </row>
    <row r="152" spans="1:5" x14ac:dyDescent="0.25">
      <c r="A152" s="48" t="s">
        <v>506</v>
      </c>
      <c r="B152" s="122">
        <v>8993.85</v>
      </c>
      <c r="C152" s="122">
        <v>1177.98</v>
      </c>
      <c r="D152" s="48">
        <v>2761.63</v>
      </c>
      <c r="E152" s="48">
        <v>68.31</v>
      </c>
    </row>
    <row r="153" spans="1:5" x14ac:dyDescent="0.25">
      <c r="A153" s="48" t="s">
        <v>504</v>
      </c>
      <c r="B153" s="122">
        <v>8925.2999999999993</v>
      </c>
      <c r="C153" s="122">
        <v>1139.05</v>
      </c>
      <c r="D153" s="48">
        <v>2783.36</v>
      </c>
      <c r="E153" s="48">
        <v>71.11</v>
      </c>
    </row>
    <row r="154" spans="1:5" x14ac:dyDescent="0.25">
      <c r="A154" s="48" t="s">
        <v>503</v>
      </c>
      <c r="B154" s="122">
        <v>8992.7999999999993</v>
      </c>
      <c r="C154" s="122">
        <v>1157.08</v>
      </c>
      <c r="D154" s="48">
        <v>2799.55</v>
      </c>
      <c r="E154" s="48">
        <v>71.67</v>
      </c>
    </row>
    <row r="155" spans="1:5" x14ac:dyDescent="0.25">
      <c r="A155" s="48" t="s">
        <v>502</v>
      </c>
      <c r="B155" s="122">
        <v>9266.75</v>
      </c>
      <c r="C155" s="122">
        <v>1212.51</v>
      </c>
      <c r="D155" s="48">
        <v>2874.56</v>
      </c>
      <c r="E155" s="48">
        <v>70.7</v>
      </c>
    </row>
    <row r="156" spans="1:5" x14ac:dyDescent="0.25">
      <c r="A156" s="48" t="s">
        <v>499</v>
      </c>
      <c r="B156" s="122">
        <v>9261.85</v>
      </c>
      <c r="C156" s="122">
        <v>1232.1199999999999</v>
      </c>
      <c r="D156" s="48">
        <v>2823.16</v>
      </c>
      <c r="E156" s="48">
        <v>69.23</v>
      </c>
    </row>
    <row r="157" spans="1:5" x14ac:dyDescent="0.25">
      <c r="A157" s="48" t="s">
        <v>498</v>
      </c>
      <c r="B157" s="122">
        <v>8981.4500000000007</v>
      </c>
      <c r="C157" s="122">
        <v>1225.73</v>
      </c>
      <c r="D157" s="48">
        <v>2736.56</v>
      </c>
      <c r="E157" s="48">
        <v>67.09</v>
      </c>
    </row>
    <row r="158" spans="1:5" x14ac:dyDescent="0.25">
      <c r="A158" s="48" t="s">
        <v>497</v>
      </c>
      <c r="B158" s="122">
        <v>9187.2999999999993</v>
      </c>
      <c r="C158" s="122">
        <v>1350.8</v>
      </c>
      <c r="D158" s="48">
        <v>2799.31</v>
      </c>
      <c r="E158" s="48">
        <v>69.03</v>
      </c>
    </row>
    <row r="159" spans="1:5" x14ac:dyDescent="0.25">
      <c r="A159" s="48" t="s">
        <v>496</v>
      </c>
      <c r="B159" s="122">
        <v>9313.9</v>
      </c>
      <c r="C159" s="122">
        <v>1358.03</v>
      </c>
      <c r="D159" s="48">
        <v>2797.8</v>
      </c>
      <c r="E159" s="48">
        <v>68.760000000000005</v>
      </c>
    </row>
    <row r="160" spans="1:5" x14ac:dyDescent="0.25">
      <c r="A160" s="48" t="s">
        <v>495</v>
      </c>
      <c r="B160" s="122">
        <v>9154.4</v>
      </c>
      <c r="C160" s="122">
        <v>1403.69</v>
      </c>
      <c r="D160" s="48">
        <v>2836.74</v>
      </c>
      <c r="E160" s="48">
        <v>70.739999999999995</v>
      </c>
    </row>
    <row r="161" spans="1:5" x14ac:dyDescent="0.25">
      <c r="A161" s="48" t="s">
        <v>492</v>
      </c>
      <c r="B161" s="122">
        <v>9282.2999999999993</v>
      </c>
      <c r="C161" s="122">
        <v>1416.32</v>
      </c>
      <c r="D161" s="48">
        <v>2878.48</v>
      </c>
      <c r="E161" s="48">
        <v>70.790000000000006</v>
      </c>
    </row>
    <row r="162" spans="1:5" x14ac:dyDescent="0.25">
      <c r="A162" s="48" t="s">
        <v>491</v>
      </c>
      <c r="B162" s="122">
        <v>9380.9</v>
      </c>
      <c r="C162" s="122">
        <v>1414.74</v>
      </c>
      <c r="D162" s="48">
        <v>2863.39</v>
      </c>
      <c r="E162" s="48">
        <v>69.64</v>
      </c>
    </row>
    <row r="163" spans="1:5" x14ac:dyDescent="0.25">
      <c r="A163" s="48" t="s">
        <v>490</v>
      </c>
      <c r="B163" s="122">
        <v>9553.35</v>
      </c>
      <c r="C163" s="122">
        <v>1413.55</v>
      </c>
      <c r="D163" s="48">
        <v>2939.51</v>
      </c>
      <c r="E163" s="48">
        <v>71.930000000000007</v>
      </c>
    </row>
    <row r="164" spans="1:5" x14ac:dyDescent="0.25">
      <c r="A164" s="48" t="s">
        <v>489</v>
      </c>
      <c r="B164" s="122">
        <v>9859.9</v>
      </c>
      <c r="C164" s="122">
        <v>1452.23</v>
      </c>
      <c r="D164" s="48">
        <v>2912.43</v>
      </c>
      <c r="E164" s="48">
        <v>73.45</v>
      </c>
    </row>
    <row r="165" spans="1:5" x14ac:dyDescent="0.25">
      <c r="A165" s="48" t="s">
        <v>485</v>
      </c>
      <c r="B165" s="122">
        <v>9293.5</v>
      </c>
      <c r="C165" s="122">
        <v>1421.72</v>
      </c>
      <c r="D165" s="48">
        <v>2842.74</v>
      </c>
      <c r="E165" s="48">
        <v>73.290000000000006</v>
      </c>
    </row>
    <row r="166" spans="1:5" x14ac:dyDescent="0.25">
      <c r="A166" s="48" t="s">
        <v>484</v>
      </c>
      <c r="B166" s="122">
        <v>9205.6</v>
      </c>
      <c r="C166" s="122">
        <v>1446.93</v>
      </c>
      <c r="D166" s="48">
        <v>2868.44</v>
      </c>
      <c r="E166" s="48">
        <v>74.39</v>
      </c>
    </row>
    <row r="167" spans="1:5" x14ac:dyDescent="0.25">
      <c r="A167" s="48" t="s">
        <v>483</v>
      </c>
      <c r="B167" s="122">
        <v>9270.9</v>
      </c>
      <c r="C167" s="122">
        <v>1447.03</v>
      </c>
      <c r="D167" s="48">
        <v>2848.42</v>
      </c>
      <c r="E167" s="48">
        <v>75.16</v>
      </c>
    </row>
    <row r="168" spans="1:5" x14ac:dyDescent="0.25">
      <c r="A168" s="48" t="s">
        <v>482</v>
      </c>
      <c r="B168" s="122">
        <v>9199.0499999999993</v>
      </c>
      <c r="C168" s="122">
        <v>1492.8</v>
      </c>
      <c r="D168" s="48">
        <v>2881.19</v>
      </c>
      <c r="E168" s="48">
        <v>75.930000000000007</v>
      </c>
    </row>
    <row r="169" spans="1:5" x14ac:dyDescent="0.25">
      <c r="A169" s="48" t="s">
        <v>481</v>
      </c>
      <c r="B169" s="122">
        <v>9251.5</v>
      </c>
      <c r="C169" s="122">
        <v>1547.13</v>
      </c>
      <c r="D169" s="48">
        <v>2929.8</v>
      </c>
      <c r="E169" s="48">
        <v>77.53</v>
      </c>
    </row>
    <row r="170" spans="1:5" x14ac:dyDescent="0.25">
      <c r="A170" s="48" t="s">
        <v>478</v>
      </c>
      <c r="B170" s="122">
        <v>9239.2000000000007</v>
      </c>
      <c r="C170" s="122">
        <v>1561.99</v>
      </c>
      <c r="D170" s="48">
        <v>2930.32</v>
      </c>
      <c r="E170" s="48">
        <v>78.75</v>
      </c>
    </row>
    <row r="171" spans="1:5" x14ac:dyDescent="0.25">
      <c r="A171" s="48" t="s">
        <v>477</v>
      </c>
      <c r="B171" s="122">
        <v>9196.5499999999993</v>
      </c>
      <c r="C171" s="122">
        <v>1465.36</v>
      </c>
      <c r="D171" s="48">
        <v>2870.12</v>
      </c>
      <c r="E171" s="48">
        <v>77.849999999999994</v>
      </c>
    </row>
    <row r="172" spans="1:5" x14ac:dyDescent="0.25">
      <c r="A172" s="48" t="s">
        <v>476</v>
      </c>
      <c r="B172" s="122">
        <v>9383.5499999999993</v>
      </c>
      <c r="C172" s="122">
        <v>1496.45</v>
      </c>
      <c r="D172" s="48">
        <v>2820</v>
      </c>
      <c r="E172" s="48">
        <v>76.91</v>
      </c>
    </row>
    <row r="173" spans="1:5" x14ac:dyDescent="0.25">
      <c r="A173" s="48" t="s">
        <v>475</v>
      </c>
      <c r="B173" s="122">
        <v>9142.75</v>
      </c>
      <c r="C173" s="122">
        <v>1435.95</v>
      </c>
      <c r="D173" s="48">
        <v>2852.5</v>
      </c>
      <c r="E173" s="48">
        <v>77.39</v>
      </c>
    </row>
    <row r="174" spans="1:5" x14ac:dyDescent="0.25">
      <c r="A174" s="48" t="s">
        <v>474</v>
      </c>
      <c r="B174" s="122">
        <v>9136.85</v>
      </c>
      <c r="C174" s="122">
        <v>1459.4</v>
      </c>
      <c r="D174" s="48">
        <v>2863.7</v>
      </c>
      <c r="E174" s="48">
        <v>76.930000000000007</v>
      </c>
    </row>
    <row r="175" spans="1:5" x14ac:dyDescent="0.25">
      <c r="A175" s="48" t="s">
        <v>471</v>
      </c>
      <c r="B175" s="122">
        <v>8823.25</v>
      </c>
      <c r="C175" s="122">
        <v>1440.75</v>
      </c>
      <c r="D175" s="48">
        <v>2953.91</v>
      </c>
      <c r="E175" s="48">
        <v>78.739999999999995</v>
      </c>
    </row>
    <row r="176" spans="1:5" x14ac:dyDescent="0.25">
      <c r="A176" s="48" t="s">
        <v>470</v>
      </c>
      <c r="B176" s="122">
        <v>8879.1</v>
      </c>
      <c r="C176" s="122">
        <v>1408.9</v>
      </c>
      <c r="D176" s="48">
        <v>2922.94</v>
      </c>
      <c r="E176" s="48">
        <v>78.290000000000006</v>
      </c>
    </row>
    <row r="177" spans="1:5" x14ac:dyDescent="0.25">
      <c r="A177" s="48" t="s">
        <v>469</v>
      </c>
      <c r="B177" s="122">
        <v>9066.5499999999993</v>
      </c>
      <c r="C177" s="122">
        <v>1433.7</v>
      </c>
      <c r="D177" s="48">
        <v>2971.61</v>
      </c>
      <c r="E177" s="48">
        <v>79.81</v>
      </c>
    </row>
    <row r="178" spans="1:5" x14ac:dyDescent="0.25">
      <c r="A178" s="48" t="s">
        <v>468</v>
      </c>
      <c r="B178" s="122">
        <v>9106.25</v>
      </c>
      <c r="C178" s="122">
        <v>1441.25</v>
      </c>
      <c r="D178" s="48">
        <v>2948.51</v>
      </c>
      <c r="E178" s="48">
        <v>79.209999999999994</v>
      </c>
    </row>
    <row r="179" spans="1:5" x14ac:dyDescent="0.25">
      <c r="A179" s="48" t="s">
        <v>467</v>
      </c>
      <c r="B179" s="122">
        <v>9039.25</v>
      </c>
      <c r="C179" s="122">
        <v>1431.55</v>
      </c>
      <c r="D179" s="48">
        <v>2955.45</v>
      </c>
      <c r="E179" s="48">
        <v>79.72</v>
      </c>
    </row>
    <row r="180" spans="1:5" x14ac:dyDescent="0.25">
      <c r="A180" s="48" t="s">
        <v>463</v>
      </c>
      <c r="B180" s="122">
        <v>9029.0499999999993</v>
      </c>
      <c r="C180" s="122">
        <v>1424.05</v>
      </c>
      <c r="D180" s="48">
        <v>2991.77</v>
      </c>
      <c r="E180" s="48">
        <v>79.180000000000007</v>
      </c>
    </row>
    <row r="181" spans="1:5" x14ac:dyDescent="0.25">
      <c r="A181" s="48" t="s">
        <v>462</v>
      </c>
      <c r="B181" s="122">
        <v>9314.9500000000007</v>
      </c>
      <c r="C181" s="122">
        <v>1445.55</v>
      </c>
      <c r="D181" s="48">
        <v>3036.13</v>
      </c>
      <c r="E181" s="48">
        <v>79.53</v>
      </c>
    </row>
    <row r="182" spans="1:5" x14ac:dyDescent="0.25">
      <c r="A182" s="48" t="s">
        <v>461</v>
      </c>
      <c r="B182" s="122">
        <v>9490.1</v>
      </c>
      <c r="C182" s="122">
        <v>1472.25</v>
      </c>
      <c r="D182" s="48">
        <v>3029.73</v>
      </c>
      <c r="E182" s="48">
        <v>79.56</v>
      </c>
    </row>
    <row r="183" spans="1:5" x14ac:dyDescent="0.25">
      <c r="A183" s="48" t="s">
        <v>460</v>
      </c>
      <c r="B183" s="122">
        <v>9580.2999999999993</v>
      </c>
      <c r="C183" s="122">
        <v>1464.4</v>
      </c>
      <c r="D183" s="48">
        <v>3044.31</v>
      </c>
      <c r="E183" s="48">
        <v>79.489999999999995</v>
      </c>
    </row>
    <row r="184" spans="1:5" x14ac:dyDescent="0.25">
      <c r="A184" s="48" t="s">
        <v>457</v>
      </c>
      <c r="B184" s="122">
        <v>9826.15</v>
      </c>
      <c r="C184" s="122">
        <v>1520.35</v>
      </c>
      <c r="D184" s="48">
        <v>3055.73</v>
      </c>
      <c r="E184" s="48">
        <v>80.459999999999994</v>
      </c>
    </row>
    <row r="185" spans="1:5" x14ac:dyDescent="0.25">
      <c r="A185" s="48" t="s">
        <v>456</v>
      </c>
      <c r="B185" s="122">
        <v>9979.1</v>
      </c>
      <c r="C185" s="122">
        <v>1535.7</v>
      </c>
      <c r="D185" s="48">
        <v>3080.82</v>
      </c>
      <c r="E185" s="48">
        <v>80.83</v>
      </c>
    </row>
    <row r="186" spans="1:5" x14ac:dyDescent="0.25">
      <c r="A186" s="48" t="s">
        <v>455</v>
      </c>
      <c r="B186" s="122">
        <v>10061.549999999999</v>
      </c>
      <c r="C186" s="122">
        <v>1541.65</v>
      </c>
      <c r="D186" s="48">
        <v>3122.87</v>
      </c>
      <c r="E186" s="48">
        <v>81.28</v>
      </c>
    </row>
    <row r="187" spans="1:5" x14ac:dyDescent="0.25">
      <c r="A187" s="48" t="s">
        <v>454</v>
      </c>
      <c r="B187" s="122">
        <v>10029.1</v>
      </c>
      <c r="C187" s="122">
        <v>1579.8</v>
      </c>
      <c r="D187" s="48">
        <v>3112.35</v>
      </c>
      <c r="E187" s="48">
        <v>80.58</v>
      </c>
    </row>
    <row r="188" spans="1:5" x14ac:dyDescent="0.25">
      <c r="A188" s="48" t="s">
        <v>453</v>
      </c>
      <c r="B188" s="122">
        <v>10142.15</v>
      </c>
      <c r="C188" s="122">
        <v>1581.7</v>
      </c>
      <c r="D188" s="48">
        <v>3193.93</v>
      </c>
      <c r="E188" s="48">
        <v>82.88</v>
      </c>
    </row>
    <row r="189" spans="1:5" x14ac:dyDescent="0.25">
      <c r="A189" s="48" t="s">
        <v>450</v>
      </c>
      <c r="B189" s="122">
        <v>10167.450000000001</v>
      </c>
      <c r="C189" s="122">
        <v>1569.5</v>
      </c>
      <c r="D189" s="48">
        <v>3232.39</v>
      </c>
      <c r="E189" s="48">
        <v>83.36</v>
      </c>
    </row>
    <row r="190" spans="1:5" x14ac:dyDescent="0.25">
      <c r="A190" s="48" t="s">
        <v>449</v>
      </c>
      <c r="B190" s="122">
        <v>10046.65</v>
      </c>
      <c r="C190" s="122">
        <v>1537.15</v>
      </c>
      <c r="D190" s="48">
        <v>3207.18</v>
      </c>
      <c r="E190" s="48">
        <v>86</v>
      </c>
    </row>
    <row r="191" spans="1:5" x14ac:dyDescent="0.25">
      <c r="A191" s="48" t="s">
        <v>448</v>
      </c>
      <c r="B191" s="122">
        <v>10116.15</v>
      </c>
      <c r="C191" s="122">
        <v>1572.15</v>
      </c>
      <c r="D191" s="48">
        <v>3190.14</v>
      </c>
      <c r="E191" s="48">
        <v>88.21</v>
      </c>
    </row>
    <row r="192" spans="1:5" x14ac:dyDescent="0.25">
      <c r="A192" s="48" t="s">
        <v>447</v>
      </c>
      <c r="B192" s="122">
        <v>9902</v>
      </c>
      <c r="C192" s="122">
        <v>1537.7</v>
      </c>
      <c r="D192" s="48">
        <v>3002.1</v>
      </c>
      <c r="E192" s="48">
        <v>83.97</v>
      </c>
    </row>
    <row r="193" spans="1:5" x14ac:dyDescent="0.25">
      <c r="A193" s="48" t="s">
        <v>446</v>
      </c>
      <c r="B193" s="122">
        <v>9972.9</v>
      </c>
      <c r="C193" s="122">
        <v>1588.8</v>
      </c>
      <c r="D193" s="48">
        <v>3041.31</v>
      </c>
      <c r="E193" s="48">
        <v>84.7</v>
      </c>
    </row>
    <row r="194" spans="1:5" x14ac:dyDescent="0.25">
      <c r="A194" s="48" t="s">
        <v>443</v>
      </c>
      <c r="B194" s="122">
        <v>9813.7000000000007</v>
      </c>
      <c r="C194" s="122">
        <v>1614.55</v>
      </c>
      <c r="D194" s="48">
        <v>3066.59</v>
      </c>
      <c r="E194" s="48">
        <v>85.75</v>
      </c>
    </row>
    <row r="195" spans="1:5" x14ac:dyDescent="0.25">
      <c r="A195" s="48" t="s">
        <v>442</v>
      </c>
      <c r="B195" s="122">
        <v>9914</v>
      </c>
      <c r="C195" s="122">
        <v>1617.7</v>
      </c>
      <c r="D195" s="48">
        <v>3124.74</v>
      </c>
      <c r="E195" s="48">
        <v>88.02</v>
      </c>
    </row>
    <row r="196" spans="1:5" x14ac:dyDescent="0.25">
      <c r="A196" s="48" t="s">
        <v>441</v>
      </c>
      <c r="B196" s="122">
        <v>9881.15</v>
      </c>
      <c r="C196" s="122">
        <v>1615.35</v>
      </c>
      <c r="D196" s="48">
        <v>3113.49</v>
      </c>
      <c r="E196" s="48">
        <v>87.9</v>
      </c>
    </row>
    <row r="197" spans="1:5" x14ac:dyDescent="0.25">
      <c r="A197" s="48" t="s">
        <v>440</v>
      </c>
      <c r="B197" s="122">
        <v>10091.65</v>
      </c>
      <c r="C197" s="122">
        <v>1655.9</v>
      </c>
      <c r="D197" s="48">
        <v>3115.34</v>
      </c>
      <c r="E197" s="48">
        <v>87.93</v>
      </c>
    </row>
    <row r="198" spans="1:5" x14ac:dyDescent="0.25">
      <c r="A198" s="48" t="s">
        <v>439</v>
      </c>
      <c r="B198" s="122">
        <v>10244.4</v>
      </c>
      <c r="C198" s="122">
        <v>1759.4</v>
      </c>
      <c r="D198" s="48">
        <v>3097.74</v>
      </c>
      <c r="E198" s="48">
        <v>87.43</v>
      </c>
    </row>
    <row r="199" spans="1:5" x14ac:dyDescent="0.25">
      <c r="A199" s="48" t="s">
        <v>436</v>
      </c>
      <c r="B199" s="122">
        <v>10311.200000000001</v>
      </c>
      <c r="C199" s="122">
        <v>1746.15</v>
      </c>
      <c r="D199" s="48">
        <v>3117.86</v>
      </c>
      <c r="E199" s="48">
        <v>89.72</v>
      </c>
    </row>
    <row r="200" spans="1:5" x14ac:dyDescent="0.25">
      <c r="A200" s="48" t="s">
        <v>435</v>
      </c>
      <c r="B200" s="122">
        <v>10471</v>
      </c>
      <c r="C200" s="122">
        <v>1720.9</v>
      </c>
      <c r="D200" s="48">
        <v>3131.29</v>
      </c>
      <c r="E200" s="48">
        <v>91.63</v>
      </c>
    </row>
    <row r="201" spans="1:5" x14ac:dyDescent="0.25">
      <c r="A201" s="48" t="s">
        <v>434</v>
      </c>
      <c r="B201" s="122">
        <v>10305.299999999999</v>
      </c>
      <c r="C201" s="122">
        <v>1727.85</v>
      </c>
      <c r="D201" s="48">
        <v>3050.33</v>
      </c>
      <c r="E201" s="48">
        <v>90.01</v>
      </c>
    </row>
    <row r="202" spans="1:5" x14ac:dyDescent="0.25">
      <c r="A202" s="48" t="s">
        <v>433</v>
      </c>
      <c r="B202" s="122">
        <v>10288.9</v>
      </c>
      <c r="C202" s="122">
        <v>1717.9</v>
      </c>
      <c r="D202" s="48">
        <v>3083.76</v>
      </c>
      <c r="E202" s="48">
        <v>91.21</v>
      </c>
    </row>
    <row r="203" spans="1:5" x14ac:dyDescent="0.25">
      <c r="A203" s="48" t="s">
        <v>432</v>
      </c>
      <c r="B203" s="122">
        <v>10383</v>
      </c>
      <c r="C203" s="122">
        <v>1741.65</v>
      </c>
      <c r="D203" s="48">
        <v>3009.05</v>
      </c>
      <c r="E203" s="48">
        <v>88.41</v>
      </c>
    </row>
    <row r="204" spans="1:5" x14ac:dyDescent="0.25">
      <c r="A204" s="48" t="s">
        <v>429</v>
      </c>
      <c r="B204" s="122">
        <v>10312.4</v>
      </c>
      <c r="C204" s="122">
        <v>1723.15</v>
      </c>
      <c r="D204" s="48">
        <v>3053.24</v>
      </c>
      <c r="E204" s="48">
        <v>90.44</v>
      </c>
    </row>
    <row r="205" spans="1:5" x14ac:dyDescent="0.25">
      <c r="A205" s="48" t="s">
        <v>428</v>
      </c>
      <c r="B205" s="122">
        <v>10302.1</v>
      </c>
      <c r="C205" s="122">
        <v>1704.1</v>
      </c>
      <c r="D205" s="48">
        <v>3100.29</v>
      </c>
      <c r="E205" s="48">
        <v>91.2</v>
      </c>
    </row>
    <row r="206" spans="1:5" x14ac:dyDescent="0.25">
      <c r="A206" s="48" t="s">
        <v>427</v>
      </c>
      <c r="B206" s="122">
        <v>10430.049999999999</v>
      </c>
      <c r="C206" s="122">
        <v>1737.6</v>
      </c>
      <c r="D206" s="48">
        <v>3115.86</v>
      </c>
      <c r="E206" s="48">
        <v>91.03</v>
      </c>
    </row>
    <row r="207" spans="1:5" x14ac:dyDescent="0.25">
      <c r="A207" s="48" t="s">
        <v>426</v>
      </c>
      <c r="B207" s="122">
        <v>10551.7</v>
      </c>
      <c r="C207" s="122">
        <v>1760.35</v>
      </c>
      <c r="D207" s="48">
        <v>3130.01</v>
      </c>
      <c r="E207" s="48">
        <v>91.03</v>
      </c>
    </row>
    <row r="208" spans="1:5" x14ac:dyDescent="0.25">
      <c r="A208" s="48" t="s">
        <v>425</v>
      </c>
      <c r="B208" s="122">
        <v>10607.35</v>
      </c>
      <c r="C208" s="122">
        <v>1787.9</v>
      </c>
      <c r="D208" s="48">
        <v>3130.01</v>
      </c>
      <c r="E208" s="48">
        <v>91.03</v>
      </c>
    </row>
    <row r="209" spans="1:5" x14ac:dyDescent="0.25">
      <c r="A209" s="48" t="s">
        <v>422</v>
      </c>
      <c r="B209" s="122">
        <v>10763.65</v>
      </c>
      <c r="C209" s="122">
        <v>1851.8</v>
      </c>
      <c r="D209" s="48">
        <v>3179.72</v>
      </c>
      <c r="E209" s="48">
        <v>93.46</v>
      </c>
    </row>
    <row r="210" spans="1:5" x14ac:dyDescent="0.25">
      <c r="A210" s="48" t="s">
        <v>421</v>
      </c>
      <c r="B210" s="122">
        <v>10799.65</v>
      </c>
      <c r="C210" s="122">
        <v>1823.45</v>
      </c>
      <c r="D210" s="48">
        <v>3145.32</v>
      </c>
      <c r="E210" s="48">
        <v>93.17</v>
      </c>
    </row>
    <row r="211" spans="1:5" x14ac:dyDescent="0.25">
      <c r="A211" s="48" t="s">
        <v>420</v>
      </c>
      <c r="B211" s="122">
        <v>10705.75</v>
      </c>
      <c r="C211" s="122">
        <v>1798</v>
      </c>
      <c r="D211" s="48">
        <v>3169.94</v>
      </c>
      <c r="E211" s="48">
        <v>95.34</v>
      </c>
    </row>
    <row r="212" spans="1:5" x14ac:dyDescent="0.25">
      <c r="A212" s="48" t="s">
        <v>419</v>
      </c>
      <c r="B212" s="122">
        <v>10813.45</v>
      </c>
      <c r="C212" s="122">
        <v>1824.25</v>
      </c>
      <c r="D212" s="48">
        <v>3152.05</v>
      </c>
      <c r="E212" s="48">
        <v>95.68</v>
      </c>
    </row>
    <row r="213" spans="1:5" x14ac:dyDescent="0.25">
      <c r="A213" s="48" t="s">
        <v>418</v>
      </c>
      <c r="B213" s="122">
        <v>10768.05</v>
      </c>
      <c r="C213" s="122">
        <v>1878.05</v>
      </c>
      <c r="D213" s="48">
        <v>3185.04</v>
      </c>
      <c r="E213" s="48">
        <v>95.92</v>
      </c>
    </row>
    <row r="214" spans="1:5" x14ac:dyDescent="0.25">
      <c r="A214" s="48" t="s">
        <v>415</v>
      </c>
      <c r="B214" s="122">
        <v>10802.7</v>
      </c>
      <c r="C214" s="122">
        <v>1935</v>
      </c>
      <c r="D214" s="48">
        <v>3155.22</v>
      </c>
      <c r="E214" s="48">
        <v>95.48</v>
      </c>
    </row>
    <row r="215" spans="1:5" x14ac:dyDescent="0.25">
      <c r="A215" s="48" t="s">
        <v>414</v>
      </c>
      <c r="B215" s="122">
        <v>10607.35</v>
      </c>
      <c r="C215" s="122">
        <v>1917</v>
      </c>
      <c r="D215" s="48">
        <v>3197.52</v>
      </c>
      <c r="E215" s="48">
        <v>97.06</v>
      </c>
    </row>
    <row r="216" spans="1:5" x14ac:dyDescent="0.25">
      <c r="A216" s="48" t="s">
        <v>413</v>
      </c>
      <c r="B216" s="122">
        <v>10618.2</v>
      </c>
      <c r="C216" s="122">
        <v>1844</v>
      </c>
      <c r="D216" s="48">
        <v>3226.56</v>
      </c>
      <c r="E216" s="48">
        <v>97.72</v>
      </c>
    </row>
    <row r="217" spans="1:5" x14ac:dyDescent="0.25">
      <c r="A217" s="48" t="s">
        <v>412</v>
      </c>
      <c r="B217" s="122">
        <v>10739.95</v>
      </c>
      <c r="C217" s="122">
        <v>1843.4</v>
      </c>
      <c r="D217" s="48">
        <v>3215.57</v>
      </c>
      <c r="E217" s="48">
        <v>96.52</v>
      </c>
    </row>
    <row r="218" spans="1:5" x14ac:dyDescent="0.25">
      <c r="A218" s="48" t="s">
        <v>411</v>
      </c>
      <c r="B218" s="122">
        <v>10901.7</v>
      </c>
      <c r="C218" s="122">
        <v>1911.7</v>
      </c>
      <c r="D218" s="48">
        <v>3224.73</v>
      </c>
      <c r="E218" s="48">
        <v>96.33</v>
      </c>
    </row>
    <row r="219" spans="1:5" x14ac:dyDescent="0.25">
      <c r="A219" s="48" t="s">
        <v>408</v>
      </c>
      <c r="B219" s="122">
        <v>11022.2</v>
      </c>
      <c r="C219" s="122">
        <v>1919.9</v>
      </c>
      <c r="D219" s="48">
        <v>3251.84</v>
      </c>
      <c r="E219" s="48">
        <v>98.36</v>
      </c>
    </row>
    <row r="220" spans="1:5" x14ac:dyDescent="0.25">
      <c r="A220" s="48" t="s">
        <v>407</v>
      </c>
      <c r="B220" s="122">
        <v>11162.25</v>
      </c>
      <c r="C220" s="122">
        <v>1971.55</v>
      </c>
      <c r="D220" s="48">
        <v>3257.3</v>
      </c>
      <c r="E220" s="48">
        <v>97</v>
      </c>
    </row>
    <row r="221" spans="1:5" x14ac:dyDescent="0.25">
      <c r="A221" s="48" t="s">
        <v>406</v>
      </c>
      <c r="B221" s="122">
        <v>11132.6</v>
      </c>
      <c r="C221" s="122">
        <v>2004</v>
      </c>
      <c r="D221" s="48">
        <v>3276.02</v>
      </c>
      <c r="E221" s="48">
        <v>97.27</v>
      </c>
    </row>
    <row r="222" spans="1:5" x14ac:dyDescent="0.25">
      <c r="A222" s="48" t="s">
        <v>405</v>
      </c>
      <c r="B222" s="122">
        <v>11215.45</v>
      </c>
      <c r="C222" s="122">
        <v>2057.8000000000002</v>
      </c>
      <c r="D222" s="48">
        <v>3235.66</v>
      </c>
      <c r="E222" s="48">
        <v>92.85</v>
      </c>
    </row>
    <row r="223" spans="1:5" x14ac:dyDescent="0.25">
      <c r="A223" s="48" t="s">
        <v>404</v>
      </c>
      <c r="B223" s="122">
        <v>11194.15</v>
      </c>
      <c r="C223" s="122">
        <v>2146.15</v>
      </c>
      <c r="D223" s="48">
        <v>3215.63</v>
      </c>
      <c r="E223" s="48">
        <v>92.61</v>
      </c>
    </row>
    <row r="224" spans="1:5" x14ac:dyDescent="0.25">
      <c r="A224" s="48" t="s">
        <v>401</v>
      </c>
      <c r="B224" s="122">
        <v>11131.8</v>
      </c>
      <c r="C224" s="122">
        <v>2156.1999999999998</v>
      </c>
      <c r="D224" s="48">
        <v>3239.41</v>
      </c>
      <c r="E224" s="48">
        <v>94.81</v>
      </c>
    </row>
    <row r="225" spans="1:5" x14ac:dyDescent="0.25">
      <c r="A225" s="48" t="s">
        <v>400</v>
      </c>
      <c r="B225" s="122">
        <v>11300.55</v>
      </c>
      <c r="C225" s="122">
        <v>2177.6999999999998</v>
      </c>
      <c r="D225" s="48">
        <v>3218.44</v>
      </c>
      <c r="E225" s="48">
        <v>93.25</v>
      </c>
    </row>
    <row r="226" spans="1:5" x14ac:dyDescent="0.25">
      <c r="A226" s="48" t="s">
        <v>399</v>
      </c>
      <c r="B226" s="122">
        <v>11202.85</v>
      </c>
      <c r="C226" s="122">
        <v>2096.65</v>
      </c>
      <c r="D226" s="48">
        <v>3258.44</v>
      </c>
      <c r="E226" s="48">
        <v>95.04</v>
      </c>
    </row>
    <row r="227" spans="1:5" x14ac:dyDescent="0.25">
      <c r="A227" s="48" t="s">
        <v>398</v>
      </c>
      <c r="B227" s="122">
        <v>11102.15</v>
      </c>
      <c r="C227" s="122">
        <v>2108.85</v>
      </c>
      <c r="D227" s="48">
        <v>3246.22</v>
      </c>
      <c r="E227" s="48">
        <v>96.19</v>
      </c>
    </row>
    <row r="228" spans="1:5" x14ac:dyDescent="0.25">
      <c r="A228" s="48" t="s">
        <v>397</v>
      </c>
      <c r="B228" s="122">
        <v>11073.45</v>
      </c>
      <c r="C228" s="122">
        <v>2067.1</v>
      </c>
      <c r="D228" s="48">
        <v>3271.12</v>
      </c>
      <c r="E228" s="48">
        <v>106.26</v>
      </c>
    </row>
    <row r="229" spans="1:5" x14ac:dyDescent="0.25">
      <c r="A229" s="48" t="s">
        <v>394</v>
      </c>
      <c r="B229" s="122">
        <v>10891.6</v>
      </c>
      <c r="C229" s="122">
        <v>2009</v>
      </c>
      <c r="D229" s="48">
        <v>3294.61</v>
      </c>
      <c r="E229" s="48">
        <v>108.94</v>
      </c>
    </row>
    <row r="230" spans="1:5" x14ac:dyDescent="0.25">
      <c r="A230" s="48" t="s">
        <v>393</v>
      </c>
      <c r="B230" s="122">
        <v>11095.25</v>
      </c>
      <c r="C230" s="122">
        <v>2150.6</v>
      </c>
      <c r="D230" s="48">
        <v>3306.51</v>
      </c>
      <c r="E230" s="48">
        <v>109.67</v>
      </c>
    </row>
    <row r="231" spans="1:5" x14ac:dyDescent="0.25">
      <c r="A231" s="48" t="s">
        <v>392</v>
      </c>
      <c r="B231" s="122">
        <v>11101.65</v>
      </c>
      <c r="C231" s="122">
        <v>2126.4499999999998</v>
      </c>
      <c r="D231" s="48">
        <v>3327.77</v>
      </c>
      <c r="E231" s="48">
        <v>110.06</v>
      </c>
    </row>
    <row r="232" spans="1:5" x14ac:dyDescent="0.25">
      <c r="A232" s="48" t="s">
        <v>391</v>
      </c>
      <c r="B232" s="122">
        <v>11200.15</v>
      </c>
      <c r="C232" s="122">
        <v>2134.1</v>
      </c>
      <c r="D232" s="48">
        <v>3349.16</v>
      </c>
      <c r="E232" s="48">
        <v>113.9</v>
      </c>
    </row>
    <row r="233" spans="1:5" x14ac:dyDescent="0.25">
      <c r="A233" s="48" t="s">
        <v>390</v>
      </c>
      <c r="B233" s="122">
        <v>11214.05</v>
      </c>
      <c r="C233" s="122">
        <v>2146.4499999999998</v>
      </c>
      <c r="D233" s="48">
        <v>3351.28</v>
      </c>
      <c r="E233" s="48">
        <v>111.11</v>
      </c>
    </row>
    <row r="234" spans="1:5" x14ac:dyDescent="0.25">
      <c r="A234" s="48" t="s">
        <v>387</v>
      </c>
      <c r="B234" s="122">
        <v>11270.15</v>
      </c>
      <c r="C234" s="122">
        <v>2119.85</v>
      </c>
      <c r="D234" s="48">
        <v>3360.47</v>
      </c>
      <c r="E234" s="48">
        <v>112.73</v>
      </c>
    </row>
    <row r="235" spans="1:5" x14ac:dyDescent="0.25">
      <c r="A235" s="48" t="s">
        <v>386</v>
      </c>
      <c r="B235" s="122">
        <v>11322.5</v>
      </c>
      <c r="C235" s="122">
        <v>2133.8000000000002</v>
      </c>
      <c r="D235" s="48">
        <v>3333.69</v>
      </c>
      <c r="E235" s="48">
        <v>109.38</v>
      </c>
    </row>
    <row r="236" spans="1:5" x14ac:dyDescent="0.25">
      <c r="A236" s="48" t="s">
        <v>385</v>
      </c>
      <c r="B236" s="122">
        <v>11308.4</v>
      </c>
      <c r="C236" s="122">
        <v>2127.6</v>
      </c>
      <c r="D236" s="48">
        <v>3380.35</v>
      </c>
      <c r="E236" s="48">
        <v>113.01</v>
      </c>
    </row>
    <row r="237" spans="1:5" x14ac:dyDescent="0.25">
      <c r="A237" s="48" t="s">
        <v>384</v>
      </c>
      <c r="B237" s="122">
        <v>11300.45</v>
      </c>
      <c r="C237" s="122">
        <v>2122.0500000000002</v>
      </c>
      <c r="D237" s="48">
        <v>3373.43</v>
      </c>
      <c r="E237" s="48">
        <v>115.01</v>
      </c>
    </row>
    <row r="238" spans="1:5" x14ac:dyDescent="0.25">
      <c r="A238" s="48" t="s">
        <v>383</v>
      </c>
      <c r="B238" s="122">
        <v>11178.4</v>
      </c>
      <c r="C238" s="122">
        <v>2113.8000000000002</v>
      </c>
      <c r="D238" s="48">
        <v>3372.85</v>
      </c>
      <c r="E238" s="48">
        <v>114.91</v>
      </c>
    </row>
    <row r="239" spans="1:5" x14ac:dyDescent="0.25">
      <c r="A239" s="48" t="s">
        <v>380</v>
      </c>
      <c r="B239" s="122">
        <v>11247.1</v>
      </c>
      <c r="C239" s="122">
        <v>2091.35</v>
      </c>
      <c r="D239" s="48">
        <v>3381.99</v>
      </c>
      <c r="E239" s="48">
        <v>114.61</v>
      </c>
    </row>
    <row r="240" spans="1:5" x14ac:dyDescent="0.25">
      <c r="A240" s="48" t="s">
        <v>379</v>
      </c>
      <c r="B240" s="122">
        <v>11385.35</v>
      </c>
      <c r="C240" s="122">
        <v>2118.5500000000002</v>
      </c>
      <c r="D240" s="48">
        <v>3389.78</v>
      </c>
      <c r="E240" s="48">
        <v>115.56</v>
      </c>
    </row>
    <row r="241" spans="1:5" x14ac:dyDescent="0.25">
      <c r="A241" s="48" t="s">
        <v>378</v>
      </c>
      <c r="B241" s="122">
        <v>11408.4</v>
      </c>
      <c r="C241" s="122">
        <v>2131.5500000000002</v>
      </c>
      <c r="D241" s="48">
        <v>3374.85</v>
      </c>
      <c r="E241" s="48">
        <v>115.71</v>
      </c>
    </row>
    <row r="242" spans="1:5" x14ac:dyDescent="0.25">
      <c r="A242" s="48" t="s">
        <v>377</v>
      </c>
      <c r="B242" s="122">
        <v>11312.2</v>
      </c>
      <c r="C242" s="122">
        <v>2097.0500000000002</v>
      </c>
      <c r="D242" s="48">
        <v>3385.51</v>
      </c>
      <c r="E242" s="48">
        <v>118.28</v>
      </c>
    </row>
    <row r="243" spans="1:5" x14ac:dyDescent="0.25">
      <c r="A243" s="48" t="s">
        <v>376</v>
      </c>
      <c r="B243" s="122">
        <v>11371.6</v>
      </c>
      <c r="C243" s="122">
        <v>2081.85</v>
      </c>
      <c r="D243" s="48">
        <v>3397.16</v>
      </c>
      <c r="E243" s="48">
        <v>124.37</v>
      </c>
    </row>
    <row r="244" spans="1:5" x14ac:dyDescent="0.25">
      <c r="A244" s="48" t="s">
        <v>373</v>
      </c>
      <c r="B244" s="122">
        <v>11466.45</v>
      </c>
      <c r="C244" s="122">
        <v>2095.75</v>
      </c>
      <c r="D244" s="48">
        <v>3431.28</v>
      </c>
      <c r="E244" s="48">
        <v>125.86</v>
      </c>
    </row>
    <row r="245" spans="1:5" x14ac:dyDescent="0.25">
      <c r="A245" s="48" t="s">
        <v>372</v>
      </c>
      <c r="B245" s="122">
        <v>11472.25</v>
      </c>
      <c r="C245" s="122">
        <v>2082.1</v>
      </c>
      <c r="D245" s="48">
        <v>3443.62</v>
      </c>
      <c r="E245" s="48">
        <v>124.82</v>
      </c>
    </row>
    <row r="246" spans="1:5" x14ac:dyDescent="0.25">
      <c r="A246" s="48" t="s">
        <v>371</v>
      </c>
      <c r="B246" s="122">
        <v>11549.6</v>
      </c>
      <c r="C246" s="122">
        <v>2137.3000000000002</v>
      </c>
      <c r="D246" s="48">
        <v>3478.73</v>
      </c>
      <c r="E246" s="48">
        <v>126.52</v>
      </c>
    </row>
    <row r="247" spans="1:5" x14ac:dyDescent="0.25">
      <c r="A247" s="48" t="s">
        <v>370</v>
      </c>
      <c r="B247" s="122">
        <v>11559.25</v>
      </c>
      <c r="C247" s="122">
        <v>2110.6</v>
      </c>
      <c r="D247" s="48">
        <v>3484.55</v>
      </c>
      <c r="E247" s="48">
        <v>125.01</v>
      </c>
    </row>
    <row r="248" spans="1:5" x14ac:dyDescent="0.25">
      <c r="A248" s="48" t="s">
        <v>369</v>
      </c>
      <c r="B248" s="122">
        <v>11647.6</v>
      </c>
      <c r="C248" s="122">
        <v>2116.15</v>
      </c>
      <c r="D248" s="48">
        <v>3508.01</v>
      </c>
      <c r="E248" s="48">
        <v>124.81</v>
      </c>
    </row>
    <row r="249" spans="1:5" x14ac:dyDescent="0.25">
      <c r="A249" s="48" t="s">
        <v>366</v>
      </c>
      <c r="B249" s="122">
        <v>11387.5</v>
      </c>
      <c r="C249" s="122">
        <v>2080.6999999999998</v>
      </c>
      <c r="D249" s="48">
        <v>3500.31</v>
      </c>
      <c r="E249" s="48">
        <v>129.04</v>
      </c>
    </row>
    <row r="250" spans="1:5" x14ac:dyDescent="0.25">
      <c r="A250" s="48" t="s">
        <v>365</v>
      </c>
      <c r="B250" s="122">
        <v>11470.25</v>
      </c>
      <c r="C250" s="122">
        <v>2087.25</v>
      </c>
      <c r="D250" s="48">
        <v>3526.65</v>
      </c>
      <c r="E250" s="48">
        <v>134.18</v>
      </c>
    </row>
    <row r="251" spans="1:5" x14ac:dyDescent="0.25">
      <c r="A251" s="48" t="s">
        <v>364</v>
      </c>
      <c r="B251" s="122">
        <v>11535</v>
      </c>
      <c r="C251" s="122">
        <v>2128.1999999999998</v>
      </c>
      <c r="D251" s="48">
        <v>3580.84</v>
      </c>
      <c r="E251" s="48">
        <v>131.4</v>
      </c>
    </row>
    <row r="252" spans="1:5" x14ac:dyDescent="0.25">
      <c r="A252" s="48" t="s">
        <v>363</v>
      </c>
      <c r="B252" s="122">
        <v>11527.45</v>
      </c>
      <c r="C252" s="122">
        <v>2112.1</v>
      </c>
      <c r="D252" s="48">
        <v>3455.06</v>
      </c>
      <c r="E252" s="48">
        <v>120.88</v>
      </c>
    </row>
    <row r="253" spans="1:5" x14ac:dyDescent="0.25">
      <c r="A253" s="48" t="s">
        <v>362</v>
      </c>
      <c r="B253" s="122">
        <v>11333.85</v>
      </c>
      <c r="C253" s="122">
        <v>2077.25</v>
      </c>
      <c r="D253" s="48">
        <v>3426.96</v>
      </c>
      <c r="E253" s="48">
        <v>120.96</v>
      </c>
    </row>
    <row r="254" spans="1:5" x14ac:dyDescent="0.25">
      <c r="A254" s="48" t="s">
        <v>359</v>
      </c>
      <c r="B254" s="122">
        <v>11355.05</v>
      </c>
      <c r="C254" s="122">
        <v>2082.65</v>
      </c>
      <c r="D254" s="48">
        <v>3426.96</v>
      </c>
      <c r="E254" s="48">
        <v>120.96</v>
      </c>
    </row>
    <row r="255" spans="1:5" x14ac:dyDescent="0.25">
      <c r="A255" s="48" t="s">
        <v>358</v>
      </c>
      <c r="B255" s="122">
        <v>11317.35</v>
      </c>
      <c r="C255" s="122">
        <v>2107.1</v>
      </c>
      <c r="D255" s="48">
        <v>3331.84</v>
      </c>
      <c r="E255" s="48">
        <v>112.82</v>
      </c>
    </row>
    <row r="256" spans="1:5" x14ac:dyDescent="0.25">
      <c r="A256" s="48" t="s">
        <v>357</v>
      </c>
      <c r="B256" s="122">
        <v>11278</v>
      </c>
      <c r="C256" s="122">
        <v>2161.35</v>
      </c>
      <c r="D256" s="48">
        <v>3398.96</v>
      </c>
      <c r="E256" s="48">
        <v>117.32</v>
      </c>
    </row>
    <row r="257" spans="1:5" x14ac:dyDescent="0.25">
      <c r="A257" s="48" t="s">
        <v>356</v>
      </c>
      <c r="B257" s="122">
        <v>11449.25</v>
      </c>
      <c r="C257" s="122">
        <v>2314</v>
      </c>
      <c r="D257" s="48">
        <v>3339.19</v>
      </c>
      <c r="E257" s="48">
        <v>113.49</v>
      </c>
    </row>
    <row r="258" spans="1:5" x14ac:dyDescent="0.25">
      <c r="A258" s="48" t="s">
        <v>355</v>
      </c>
      <c r="B258" s="122">
        <v>11464.45</v>
      </c>
      <c r="C258" s="122">
        <v>2319.75</v>
      </c>
      <c r="D258" s="48">
        <v>3340.97</v>
      </c>
      <c r="E258" s="48">
        <v>112</v>
      </c>
    </row>
    <row r="259" spans="1:5" x14ac:dyDescent="0.25">
      <c r="A259" s="48" t="s">
        <v>352</v>
      </c>
      <c r="B259" s="122">
        <v>11440.05</v>
      </c>
      <c r="C259" s="122">
        <v>2302.5500000000002</v>
      </c>
      <c r="D259" s="48">
        <v>3383.54</v>
      </c>
      <c r="E259" s="48">
        <v>115.36</v>
      </c>
    </row>
    <row r="260" spans="1:5" x14ac:dyDescent="0.25">
      <c r="A260" s="48" t="s">
        <v>351</v>
      </c>
      <c r="B260" s="122">
        <v>11521.8</v>
      </c>
      <c r="C260" s="122">
        <v>2318.85</v>
      </c>
      <c r="D260" s="48">
        <v>3401.2</v>
      </c>
      <c r="E260" s="48">
        <v>115.54</v>
      </c>
    </row>
    <row r="261" spans="1:5" x14ac:dyDescent="0.25">
      <c r="A261" s="48" t="s">
        <v>350</v>
      </c>
      <c r="B261" s="122">
        <v>11604.55</v>
      </c>
      <c r="C261" s="122">
        <v>2324.5500000000002</v>
      </c>
      <c r="D261" s="48">
        <v>3385.49</v>
      </c>
      <c r="E261" s="48">
        <v>112.13</v>
      </c>
    </row>
    <row r="262" spans="1:5" x14ac:dyDescent="0.25">
      <c r="A262" s="48" t="s">
        <v>349</v>
      </c>
      <c r="B262" s="122">
        <v>11516.1</v>
      </c>
      <c r="C262" s="122">
        <v>2298.75</v>
      </c>
      <c r="D262" s="48">
        <v>3357.01</v>
      </c>
      <c r="E262" s="48">
        <v>110.34</v>
      </c>
    </row>
    <row r="263" spans="1:5" x14ac:dyDescent="0.25">
      <c r="A263" s="48" t="s">
        <v>348</v>
      </c>
      <c r="B263" s="122">
        <v>11504.95</v>
      </c>
      <c r="C263" s="122">
        <v>2305.6999999999998</v>
      </c>
      <c r="D263" s="48">
        <v>3319.47</v>
      </c>
      <c r="E263" s="48">
        <v>106.84</v>
      </c>
    </row>
    <row r="264" spans="1:5" x14ac:dyDescent="0.25">
      <c r="A264" s="48" t="s">
        <v>345</v>
      </c>
      <c r="B264" s="122">
        <v>11250.55</v>
      </c>
      <c r="C264" s="122">
        <v>2255.85</v>
      </c>
      <c r="D264" s="48">
        <v>3281.06</v>
      </c>
      <c r="E264" s="48">
        <v>110.08</v>
      </c>
    </row>
    <row r="265" spans="1:5" x14ac:dyDescent="0.25">
      <c r="A265" s="48" t="s">
        <v>344</v>
      </c>
      <c r="B265" s="122">
        <v>11153.65</v>
      </c>
      <c r="C265" s="122">
        <v>2211.15</v>
      </c>
      <c r="D265" s="48">
        <v>3315.57</v>
      </c>
      <c r="E265" s="48">
        <v>111.81</v>
      </c>
    </row>
    <row r="266" spans="1:5" x14ac:dyDescent="0.25">
      <c r="A266" s="48" t="s">
        <v>343</v>
      </c>
      <c r="B266" s="122">
        <v>11131.85</v>
      </c>
      <c r="C266" s="122">
        <v>2230.8000000000002</v>
      </c>
      <c r="D266" s="48">
        <v>3236.92</v>
      </c>
      <c r="E266" s="48">
        <v>107.12</v>
      </c>
    </row>
    <row r="267" spans="1:5" x14ac:dyDescent="0.25">
      <c r="A267" s="48" t="s">
        <v>342</v>
      </c>
      <c r="B267" s="122">
        <v>10805.55</v>
      </c>
      <c r="C267" s="122">
        <v>2181.1999999999998</v>
      </c>
      <c r="D267" s="48">
        <v>3246.59</v>
      </c>
      <c r="E267" s="48">
        <v>108.22</v>
      </c>
    </row>
    <row r="268" spans="1:5" x14ac:dyDescent="0.25">
      <c r="A268" s="48" t="s">
        <v>341</v>
      </c>
      <c r="B268" s="122">
        <v>11050.25</v>
      </c>
      <c r="C268" s="122">
        <v>2201.6999999999998</v>
      </c>
      <c r="D268" s="48">
        <v>3298.46</v>
      </c>
      <c r="E268" s="48">
        <v>112.28</v>
      </c>
    </row>
    <row r="269" spans="1:5" x14ac:dyDescent="0.25">
      <c r="A269" s="48" t="s">
        <v>338</v>
      </c>
      <c r="B269" s="122">
        <v>11227.55</v>
      </c>
      <c r="C269" s="122">
        <v>2216.25</v>
      </c>
      <c r="D269" s="48">
        <v>3351.6</v>
      </c>
      <c r="E269" s="48">
        <v>114.96</v>
      </c>
    </row>
    <row r="270" spans="1:5" x14ac:dyDescent="0.25">
      <c r="A270" s="48" t="s">
        <v>337</v>
      </c>
      <c r="B270" s="122">
        <v>11222.4</v>
      </c>
      <c r="C270" s="122">
        <v>2245.0500000000002</v>
      </c>
      <c r="D270" s="48">
        <v>3335.47</v>
      </c>
      <c r="E270" s="48">
        <v>114.09</v>
      </c>
    </row>
    <row r="271" spans="1:5" x14ac:dyDescent="0.25">
      <c r="A271" s="48" t="s">
        <v>336</v>
      </c>
      <c r="B271" s="122">
        <v>11247.55</v>
      </c>
      <c r="C271" s="122">
        <v>2234.35</v>
      </c>
      <c r="D271" s="48">
        <v>3363</v>
      </c>
      <c r="E271" s="48">
        <v>115.81</v>
      </c>
    </row>
    <row r="272" spans="1:5" x14ac:dyDescent="0.25">
      <c r="A272" s="48" t="s">
        <v>335</v>
      </c>
      <c r="B272" s="122">
        <v>11416.95</v>
      </c>
      <c r="C272" s="122">
        <v>2225.25</v>
      </c>
      <c r="D272" s="48">
        <v>3380.8</v>
      </c>
      <c r="E272" s="48">
        <v>116.79</v>
      </c>
    </row>
    <row r="273" spans="1:5" x14ac:dyDescent="0.25">
      <c r="A273" s="48" t="s">
        <v>331</v>
      </c>
      <c r="B273" s="122">
        <v>11503.35</v>
      </c>
      <c r="C273" s="122">
        <v>2212.1999999999998</v>
      </c>
      <c r="D273" s="48">
        <v>3408.63</v>
      </c>
      <c r="E273" s="48">
        <v>116.5</v>
      </c>
    </row>
    <row r="274" spans="1:5" x14ac:dyDescent="0.25">
      <c r="A274" s="48" t="s">
        <v>330</v>
      </c>
      <c r="B274" s="122">
        <v>11662.4</v>
      </c>
      <c r="C274" s="122">
        <v>2210.35</v>
      </c>
      <c r="D274" s="48">
        <v>3360.95</v>
      </c>
      <c r="E274" s="48">
        <v>113.16</v>
      </c>
    </row>
    <row r="275" spans="1:5" x14ac:dyDescent="0.25">
      <c r="A275" s="48" t="s">
        <v>329</v>
      </c>
      <c r="B275" s="122">
        <v>11738.85</v>
      </c>
      <c r="C275" s="122">
        <v>2257.5</v>
      </c>
      <c r="D275" s="48">
        <v>3419.45</v>
      </c>
      <c r="E275" s="48">
        <v>115.08</v>
      </c>
    </row>
    <row r="276" spans="1:5" x14ac:dyDescent="0.25">
      <c r="A276" s="48" t="s">
        <v>328</v>
      </c>
      <c r="B276" s="122">
        <v>11834.6</v>
      </c>
      <c r="C276" s="122">
        <v>2239.25</v>
      </c>
      <c r="D276" s="48">
        <v>3446.83</v>
      </c>
      <c r="E276" s="48">
        <v>114.97</v>
      </c>
    </row>
    <row r="277" spans="1:5" x14ac:dyDescent="0.25">
      <c r="A277" s="48" t="s">
        <v>327</v>
      </c>
      <c r="B277" s="122">
        <v>11914.2</v>
      </c>
      <c r="C277" s="122">
        <v>2233.4499999999998</v>
      </c>
      <c r="D277" s="48">
        <v>3477.13</v>
      </c>
      <c r="E277" s="48">
        <v>116.97</v>
      </c>
    </row>
    <row r="278" spans="1:5" x14ac:dyDescent="0.25">
      <c r="A278" s="48" t="s">
        <v>324</v>
      </c>
      <c r="B278" s="122">
        <v>11930.95</v>
      </c>
      <c r="C278" s="122">
        <v>2237.0500000000002</v>
      </c>
      <c r="D278" s="48">
        <v>3534.22</v>
      </c>
      <c r="E278" s="48">
        <v>124.4</v>
      </c>
    </row>
    <row r="279" spans="1:5" x14ac:dyDescent="0.25">
      <c r="A279" s="48" t="s">
        <v>323</v>
      </c>
      <c r="B279" s="122">
        <v>11934.5</v>
      </c>
      <c r="C279" s="122">
        <v>2280.6999999999998</v>
      </c>
      <c r="D279" s="48">
        <v>3511.93</v>
      </c>
      <c r="E279" s="48">
        <v>121.1</v>
      </c>
    </row>
    <row r="280" spans="1:5" x14ac:dyDescent="0.25">
      <c r="A280" s="48" t="s">
        <v>322</v>
      </c>
      <c r="B280" s="122">
        <v>11971.05</v>
      </c>
      <c r="C280" s="122">
        <v>2287.5</v>
      </c>
      <c r="D280" s="48">
        <v>3488.67</v>
      </c>
      <c r="E280" s="48">
        <v>121.19</v>
      </c>
    </row>
    <row r="281" spans="1:5" x14ac:dyDescent="0.25">
      <c r="A281" s="48" t="s">
        <v>321</v>
      </c>
      <c r="B281" s="122">
        <v>11680.35</v>
      </c>
      <c r="C281" s="122">
        <v>2206.5</v>
      </c>
      <c r="D281" s="48">
        <v>3483.34</v>
      </c>
      <c r="E281" s="48">
        <v>120.71</v>
      </c>
    </row>
    <row r="282" spans="1:5" x14ac:dyDescent="0.25">
      <c r="A282" s="48" t="s">
        <v>320</v>
      </c>
      <c r="B282" s="122">
        <v>11762.45</v>
      </c>
      <c r="C282" s="122">
        <v>2175.8000000000002</v>
      </c>
      <c r="D282" s="48">
        <v>3483.81</v>
      </c>
      <c r="E282" s="48">
        <v>119.02</v>
      </c>
    </row>
    <row r="283" spans="1:5" x14ac:dyDescent="0.25">
      <c r="A283" s="48" t="s">
        <v>317</v>
      </c>
      <c r="B283" s="122">
        <v>11873.05</v>
      </c>
      <c r="C283" s="122">
        <v>2176.1999999999998</v>
      </c>
      <c r="D283" s="48">
        <v>3426.92</v>
      </c>
      <c r="E283" s="48">
        <v>115.98</v>
      </c>
    </row>
    <row r="284" spans="1:5" x14ac:dyDescent="0.25">
      <c r="A284" s="48" t="s">
        <v>316</v>
      </c>
      <c r="B284" s="122">
        <v>11896.8</v>
      </c>
      <c r="C284" s="122">
        <v>2155.9</v>
      </c>
      <c r="D284" s="48">
        <v>3443.12</v>
      </c>
      <c r="E284" s="48">
        <v>117.51</v>
      </c>
    </row>
    <row r="285" spans="1:5" x14ac:dyDescent="0.25">
      <c r="A285" s="48" t="s">
        <v>315</v>
      </c>
      <c r="B285" s="122">
        <v>11937.65</v>
      </c>
      <c r="C285" s="122">
        <v>2124.6</v>
      </c>
      <c r="D285" s="48">
        <v>3435.56</v>
      </c>
      <c r="E285" s="48">
        <v>116.87</v>
      </c>
    </row>
    <row r="286" spans="1:5" x14ac:dyDescent="0.25">
      <c r="A286" s="48" t="s">
        <v>314</v>
      </c>
      <c r="B286" s="122">
        <v>11896.45</v>
      </c>
      <c r="C286" s="122">
        <v>2106.9499999999998</v>
      </c>
      <c r="D286" s="48">
        <v>3453.49</v>
      </c>
      <c r="E286" s="48">
        <v>115.75</v>
      </c>
    </row>
    <row r="287" spans="1:5" x14ac:dyDescent="0.25">
      <c r="A287" s="48" t="s">
        <v>313</v>
      </c>
      <c r="B287" s="122">
        <v>11930.35</v>
      </c>
      <c r="C287" s="122">
        <v>2113.0500000000002</v>
      </c>
      <c r="D287" s="48">
        <v>3465.39</v>
      </c>
      <c r="E287" s="48">
        <v>115.04</v>
      </c>
    </row>
    <row r="288" spans="1:5" x14ac:dyDescent="0.25">
      <c r="A288" s="48" t="s">
        <v>310</v>
      </c>
      <c r="B288" s="122">
        <v>11767.75</v>
      </c>
      <c r="C288" s="122">
        <v>2029.1</v>
      </c>
      <c r="D288" s="48">
        <v>3400.97</v>
      </c>
      <c r="E288" s="48">
        <v>115.05</v>
      </c>
    </row>
    <row r="289" spans="1:5" x14ac:dyDescent="0.25">
      <c r="A289" s="48" t="s">
        <v>309</v>
      </c>
      <c r="B289" s="122">
        <v>11889.4</v>
      </c>
      <c r="C289" s="122">
        <v>2034.5</v>
      </c>
      <c r="D289" s="48">
        <v>3390.68</v>
      </c>
      <c r="E289" s="48">
        <v>116.6</v>
      </c>
    </row>
    <row r="290" spans="1:5" x14ac:dyDescent="0.25">
      <c r="A290" s="48" t="s">
        <v>308</v>
      </c>
      <c r="B290" s="122">
        <v>11729.6</v>
      </c>
      <c r="C290" s="122">
        <v>2011.45</v>
      </c>
      <c r="D290" s="48">
        <v>3271.03</v>
      </c>
      <c r="E290" s="48">
        <v>111.2</v>
      </c>
    </row>
    <row r="291" spans="1:5" x14ac:dyDescent="0.25">
      <c r="A291" s="48" t="s">
        <v>307</v>
      </c>
      <c r="B291" s="122">
        <v>11670.8</v>
      </c>
      <c r="C291" s="122">
        <v>2026.9</v>
      </c>
      <c r="D291" s="48">
        <v>3310.11</v>
      </c>
      <c r="E291" s="48">
        <v>115.32</v>
      </c>
    </row>
    <row r="292" spans="1:5" x14ac:dyDescent="0.25">
      <c r="A292" s="48" t="s">
        <v>306</v>
      </c>
      <c r="B292" s="122">
        <v>11642.4</v>
      </c>
      <c r="C292" s="122">
        <v>2054.5</v>
      </c>
      <c r="D292" s="48">
        <v>3269.96</v>
      </c>
      <c r="E292" s="48">
        <v>108.86</v>
      </c>
    </row>
    <row r="293" spans="1:5" x14ac:dyDescent="0.25">
      <c r="A293" s="48" t="s">
        <v>303</v>
      </c>
      <c r="B293" s="122">
        <v>11669.15</v>
      </c>
      <c r="C293" s="122">
        <v>1877.45</v>
      </c>
      <c r="D293" s="48">
        <v>3310.24</v>
      </c>
      <c r="E293" s="48">
        <v>108.77</v>
      </c>
    </row>
    <row r="294" spans="1:5" x14ac:dyDescent="0.25">
      <c r="A294" s="48" t="s">
        <v>302</v>
      </c>
      <c r="B294" s="122">
        <v>11813.5</v>
      </c>
      <c r="C294" s="122">
        <v>1850.4</v>
      </c>
      <c r="D294" s="48">
        <v>3369.16</v>
      </c>
      <c r="E294" s="48">
        <v>110.44</v>
      </c>
    </row>
    <row r="295" spans="1:5" x14ac:dyDescent="0.25">
      <c r="A295" s="48" t="s">
        <v>301</v>
      </c>
      <c r="B295" s="122">
        <v>11908.5</v>
      </c>
      <c r="C295" s="122">
        <v>1913.2</v>
      </c>
      <c r="D295" s="48">
        <v>3443.44</v>
      </c>
      <c r="E295" s="48">
        <v>114.95</v>
      </c>
    </row>
    <row r="296" spans="1:5" x14ac:dyDescent="0.25">
      <c r="A296" s="48" t="s">
        <v>300</v>
      </c>
      <c r="B296" s="122">
        <v>12120.3</v>
      </c>
      <c r="C296" s="122">
        <v>1955</v>
      </c>
      <c r="D296" s="48">
        <v>3510.45</v>
      </c>
      <c r="E296" s="48">
        <v>119.03</v>
      </c>
    </row>
    <row r="297" spans="1:5" x14ac:dyDescent="0.25">
      <c r="A297" s="48" t="s">
        <v>299</v>
      </c>
      <c r="B297" s="122">
        <v>12263.55</v>
      </c>
      <c r="C297" s="122">
        <v>2029.15</v>
      </c>
      <c r="D297" s="48">
        <v>3509.44</v>
      </c>
      <c r="E297" s="48">
        <v>118.69</v>
      </c>
    </row>
    <row r="298" spans="1:5" x14ac:dyDescent="0.25">
      <c r="A298" s="48" t="s">
        <v>296</v>
      </c>
      <c r="B298" s="122">
        <v>12461.05</v>
      </c>
      <c r="C298" s="122">
        <v>2050.6999999999998</v>
      </c>
      <c r="D298" s="48">
        <v>3550.5</v>
      </c>
      <c r="E298" s="48">
        <v>116.32</v>
      </c>
    </row>
    <row r="299" spans="1:5" x14ac:dyDescent="0.25">
      <c r="A299" s="48" t="s">
        <v>295</v>
      </c>
      <c r="B299" s="122">
        <v>12631.1</v>
      </c>
      <c r="C299" s="122">
        <v>2084.5500000000002</v>
      </c>
      <c r="D299" s="48">
        <v>3545.53</v>
      </c>
      <c r="E299" s="48">
        <v>115.97</v>
      </c>
    </row>
    <row r="300" spans="1:5" x14ac:dyDescent="0.25">
      <c r="A300" s="48" t="s">
        <v>294</v>
      </c>
      <c r="B300" s="122">
        <v>12749.15</v>
      </c>
      <c r="C300" s="122">
        <v>1997.2</v>
      </c>
      <c r="D300" s="48">
        <v>3572.66</v>
      </c>
      <c r="E300" s="48">
        <v>119.49</v>
      </c>
    </row>
    <row r="301" spans="1:5" x14ac:dyDescent="0.25">
      <c r="A301" s="48" t="s">
        <v>293</v>
      </c>
      <c r="B301" s="122">
        <v>12690.8</v>
      </c>
      <c r="C301" s="122">
        <v>1980</v>
      </c>
      <c r="D301" s="48">
        <v>3537.01</v>
      </c>
      <c r="E301" s="48">
        <v>119.21</v>
      </c>
    </row>
    <row r="302" spans="1:5" x14ac:dyDescent="0.25">
      <c r="A302" s="48" t="s">
        <v>292</v>
      </c>
      <c r="B302" s="122">
        <v>12719.95</v>
      </c>
      <c r="C302" s="122">
        <v>1996.4</v>
      </c>
      <c r="D302" s="48">
        <v>3585.15</v>
      </c>
      <c r="E302" s="48">
        <v>119.26</v>
      </c>
    </row>
    <row r="303" spans="1:5" x14ac:dyDescent="0.25">
      <c r="A303" s="48" t="s">
        <v>291</v>
      </c>
      <c r="B303" s="122">
        <v>12780.25</v>
      </c>
      <c r="C303" s="122">
        <v>1993.25</v>
      </c>
      <c r="D303" s="48">
        <v>3585.15</v>
      </c>
      <c r="E303" s="48">
        <v>119.26</v>
      </c>
    </row>
    <row r="304" spans="1:5" x14ac:dyDescent="0.25">
      <c r="A304" s="48" t="s">
        <v>288</v>
      </c>
      <c r="B304" s="122">
        <v>12874.2</v>
      </c>
      <c r="C304" s="122">
        <v>1987.2</v>
      </c>
      <c r="D304" s="48">
        <v>3609.53</v>
      </c>
      <c r="E304" s="48">
        <v>119.39</v>
      </c>
    </row>
    <row r="305" spans="1:5" x14ac:dyDescent="0.25">
      <c r="A305" s="48" t="s">
        <v>287</v>
      </c>
      <c r="B305" s="122">
        <v>12938.25</v>
      </c>
      <c r="C305" s="122">
        <v>1973.15</v>
      </c>
      <c r="D305" s="48">
        <v>3567.79</v>
      </c>
      <c r="E305" s="48">
        <v>118.03</v>
      </c>
    </row>
    <row r="306" spans="1:5" x14ac:dyDescent="0.25">
      <c r="A306" s="48" t="s">
        <v>286</v>
      </c>
      <c r="B306" s="122">
        <v>12771.7</v>
      </c>
      <c r="C306" s="122">
        <v>1899.5</v>
      </c>
      <c r="D306" s="48">
        <v>3581.87</v>
      </c>
      <c r="E306" s="48">
        <v>118.64</v>
      </c>
    </row>
    <row r="307" spans="1:5" x14ac:dyDescent="0.25">
      <c r="A307" s="48" t="s">
        <v>285</v>
      </c>
      <c r="B307" s="122">
        <v>12859.05</v>
      </c>
      <c r="C307" s="122">
        <v>1950.7</v>
      </c>
      <c r="D307" s="48">
        <v>3557.54</v>
      </c>
      <c r="E307" s="48">
        <v>117.34</v>
      </c>
    </row>
    <row r="308" spans="1:5" x14ac:dyDescent="0.25">
      <c r="A308" s="48" t="s">
        <v>282</v>
      </c>
      <c r="B308" s="122">
        <v>12926.45</v>
      </c>
      <c r="C308" s="122">
        <v>1964.05</v>
      </c>
      <c r="D308" s="48">
        <v>3577.59</v>
      </c>
      <c r="E308" s="48">
        <v>113.85</v>
      </c>
    </row>
    <row r="309" spans="1:5" x14ac:dyDescent="0.25">
      <c r="A309" s="48" t="s">
        <v>281</v>
      </c>
      <c r="B309" s="122">
        <v>13055.15</v>
      </c>
      <c r="C309" s="122">
        <v>1947.8</v>
      </c>
      <c r="D309" s="48">
        <v>3635.41</v>
      </c>
      <c r="E309" s="48">
        <v>115.17</v>
      </c>
    </row>
    <row r="310" spans="1:5" x14ac:dyDescent="0.25">
      <c r="A310" s="48" t="s">
        <v>280</v>
      </c>
      <c r="B310" s="122">
        <v>12858.4</v>
      </c>
      <c r="C310" s="122">
        <v>1952.6</v>
      </c>
      <c r="D310" s="48">
        <v>3629.65</v>
      </c>
      <c r="E310" s="48">
        <v>116.03</v>
      </c>
    </row>
    <row r="311" spans="1:5" x14ac:dyDescent="0.25">
      <c r="A311" s="48" t="s">
        <v>279</v>
      </c>
      <c r="B311" s="122">
        <v>12987</v>
      </c>
      <c r="C311" s="122">
        <v>1929.8</v>
      </c>
      <c r="D311" s="48">
        <v>3629.65</v>
      </c>
      <c r="E311" s="48">
        <v>116.03</v>
      </c>
    </row>
    <row r="312" spans="1:5" x14ac:dyDescent="0.25">
      <c r="A312" s="48" t="s">
        <v>278</v>
      </c>
      <c r="B312" s="122">
        <v>12968.95</v>
      </c>
      <c r="C312" s="122">
        <v>1954.9</v>
      </c>
      <c r="D312" s="48">
        <v>3638.35</v>
      </c>
      <c r="E312" s="48">
        <v>116.59</v>
      </c>
    </row>
    <row r="313" spans="1:5" x14ac:dyDescent="0.25">
      <c r="A313" s="48" t="s">
        <v>274</v>
      </c>
      <c r="B313" s="122">
        <v>13109.05</v>
      </c>
      <c r="C313" s="122">
        <v>1958.15</v>
      </c>
      <c r="D313" s="48">
        <v>3662.45</v>
      </c>
      <c r="E313" s="48">
        <v>122.72</v>
      </c>
    </row>
    <row r="314" spans="1:5" x14ac:dyDescent="0.25">
      <c r="A314" s="48" t="s">
        <v>273</v>
      </c>
      <c r="B314" s="122">
        <v>13113.75</v>
      </c>
      <c r="C314" s="122">
        <v>1964.05</v>
      </c>
      <c r="D314" s="48">
        <v>3669.01</v>
      </c>
      <c r="E314" s="48">
        <v>123.08</v>
      </c>
    </row>
    <row r="315" spans="1:5" x14ac:dyDescent="0.25">
      <c r="A315" s="48" t="s">
        <v>272</v>
      </c>
      <c r="B315" s="122">
        <v>13133.9</v>
      </c>
      <c r="C315" s="122">
        <v>1946.75</v>
      </c>
      <c r="D315" s="48">
        <v>3666.72</v>
      </c>
      <c r="E315" s="48">
        <v>122.94</v>
      </c>
    </row>
    <row r="316" spans="1:5" x14ac:dyDescent="0.25">
      <c r="A316" s="48" t="s">
        <v>271</v>
      </c>
      <c r="B316" s="122">
        <v>13258.55</v>
      </c>
      <c r="C316" s="122">
        <v>1958.2</v>
      </c>
      <c r="D316" s="48">
        <v>3699.12</v>
      </c>
      <c r="E316" s="48">
        <v>122.25</v>
      </c>
    </row>
    <row r="317" spans="1:5" x14ac:dyDescent="0.25">
      <c r="A317" s="48" t="s">
        <v>268</v>
      </c>
      <c r="B317" s="122">
        <v>13355.75</v>
      </c>
      <c r="C317" s="122">
        <v>1993.75</v>
      </c>
      <c r="D317" s="48">
        <v>3691.96</v>
      </c>
      <c r="E317" s="48">
        <v>123.75</v>
      </c>
    </row>
    <row r="318" spans="1:5" x14ac:dyDescent="0.25">
      <c r="A318" s="48" t="s">
        <v>267</v>
      </c>
      <c r="B318" s="122">
        <v>13392.95</v>
      </c>
      <c r="C318" s="122">
        <v>2026.95</v>
      </c>
      <c r="D318" s="48">
        <v>3702.25</v>
      </c>
      <c r="E318" s="48">
        <v>124.38</v>
      </c>
    </row>
    <row r="319" spans="1:5" x14ac:dyDescent="0.25">
      <c r="A319" s="48" t="s">
        <v>266</v>
      </c>
      <c r="B319" s="122">
        <v>13529.1</v>
      </c>
      <c r="C319" s="122">
        <v>2007</v>
      </c>
      <c r="D319" s="48">
        <v>3672.82</v>
      </c>
      <c r="E319" s="48">
        <v>121.78</v>
      </c>
    </row>
    <row r="320" spans="1:5" x14ac:dyDescent="0.25">
      <c r="A320" s="48" t="s">
        <v>265</v>
      </c>
      <c r="B320" s="122">
        <v>13478.3</v>
      </c>
      <c r="C320" s="122">
        <v>2005.8</v>
      </c>
      <c r="D320" s="48">
        <v>3668.1</v>
      </c>
      <c r="E320" s="48">
        <v>123.24</v>
      </c>
    </row>
    <row r="321" spans="1:5" x14ac:dyDescent="0.25">
      <c r="A321" s="48" t="s">
        <v>264</v>
      </c>
      <c r="B321" s="122">
        <v>13513.85</v>
      </c>
      <c r="C321" s="122">
        <v>1991.3</v>
      </c>
      <c r="D321" s="48">
        <v>3663.46</v>
      </c>
      <c r="E321" s="48">
        <v>122.41</v>
      </c>
    </row>
    <row r="322" spans="1:5" x14ac:dyDescent="0.25">
      <c r="A322" s="48" t="s">
        <v>261</v>
      </c>
      <c r="B322" s="122">
        <v>13558.15</v>
      </c>
      <c r="C322" s="122">
        <v>1974.35</v>
      </c>
      <c r="D322" s="48">
        <v>3647.49</v>
      </c>
      <c r="E322" s="48">
        <v>121.78</v>
      </c>
    </row>
    <row r="323" spans="1:5" x14ac:dyDescent="0.25">
      <c r="A323" s="48" t="s">
        <v>260</v>
      </c>
      <c r="B323" s="122">
        <v>13567.85</v>
      </c>
      <c r="C323" s="122">
        <v>1976.55</v>
      </c>
      <c r="D323" s="48">
        <v>3694.62</v>
      </c>
      <c r="E323" s="48">
        <v>127.88</v>
      </c>
    </row>
    <row r="324" spans="1:5" x14ac:dyDescent="0.25">
      <c r="A324" s="48" t="s">
        <v>259</v>
      </c>
      <c r="B324" s="122">
        <v>13682.7</v>
      </c>
      <c r="C324" s="122">
        <v>1985.6</v>
      </c>
      <c r="D324" s="48">
        <v>3701.17</v>
      </c>
      <c r="E324" s="48">
        <v>127.81</v>
      </c>
    </row>
    <row r="325" spans="1:5" x14ac:dyDescent="0.25">
      <c r="A325" s="48" t="s">
        <v>258</v>
      </c>
      <c r="B325" s="122">
        <v>13740.7</v>
      </c>
      <c r="C325" s="122">
        <v>1991.55</v>
      </c>
      <c r="D325" s="48">
        <v>3722.48</v>
      </c>
      <c r="E325" s="48">
        <v>128.69999999999999</v>
      </c>
    </row>
    <row r="326" spans="1:5" x14ac:dyDescent="0.25">
      <c r="A326" s="48" t="s">
        <v>257</v>
      </c>
      <c r="B326" s="122">
        <v>13760.55</v>
      </c>
      <c r="C326" s="122">
        <v>1939.7</v>
      </c>
      <c r="D326" s="48">
        <v>3709.41</v>
      </c>
      <c r="E326" s="48">
        <v>126.65</v>
      </c>
    </row>
    <row r="327" spans="1:5" x14ac:dyDescent="0.25">
      <c r="A327" s="48" t="s">
        <v>254</v>
      </c>
      <c r="B327" s="122">
        <v>13328.4</v>
      </c>
      <c r="C327" s="122">
        <v>1936.7</v>
      </c>
      <c r="D327" s="48">
        <v>3694.92</v>
      </c>
      <c r="E327" s="48">
        <v>128.22999999999999</v>
      </c>
    </row>
    <row r="328" spans="1:5" x14ac:dyDescent="0.25">
      <c r="A328" s="48" t="s">
        <v>253</v>
      </c>
      <c r="B328" s="122">
        <v>13466.3</v>
      </c>
      <c r="C328" s="122">
        <v>1943.85</v>
      </c>
      <c r="D328" s="48">
        <v>3687.26</v>
      </c>
      <c r="E328" s="48">
        <v>131.88</v>
      </c>
    </row>
    <row r="329" spans="1:5" x14ac:dyDescent="0.25">
      <c r="A329" s="48" t="s">
        <v>252</v>
      </c>
      <c r="B329" s="122">
        <v>13601.1</v>
      </c>
      <c r="C329" s="122">
        <v>1994.15</v>
      </c>
      <c r="D329" s="48">
        <v>3690.01</v>
      </c>
      <c r="E329" s="48">
        <v>130.96</v>
      </c>
    </row>
    <row r="330" spans="1:5" x14ac:dyDescent="0.25">
      <c r="A330" s="48" t="s">
        <v>251</v>
      </c>
      <c r="B330" s="122">
        <v>13749.25</v>
      </c>
      <c r="C330" s="122">
        <v>2003.3</v>
      </c>
      <c r="D330" s="48">
        <v>3703.06</v>
      </c>
      <c r="E330" s="48">
        <v>131.97</v>
      </c>
    </row>
    <row r="331" spans="1:5" x14ac:dyDescent="0.25">
      <c r="A331" s="48" t="s">
        <v>247</v>
      </c>
      <c r="B331" s="122">
        <v>13873.2</v>
      </c>
      <c r="C331" s="122">
        <v>1990.05</v>
      </c>
      <c r="D331" s="48">
        <v>3735.36</v>
      </c>
      <c r="E331" s="48">
        <v>136.69</v>
      </c>
    </row>
    <row r="332" spans="1:5" x14ac:dyDescent="0.25">
      <c r="A332" s="48" t="s">
        <v>246</v>
      </c>
      <c r="B332" s="122">
        <v>13932.6</v>
      </c>
      <c r="C332" s="122">
        <v>1995.5</v>
      </c>
      <c r="D332" s="48">
        <v>3727.04</v>
      </c>
      <c r="E332" s="48">
        <v>134.87</v>
      </c>
    </row>
    <row r="333" spans="1:5" x14ac:dyDescent="0.25">
      <c r="A333" s="48" t="s">
        <v>245</v>
      </c>
      <c r="B333" s="122">
        <v>13981.95</v>
      </c>
      <c r="C333" s="122">
        <v>1985.3</v>
      </c>
      <c r="D333" s="48">
        <v>3732.04</v>
      </c>
      <c r="E333" s="48">
        <v>133.72</v>
      </c>
    </row>
    <row r="334" spans="1:5" x14ac:dyDescent="0.25">
      <c r="A334" s="48" t="s">
        <v>244</v>
      </c>
      <c r="B334" s="122">
        <v>13981.75</v>
      </c>
      <c r="C334" s="122">
        <v>1987.5</v>
      </c>
      <c r="D334" s="48">
        <v>3756.07</v>
      </c>
      <c r="E334" s="48">
        <v>132.69</v>
      </c>
    </row>
    <row r="335" spans="1:5" x14ac:dyDescent="0.25">
      <c r="A335" s="48" t="s">
        <v>243</v>
      </c>
      <c r="B335" s="122">
        <v>14018.5</v>
      </c>
      <c r="C335" s="122">
        <v>1990.85</v>
      </c>
      <c r="D335" s="48">
        <v>3756.07</v>
      </c>
      <c r="E335" s="48">
        <v>132.69</v>
      </c>
    </row>
    <row r="336" spans="1:5" x14ac:dyDescent="0.25">
      <c r="A336" s="48" t="s">
        <v>240</v>
      </c>
      <c r="B336" s="122">
        <v>14132.9</v>
      </c>
      <c r="C336" s="122">
        <v>1966.1</v>
      </c>
      <c r="D336" s="48">
        <v>3700.65</v>
      </c>
      <c r="E336" s="48">
        <v>129.41</v>
      </c>
    </row>
    <row r="337" spans="1:5" x14ac:dyDescent="0.25">
      <c r="A337" s="48" t="s">
        <v>239</v>
      </c>
      <c r="B337" s="122">
        <v>14199.5</v>
      </c>
      <c r="C337" s="122">
        <v>1914.25</v>
      </c>
      <c r="D337" s="48">
        <v>3726.86</v>
      </c>
      <c r="E337" s="48">
        <v>131.01</v>
      </c>
    </row>
    <row r="338" spans="1:5" x14ac:dyDescent="0.25">
      <c r="A338" s="48" t="s">
        <v>238</v>
      </c>
      <c r="B338" s="122">
        <v>14146.25</v>
      </c>
      <c r="C338" s="122">
        <v>1911.15</v>
      </c>
      <c r="D338" s="48">
        <v>3748.14</v>
      </c>
      <c r="E338" s="48">
        <v>126.6</v>
      </c>
    </row>
    <row r="339" spans="1:5" x14ac:dyDescent="0.25">
      <c r="A339" s="48" t="s">
        <v>237</v>
      </c>
      <c r="B339" s="122">
        <v>14137.35</v>
      </c>
      <c r="C339" s="122">
        <v>1933.7</v>
      </c>
      <c r="D339" s="48">
        <v>3803.79</v>
      </c>
      <c r="E339" s="48">
        <v>130.91999999999999</v>
      </c>
    </row>
    <row r="340" spans="1:5" x14ac:dyDescent="0.25">
      <c r="A340" s="48" t="s">
        <v>236</v>
      </c>
      <c r="B340" s="122">
        <v>14347.25</v>
      </c>
      <c r="C340" s="122">
        <v>1897.25</v>
      </c>
      <c r="D340" s="48">
        <v>3824.68</v>
      </c>
      <c r="E340" s="48">
        <v>132.05000000000001</v>
      </c>
    </row>
    <row r="341" spans="1:5" x14ac:dyDescent="0.25">
      <c r="A341" s="48" t="s">
        <v>233</v>
      </c>
      <c r="B341" s="122">
        <v>14484.75</v>
      </c>
      <c r="C341" s="122">
        <v>1957.05</v>
      </c>
      <c r="D341" s="48">
        <v>3799.61</v>
      </c>
      <c r="E341" s="48">
        <v>128.97999999999999</v>
      </c>
    </row>
    <row r="342" spans="1:5" x14ac:dyDescent="0.25">
      <c r="A342" s="48" t="s">
        <v>232</v>
      </c>
      <c r="B342" s="122">
        <v>14563.45</v>
      </c>
      <c r="C342" s="122">
        <v>1938.8</v>
      </c>
      <c r="D342" s="48">
        <v>3801.19</v>
      </c>
      <c r="E342" s="48">
        <v>128.80000000000001</v>
      </c>
    </row>
    <row r="343" spans="1:5" x14ac:dyDescent="0.25">
      <c r="A343" s="48" t="s">
        <v>231</v>
      </c>
      <c r="B343" s="122">
        <v>14564.85</v>
      </c>
      <c r="C343" s="122">
        <v>1960.6</v>
      </c>
      <c r="D343" s="48">
        <v>3809.84</v>
      </c>
      <c r="E343" s="48">
        <v>130.88999999999999</v>
      </c>
    </row>
    <row r="344" spans="1:5" x14ac:dyDescent="0.25">
      <c r="A344" s="48" t="s">
        <v>230</v>
      </c>
      <c r="B344" s="122">
        <v>14595.6</v>
      </c>
      <c r="C344" s="122">
        <v>1937.45</v>
      </c>
      <c r="D344" s="48">
        <v>3795.54</v>
      </c>
      <c r="E344" s="48">
        <v>128.91</v>
      </c>
    </row>
    <row r="345" spans="1:5" x14ac:dyDescent="0.25">
      <c r="A345" s="48" t="s">
        <v>229</v>
      </c>
      <c r="B345" s="122">
        <v>14433.7</v>
      </c>
      <c r="C345" s="122">
        <v>1983.95</v>
      </c>
      <c r="D345" s="48">
        <v>3768.25</v>
      </c>
      <c r="E345" s="48">
        <v>127.14</v>
      </c>
    </row>
    <row r="346" spans="1:5" x14ac:dyDescent="0.25">
      <c r="A346" s="48" t="s">
        <v>226</v>
      </c>
      <c r="B346" s="122">
        <v>14281.3</v>
      </c>
      <c r="C346" s="122">
        <v>2016.4</v>
      </c>
      <c r="D346" s="48">
        <v>3768.25</v>
      </c>
      <c r="E346" s="48">
        <v>127.14</v>
      </c>
    </row>
    <row r="347" spans="1:5" x14ac:dyDescent="0.25">
      <c r="A347" s="48" t="s">
        <v>225</v>
      </c>
      <c r="B347" s="122">
        <v>14521.15</v>
      </c>
      <c r="C347" s="122">
        <v>2054.6999999999998</v>
      </c>
      <c r="D347" s="48">
        <v>3798.91</v>
      </c>
      <c r="E347" s="48">
        <v>127.83</v>
      </c>
    </row>
    <row r="348" spans="1:5" x14ac:dyDescent="0.25">
      <c r="A348" s="48" t="s">
        <v>224</v>
      </c>
      <c r="B348" s="122">
        <v>14644.7</v>
      </c>
      <c r="C348" s="122">
        <v>2099.4</v>
      </c>
      <c r="D348" s="48">
        <v>3851.85</v>
      </c>
      <c r="E348" s="48">
        <v>132.03</v>
      </c>
    </row>
    <row r="349" spans="1:5" x14ac:dyDescent="0.25">
      <c r="A349" s="48" t="s">
        <v>223</v>
      </c>
      <c r="B349" s="122">
        <v>14590.35</v>
      </c>
      <c r="C349" s="122">
        <v>2049.6</v>
      </c>
      <c r="D349" s="48">
        <v>3853.07</v>
      </c>
      <c r="E349" s="48">
        <v>136.87</v>
      </c>
    </row>
    <row r="350" spans="1:5" x14ac:dyDescent="0.25">
      <c r="A350" s="48" t="s">
        <v>222</v>
      </c>
      <c r="B350" s="122">
        <v>14371.9</v>
      </c>
      <c r="C350" s="122">
        <v>1941</v>
      </c>
      <c r="D350" s="48">
        <v>3841.47</v>
      </c>
      <c r="E350" s="48">
        <v>139.07</v>
      </c>
    </row>
    <row r="351" spans="1:5" x14ac:dyDescent="0.25">
      <c r="A351" s="48" t="s">
        <v>219</v>
      </c>
      <c r="B351" s="122">
        <v>14238.9</v>
      </c>
      <c r="C351" s="122">
        <v>1895</v>
      </c>
      <c r="D351" s="48">
        <v>3855.36</v>
      </c>
      <c r="E351" s="48">
        <v>142.91999999999999</v>
      </c>
    </row>
    <row r="352" spans="1:5" x14ac:dyDescent="0.25">
      <c r="A352" s="48" t="s">
        <v>217</v>
      </c>
      <c r="B352" s="122">
        <v>13967.5</v>
      </c>
      <c r="C352" s="122">
        <v>1876.55</v>
      </c>
      <c r="D352" s="48">
        <v>3750.77</v>
      </c>
      <c r="E352" s="48">
        <v>142.06</v>
      </c>
    </row>
    <row r="353" spans="1:5" x14ac:dyDescent="0.25">
      <c r="A353" s="48" t="s">
        <v>216</v>
      </c>
      <c r="B353" s="122">
        <v>13817.55</v>
      </c>
      <c r="C353" s="122">
        <v>1841.95</v>
      </c>
      <c r="D353" s="48">
        <v>3787.38</v>
      </c>
      <c r="E353" s="48">
        <v>137.09</v>
      </c>
    </row>
    <row r="354" spans="1:5" x14ac:dyDescent="0.25">
      <c r="A354" s="48" t="s">
        <v>215</v>
      </c>
      <c r="B354" s="122">
        <v>13634.6</v>
      </c>
      <c r="C354" s="122">
        <v>1895.3</v>
      </c>
      <c r="D354" s="48">
        <v>3714.24</v>
      </c>
      <c r="E354" s="48">
        <v>131.96</v>
      </c>
    </row>
    <row r="355" spans="1:5" x14ac:dyDescent="0.25">
      <c r="A355" s="48" t="s">
        <v>212</v>
      </c>
      <c r="B355" s="122">
        <v>14281.2</v>
      </c>
      <c r="C355" s="122">
        <v>1925.8</v>
      </c>
      <c r="D355" s="48">
        <v>3773.86</v>
      </c>
      <c r="E355" s="48">
        <v>134.13999999999999</v>
      </c>
    </row>
    <row r="356" spans="1:5" x14ac:dyDescent="0.25">
      <c r="A356" s="48" t="s">
        <v>211</v>
      </c>
      <c r="B356" s="122">
        <v>14647.85</v>
      </c>
      <c r="C356" s="122">
        <v>1930.65</v>
      </c>
      <c r="D356" s="48">
        <v>3826.31</v>
      </c>
      <c r="E356" s="48">
        <v>134.99</v>
      </c>
    </row>
    <row r="357" spans="1:5" x14ac:dyDescent="0.25">
      <c r="A357" s="48" t="s">
        <v>210</v>
      </c>
      <c r="B357" s="122">
        <v>14789.95</v>
      </c>
      <c r="C357" s="122">
        <v>1924.3</v>
      </c>
      <c r="D357" s="48">
        <v>3830.17</v>
      </c>
      <c r="E357" s="48">
        <v>133.94</v>
      </c>
    </row>
    <row r="358" spans="1:5" x14ac:dyDescent="0.25">
      <c r="A358" s="48" t="s">
        <v>209</v>
      </c>
      <c r="B358" s="122">
        <v>14895.65</v>
      </c>
      <c r="C358" s="122">
        <v>1923.75</v>
      </c>
      <c r="D358" s="48">
        <v>3871.74</v>
      </c>
      <c r="E358" s="48">
        <v>137.38999999999999</v>
      </c>
    </row>
    <row r="359" spans="1:5" x14ac:dyDescent="0.25">
      <c r="A359" s="48" t="s">
        <v>208</v>
      </c>
      <c r="B359" s="122">
        <v>14924.25</v>
      </c>
      <c r="C359" s="122">
        <v>1951.45</v>
      </c>
      <c r="D359" s="48">
        <v>3886.83</v>
      </c>
      <c r="E359" s="48">
        <v>136.76</v>
      </c>
    </row>
    <row r="360" spans="1:5" x14ac:dyDescent="0.25">
      <c r="A360" s="48" t="s">
        <v>205</v>
      </c>
      <c r="B360" s="122">
        <v>15115.8</v>
      </c>
      <c r="C360" s="122">
        <v>1956.15</v>
      </c>
      <c r="D360" s="48">
        <v>3915.59</v>
      </c>
      <c r="E360" s="48">
        <v>136.91</v>
      </c>
    </row>
    <row r="361" spans="1:5" x14ac:dyDescent="0.25">
      <c r="A361" s="48" t="s">
        <v>204</v>
      </c>
      <c r="B361" s="122">
        <v>15109.3</v>
      </c>
      <c r="C361" s="122">
        <v>1974.3</v>
      </c>
      <c r="D361" s="48">
        <v>3911.23</v>
      </c>
      <c r="E361" s="48">
        <v>136.01</v>
      </c>
    </row>
    <row r="362" spans="1:5" x14ac:dyDescent="0.25">
      <c r="A362" s="48" t="s">
        <v>203</v>
      </c>
      <c r="B362" s="122">
        <v>15106.5</v>
      </c>
      <c r="C362" s="122">
        <v>2055.6999999999998</v>
      </c>
      <c r="D362" s="48">
        <v>3909.88</v>
      </c>
      <c r="E362" s="48">
        <v>135.38999999999999</v>
      </c>
    </row>
    <row r="363" spans="1:5" x14ac:dyDescent="0.25">
      <c r="A363" s="48" t="s">
        <v>202</v>
      </c>
      <c r="B363" s="122">
        <v>15173.3</v>
      </c>
      <c r="C363" s="122">
        <v>2041.6</v>
      </c>
      <c r="D363" s="48">
        <v>3916.38</v>
      </c>
      <c r="E363" s="48">
        <v>135.13</v>
      </c>
    </row>
    <row r="364" spans="1:5" x14ac:dyDescent="0.25">
      <c r="A364" s="48" t="s">
        <v>201</v>
      </c>
      <c r="B364" s="122">
        <v>15163.3</v>
      </c>
      <c r="C364" s="122">
        <v>2032.6</v>
      </c>
      <c r="D364" s="48">
        <v>3934.83</v>
      </c>
      <c r="E364" s="48">
        <v>135.37</v>
      </c>
    </row>
    <row r="365" spans="1:5" x14ac:dyDescent="0.25">
      <c r="A365" s="48" t="s">
        <v>198</v>
      </c>
      <c r="B365" s="122">
        <v>15314.7</v>
      </c>
      <c r="C365" s="122">
        <v>2059.5</v>
      </c>
      <c r="D365" s="48">
        <v>3934.83</v>
      </c>
      <c r="E365" s="48">
        <v>135.37</v>
      </c>
    </row>
    <row r="366" spans="1:5" x14ac:dyDescent="0.25">
      <c r="A366" s="48" t="s">
        <v>197</v>
      </c>
      <c r="B366" s="122">
        <v>15313.45</v>
      </c>
      <c r="C366" s="122">
        <v>2083.25</v>
      </c>
      <c r="D366" s="48">
        <v>3932.59</v>
      </c>
      <c r="E366" s="48">
        <v>133.19</v>
      </c>
    </row>
    <row r="367" spans="1:5" x14ac:dyDescent="0.25">
      <c r="A367" s="48" t="s">
        <v>196</v>
      </c>
      <c r="B367" s="122">
        <v>15208.9</v>
      </c>
      <c r="C367" s="122">
        <v>2067.6999999999998</v>
      </c>
      <c r="D367" s="48">
        <v>3931.33</v>
      </c>
      <c r="E367" s="48">
        <v>130.84</v>
      </c>
    </row>
    <row r="368" spans="1:5" x14ac:dyDescent="0.25">
      <c r="A368" s="48" t="s">
        <v>195</v>
      </c>
      <c r="B368" s="122">
        <v>15118.95</v>
      </c>
      <c r="C368" s="122">
        <v>2080.3000000000002</v>
      </c>
      <c r="D368" s="48">
        <v>3913.97</v>
      </c>
      <c r="E368" s="48">
        <v>129.71</v>
      </c>
    </row>
    <row r="369" spans="1:5" x14ac:dyDescent="0.25">
      <c r="A369" s="48" t="s">
        <v>194</v>
      </c>
      <c r="B369" s="122">
        <v>14981.75</v>
      </c>
      <c r="C369" s="122">
        <v>2008.1</v>
      </c>
      <c r="D369" s="48">
        <v>3906.71</v>
      </c>
      <c r="E369" s="48">
        <v>129.87</v>
      </c>
    </row>
    <row r="370" spans="1:5" x14ac:dyDescent="0.25">
      <c r="A370" s="48" t="s">
        <v>191</v>
      </c>
      <c r="B370" s="122">
        <v>14675.7</v>
      </c>
      <c r="C370" s="122">
        <v>2023.45</v>
      </c>
      <c r="D370" s="48">
        <v>3876.5</v>
      </c>
      <c r="E370" s="48">
        <v>126</v>
      </c>
    </row>
    <row r="371" spans="1:5" x14ac:dyDescent="0.25">
      <c r="A371" s="48" t="s">
        <v>190</v>
      </c>
      <c r="B371" s="122">
        <v>14707.8</v>
      </c>
      <c r="C371" s="122">
        <v>2061</v>
      </c>
      <c r="D371" s="48">
        <v>3881.37</v>
      </c>
      <c r="E371" s="48">
        <v>125.86</v>
      </c>
    </row>
    <row r="372" spans="1:5" x14ac:dyDescent="0.25">
      <c r="A372" s="48" t="s">
        <v>189</v>
      </c>
      <c r="B372" s="122">
        <v>14982</v>
      </c>
      <c r="C372" s="122">
        <v>2144.35</v>
      </c>
      <c r="D372" s="48">
        <v>3925.43</v>
      </c>
      <c r="E372" s="48">
        <v>125.35</v>
      </c>
    </row>
    <row r="373" spans="1:5" x14ac:dyDescent="0.25">
      <c r="A373" s="48" t="s">
        <v>188</v>
      </c>
      <c r="B373" s="122">
        <v>15097.35</v>
      </c>
      <c r="C373" s="122">
        <v>2085.8000000000002</v>
      </c>
      <c r="D373" s="48">
        <v>3829.34</v>
      </c>
      <c r="E373" s="48">
        <v>120.99</v>
      </c>
    </row>
    <row r="374" spans="1:5" x14ac:dyDescent="0.25">
      <c r="A374" s="48" t="s">
        <v>187</v>
      </c>
      <c r="B374" s="122">
        <v>14529.15</v>
      </c>
      <c r="C374" s="122">
        <v>2101.6999999999998</v>
      </c>
      <c r="D374" s="48">
        <v>3811.15</v>
      </c>
      <c r="E374" s="48">
        <v>121.26</v>
      </c>
    </row>
    <row r="375" spans="1:5" x14ac:dyDescent="0.25">
      <c r="A375" s="48" t="s">
        <v>184</v>
      </c>
      <c r="B375" s="122">
        <v>14761.55</v>
      </c>
      <c r="C375" s="122">
        <v>2106</v>
      </c>
      <c r="D375" s="48">
        <v>3901.82</v>
      </c>
      <c r="E375" s="48">
        <v>127.79</v>
      </c>
    </row>
    <row r="376" spans="1:5" x14ac:dyDescent="0.25">
      <c r="A376" s="48" t="s">
        <v>183</v>
      </c>
      <c r="B376" s="122">
        <v>14919.1</v>
      </c>
      <c r="C376" s="122">
        <v>2202.1</v>
      </c>
      <c r="D376" s="48">
        <v>3870.29</v>
      </c>
      <c r="E376" s="48">
        <v>125.12</v>
      </c>
    </row>
    <row r="377" spans="1:5" x14ac:dyDescent="0.25">
      <c r="A377" s="48" t="s">
        <v>182</v>
      </c>
      <c r="B377" s="122">
        <v>15245.6</v>
      </c>
      <c r="C377" s="122">
        <v>2175.85</v>
      </c>
      <c r="D377" s="48">
        <v>3819.72</v>
      </c>
      <c r="E377" s="48">
        <v>122.06</v>
      </c>
    </row>
    <row r="378" spans="1:5" x14ac:dyDescent="0.25">
      <c r="A378" s="48" t="s">
        <v>181</v>
      </c>
      <c r="B378" s="122">
        <v>15080.75</v>
      </c>
      <c r="C378" s="122">
        <v>2178.6999999999998</v>
      </c>
      <c r="D378" s="48">
        <v>3768.47</v>
      </c>
      <c r="E378" s="48">
        <v>120.13</v>
      </c>
    </row>
    <row r="379" spans="1:5" x14ac:dyDescent="0.25">
      <c r="A379" s="48" t="s">
        <v>180</v>
      </c>
      <c r="B379" s="122">
        <v>14938.1</v>
      </c>
      <c r="C379" s="122">
        <v>2191.1</v>
      </c>
      <c r="D379" s="48">
        <v>3841.94</v>
      </c>
      <c r="E379" s="48">
        <v>121.42</v>
      </c>
    </row>
    <row r="380" spans="1:5" x14ac:dyDescent="0.25">
      <c r="A380" s="48" t="s">
        <v>177</v>
      </c>
      <c r="B380" s="122">
        <v>14956.2</v>
      </c>
      <c r="C380" s="122">
        <v>2191.0500000000002</v>
      </c>
      <c r="D380" s="48">
        <v>3821.35</v>
      </c>
      <c r="E380" s="48">
        <v>116.36</v>
      </c>
    </row>
    <row r="381" spans="1:5" x14ac:dyDescent="0.25">
      <c r="A381" s="48" t="s">
        <v>176</v>
      </c>
      <c r="B381" s="122">
        <v>15098.4</v>
      </c>
      <c r="C381" s="122">
        <v>2181.9499999999998</v>
      </c>
      <c r="D381" s="48">
        <v>3875.44</v>
      </c>
      <c r="E381" s="48">
        <v>121.08</v>
      </c>
    </row>
    <row r="382" spans="1:5" x14ac:dyDescent="0.25">
      <c r="A382" s="48" t="s">
        <v>175</v>
      </c>
      <c r="B382" s="122">
        <v>15174.8</v>
      </c>
      <c r="C382" s="122">
        <v>2137.6</v>
      </c>
      <c r="D382" s="48">
        <v>3898.81</v>
      </c>
      <c r="E382" s="48">
        <v>119.98</v>
      </c>
    </row>
    <row r="383" spans="1:5" x14ac:dyDescent="0.25">
      <c r="A383" s="48" t="s">
        <v>173</v>
      </c>
      <c r="B383" s="122">
        <v>15030.95</v>
      </c>
      <c r="C383" s="122">
        <v>2108.9</v>
      </c>
      <c r="D383" s="48">
        <v>3943.34</v>
      </c>
      <c r="E383" s="48">
        <v>121.03</v>
      </c>
    </row>
    <row r="384" spans="1:5" x14ac:dyDescent="0.25">
      <c r="A384" s="48" t="s">
        <v>170</v>
      </c>
      <c r="B384" s="122">
        <v>14929.5</v>
      </c>
      <c r="C384" s="122">
        <v>2100.6</v>
      </c>
      <c r="D384" s="48">
        <v>3968.94</v>
      </c>
      <c r="E384" s="48">
        <v>123.99</v>
      </c>
    </row>
    <row r="385" spans="1:5" x14ac:dyDescent="0.25">
      <c r="A385" s="48" t="s">
        <v>169</v>
      </c>
      <c r="B385" s="122">
        <v>14910.45</v>
      </c>
      <c r="C385" s="122">
        <v>2055.35</v>
      </c>
      <c r="D385" s="48">
        <v>3962.71</v>
      </c>
      <c r="E385" s="48">
        <v>125.57</v>
      </c>
    </row>
    <row r="386" spans="1:5" x14ac:dyDescent="0.25">
      <c r="A386" s="48" t="s">
        <v>168</v>
      </c>
      <c r="B386" s="122">
        <v>14721.3</v>
      </c>
      <c r="C386" s="122">
        <v>2009.1</v>
      </c>
      <c r="D386" s="48">
        <v>3974.12</v>
      </c>
      <c r="E386" s="48">
        <v>124.76</v>
      </c>
    </row>
    <row r="387" spans="1:5" x14ac:dyDescent="0.25">
      <c r="A387" s="48" t="s">
        <v>167</v>
      </c>
      <c r="B387" s="122">
        <v>14557.85</v>
      </c>
      <c r="C387" s="122">
        <v>2082</v>
      </c>
      <c r="D387" s="48">
        <v>3915.46</v>
      </c>
      <c r="E387" s="48">
        <v>120.53</v>
      </c>
    </row>
    <row r="388" spans="1:5" x14ac:dyDescent="0.25">
      <c r="A388" s="48" t="s">
        <v>166</v>
      </c>
      <c r="B388" s="122">
        <v>14744</v>
      </c>
      <c r="C388" s="122">
        <v>2062.4</v>
      </c>
      <c r="D388" s="48">
        <v>3913.1</v>
      </c>
      <c r="E388" s="48">
        <v>119.99</v>
      </c>
    </row>
    <row r="389" spans="1:5" x14ac:dyDescent="0.25">
      <c r="A389" s="48" t="s">
        <v>163</v>
      </c>
      <c r="B389" s="122">
        <v>14736.4</v>
      </c>
      <c r="C389" s="122">
        <v>2087.5</v>
      </c>
      <c r="D389" s="48">
        <v>3940.59</v>
      </c>
      <c r="E389" s="48">
        <v>123.39</v>
      </c>
    </row>
    <row r="390" spans="1:5" x14ac:dyDescent="0.25">
      <c r="A390" s="48" t="s">
        <v>162</v>
      </c>
      <c r="B390" s="122">
        <v>14814.75</v>
      </c>
      <c r="C390" s="122">
        <v>2047.3</v>
      </c>
      <c r="D390" s="48">
        <v>3910.52</v>
      </c>
      <c r="E390" s="48">
        <v>122.54</v>
      </c>
    </row>
    <row r="391" spans="1:5" x14ac:dyDescent="0.25">
      <c r="A391" s="48" t="s">
        <v>161</v>
      </c>
      <c r="B391" s="122">
        <v>14549.4</v>
      </c>
      <c r="C391" s="122">
        <v>1991.45</v>
      </c>
      <c r="D391" s="48">
        <v>3889.14</v>
      </c>
      <c r="E391" s="48">
        <v>120.09</v>
      </c>
    </row>
    <row r="392" spans="1:5" x14ac:dyDescent="0.25">
      <c r="A392" s="48" t="s">
        <v>160</v>
      </c>
      <c r="B392" s="122">
        <v>14324.9</v>
      </c>
      <c r="C392" s="122">
        <v>1994.65</v>
      </c>
      <c r="D392" s="48">
        <v>3909.52</v>
      </c>
      <c r="E392" s="48">
        <v>120.59</v>
      </c>
    </row>
    <row r="393" spans="1:5" x14ac:dyDescent="0.25">
      <c r="A393" s="48" t="s">
        <v>159</v>
      </c>
      <c r="B393" s="122">
        <v>14507.3</v>
      </c>
      <c r="C393" s="122">
        <v>2029.3</v>
      </c>
      <c r="D393" s="48">
        <v>3974.54</v>
      </c>
      <c r="E393" s="48">
        <v>121.21</v>
      </c>
    </row>
    <row r="394" spans="1:5" x14ac:dyDescent="0.25">
      <c r="A394" s="48" t="s">
        <v>155</v>
      </c>
      <c r="B394" s="122">
        <v>14845.1</v>
      </c>
      <c r="C394" s="122">
        <v>2003.1</v>
      </c>
      <c r="D394" s="48">
        <v>3958.55</v>
      </c>
      <c r="E394" s="48">
        <v>119.9</v>
      </c>
    </row>
    <row r="395" spans="1:5" x14ac:dyDescent="0.25">
      <c r="A395" s="48" t="s">
        <v>154</v>
      </c>
      <c r="B395" s="122">
        <v>14690.7</v>
      </c>
      <c r="C395" s="122">
        <v>2021.85</v>
      </c>
      <c r="D395" s="48">
        <v>3972.89</v>
      </c>
      <c r="E395" s="48">
        <v>122.15</v>
      </c>
    </row>
    <row r="396" spans="1:5" x14ac:dyDescent="0.25">
      <c r="A396" s="48" t="s">
        <v>153</v>
      </c>
      <c r="B396" s="122">
        <v>14867.35</v>
      </c>
      <c r="C396" s="122">
        <v>1992.6</v>
      </c>
      <c r="D396" s="48">
        <v>4019.87</v>
      </c>
      <c r="E396" s="48">
        <v>123</v>
      </c>
    </row>
    <row r="397" spans="1:5" x14ac:dyDescent="0.25">
      <c r="A397" s="48" t="s">
        <v>149</v>
      </c>
      <c r="B397" s="122">
        <v>14637.8</v>
      </c>
      <c r="C397" s="122">
        <v>1984.3</v>
      </c>
      <c r="D397" s="48">
        <v>4077.91</v>
      </c>
      <c r="E397" s="48">
        <v>125.9</v>
      </c>
    </row>
    <row r="398" spans="1:5" x14ac:dyDescent="0.25">
      <c r="A398" s="48" t="s">
        <v>148</v>
      </c>
      <c r="B398" s="122">
        <v>14683.5</v>
      </c>
      <c r="C398" s="122">
        <v>2002.85</v>
      </c>
      <c r="D398" s="48">
        <v>4073.94</v>
      </c>
      <c r="E398" s="48">
        <v>126.21</v>
      </c>
    </row>
    <row r="399" spans="1:5" x14ac:dyDescent="0.25">
      <c r="A399" s="48" t="s">
        <v>147</v>
      </c>
      <c r="B399" s="122">
        <v>14819.05</v>
      </c>
      <c r="C399" s="122">
        <v>2005.35</v>
      </c>
      <c r="D399" s="48">
        <v>4079.95</v>
      </c>
      <c r="E399" s="48">
        <v>127.9</v>
      </c>
    </row>
    <row r="400" spans="1:5" x14ac:dyDescent="0.25">
      <c r="A400" s="48" t="s">
        <v>146</v>
      </c>
      <c r="B400" s="122">
        <v>14873.8</v>
      </c>
      <c r="C400" s="122">
        <v>1982.05</v>
      </c>
      <c r="D400" s="48">
        <v>4097.17</v>
      </c>
      <c r="E400" s="48">
        <v>130.36000000000001</v>
      </c>
    </row>
    <row r="401" spans="1:5" x14ac:dyDescent="0.25">
      <c r="A401" s="48" t="s">
        <v>145</v>
      </c>
      <c r="B401" s="122">
        <v>14834.85</v>
      </c>
      <c r="C401" s="122">
        <v>1911.15</v>
      </c>
      <c r="D401" s="48">
        <v>4128.8</v>
      </c>
      <c r="E401" s="48">
        <v>132.99</v>
      </c>
    </row>
    <row r="402" spans="1:5" x14ac:dyDescent="0.25">
      <c r="A402" s="48" t="s">
        <v>142</v>
      </c>
      <c r="B402" s="122">
        <v>14310.8</v>
      </c>
      <c r="C402" s="122">
        <v>1931.8</v>
      </c>
      <c r="D402" s="48">
        <v>4127.99</v>
      </c>
      <c r="E402" s="48">
        <v>131.24</v>
      </c>
    </row>
    <row r="403" spans="1:5" x14ac:dyDescent="0.25">
      <c r="A403" s="48" t="s">
        <v>141</v>
      </c>
      <c r="B403" s="122">
        <v>14504.8</v>
      </c>
      <c r="C403" s="122">
        <v>1944.3</v>
      </c>
      <c r="D403" s="48">
        <v>4141.59</v>
      </c>
      <c r="E403" s="48">
        <v>134.43</v>
      </c>
    </row>
    <row r="404" spans="1:5" x14ac:dyDescent="0.25">
      <c r="A404" s="48" t="s">
        <v>139</v>
      </c>
      <c r="B404" s="122">
        <v>14581.45</v>
      </c>
      <c r="C404" s="122">
        <v>1932.1</v>
      </c>
      <c r="D404" s="48">
        <v>4170.42</v>
      </c>
      <c r="E404" s="48">
        <v>134.5</v>
      </c>
    </row>
    <row r="405" spans="1:5" x14ac:dyDescent="0.25">
      <c r="A405" s="48" t="s">
        <v>138</v>
      </c>
      <c r="B405" s="122">
        <v>14617.85</v>
      </c>
      <c r="C405" s="122">
        <v>1901.7</v>
      </c>
      <c r="D405" s="48">
        <v>4185.47</v>
      </c>
      <c r="E405" s="48">
        <v>134.16</v>
      </c>
    </row>
    <row r="406" spans="1:5" x14ac:dyDescent="0.25">
      <c r="A406" s="48" t="s">
        <v>135</v>
      </c>
      <c r="B406" s="122">
        <v>14359.45</v>
      </c>
      <c r="C406" s="122">
        <v>1901.15</v>
      </c>
      <c r="D406" s="48">
        <v>4163.26</v>
      </c>
      <c r="E406" s="48">
        <v>134.84</v>
      </c>
    </row>
    <row r="407" spans="1:5" x14ac:dyDescent="0.25">
      <c r="A407" s="48" t="s">
        <v>134</v>
      </c>
      <c r="B407" s="122">
        <v>14296.4</v>
      </c>
      <c r="C407" s="122">
        <v>1906.4</v>
      </c>
      <c r="D407" s="48">
        <v>4134.9399999999996</v>
      </c>
      <c r="E407" s="48">
        <v>133.11000000000001</v>
      </c>
    </row>
    <row r="408" spans="1:5" x14ac:dyDescent="0.25">
      <c r="A408" s="48" t="s">
        <v>132</v>
      </c>
      <c r="B408" s="122">
        <v>14406.15</v>
      </c>
      <c r="C408" s="122">
        <v>1904.35</v>
      </c>
      <c r="D408" s="48">
        <v>4134.9799999999996</v>
      </c>
      <c r="E408" s="48">
        <v>131.94</v>
      </c>
    </row>
    <row r="409" spans="1:5" x14ac:dyDescent="0.25">
      <c r="A409" s="48" t="s">
        <v>131</v>
      </c>
      <c r="B409" s="122">
        <v>14341.35</v>
      </c>
      <c r="C409" s="122">
        <v>1937.85</v>
      </c>
      <c r="D409" s="48">
        <v>4180.17</v>
      </c>
      <c r="E409" s="48">
        <v>134.32</v>
      </c>
    </row>
    <row r="410" spans="1:5" x14ac:dyDescent="0.25">
      <c r="A410" s="48" t="s">
        <v>128</v>
      </c>
      <c r="B410" s="122">
        <v>14485</v>
      </c>
      <c r="C410" s="122">
        <v>1988.65</v>
      </c>
      <c r="D410" s="48">
        <v>4187.62</v>
      </c>
      <c r="E410" s="48">
        <v>134.72</v>
      </c>
    </row>
    <row r="411" spans="1:5" x14ac:dyDescent="0.25">
      <c r="A411" s="48" t="s">
        <v>127</v>
      </c>
      <c r="B411" s="122">
        <v>14653.05</v>
      </c>
      <c r="C411" s="122">
        <v>1997.3</v>
      </c>
      <c r="D411" s="48">
        <v>4186.72</v>
      </c>
      <c r="E411" s="48">
        <v>134.38999999999999</v>
      </c>
    </row>
    <row r="412" spans="1:5" x14ac:dyDescent="0.25">
      <c r="A412" s="48" t="s">
        <v>126</v>
      </c>
      <c r="B412" s="122">
        <v>14864.55</v>
      </c>
      <c r="C412" s="122">
        <v>2024.05</v>
      </c>
      <c r="D412" s="48">
        <v>4183.18</v>
      </c>
      <c r="E412" s="48">
        <v>133.58000000000001</v>
      </c>
    </row>
    <row r="413" spans="1:5" x14ac:dyDescent="0.25">
      <c r="A413" s="48" t="s">
        <v>125</v>
      </c>
      <c r="B413" s="122">
        <v>14894.9</v>
      </c>
      <c r="C413" s="122">
        <v>1994.5</v>
      </c>
      <c r="D413" s="48">
        <v>4211.47</v>
      </c>
      <c r="E413" s="48">
        <v>133.47999999999999</v>
      </c>
    </row>
    <row r="414" spans="1:5" x14ac:dyDescent="0.25">
      <c r="A414" s="48" t="s">
        <v>124</v>
      </c>
      <c r="B414" s="122">
        <v>14631.1</v>
      </c>
      <c r="C414" s="122">
        <v>1959.05</v>
      </c>
      <c r="D414" s="48">
        <v>4181.17</v>
      </c>
      <c r="E414" s="48">
        <v>131.46</v>
      </c>
    </row>
    <row r="415" spans="1:5" x14ac:dyDescent="0.25">
      <c r="A415" s="48" t="s">
        <v>121</v>
      </c>
      <c r="B415" s="122">
        <v>14634.15</v>
      </c>
      <c r="C415" s="122">
        <v>1916.6</v>
      </c>
      <c r="D415" s="48">
        <v>4192.66</v>
      </c>
      <c r="E415" s="48">
        <v>132.54</v>
      </c>
    </row>
    <row r="416" spans="1:5" x14ac:dyDescent="0.25">
      <c r="A416" s="48" t="s">
        <v>120</v>
      </c>
      <c r="B416" s="122">
        <v>14496.5</v>
      </c>
      <c r="C416" s="122">
        <v>1920.1</v>
      </c>
      <c r="D416" s="48">
        <v>4164.66</v>
      </c>
      <c r="E416" s="48">
        <v>127.85</v>
      </c>
    </row>
    <row r="417" spans="1:5" x14ac:dyDescent="0.25">
      <c r="A417" s="48" t="s">
        <v>119</v>
      </c>
      <c r="B417" s="122">
        <v>14617.85</v>
      </c>
      <c r="C417" s="122">
        <v>1931</v>
      </c>
      <c r="D417" s="48">
        <v>4167.59</v>
      </c>
      <c r="E417" s="48">
        <v>128.1</v>
      </c>
    </row>
    <row r="418" spans="1:5" x14ac:dyDescent="0.25">
      <c r="A418" s="48" t="s">
        <v>118</v>
      </c>
      <c r="B418" s="122">
        <v>14724.8</v>
      </c>
      <c r="C418" s="122">
        <v>1931.75</v>
      </c>
      <c r="D418" s="48">
        <v>4201.62</v>
      </c>
      <c r="E418" s="48">
        <v>129.74</v>
      </c>
    </row>
    <row r="419" spans="1:5" x14ac:dyDescent="0.25">
      <c r="A419" s="48" t="s">
        <v>117</v>
      </c>
      <c r="B419" s="122">
        <v>14823.15</v>
      </c>
      <c r="C419" s="122">
        <v>1926.2</v>
      </c>
      <c r="D419" s="48">
        <v>4232.6000000000004</v>
      </c>
      <c r="E419" s="48">
        <v>130.21</v>
      </c>
    </row>
    <row r="420" spans="1:5" x14ac:dyDescent="0.25">
      <c r="A420" s="48" t="s">
        <v>114</v>
      </c>
      <c r="B420" s="122">
        <v>14942.35</v>
      </c>
      <c r="C420" s="122">
        <v>1933.15</v>
      </c>
      <c r="D420" s="48">
        <v>4188.43</v>
      </c>
      <c r="E420" s="48">
        <v>126.85</v>
      </c>
    </row>
    <row r="421" spans="1:5" x14ac:dyDescent="0.25">
      <c r="A421" s="48" t="s">
        <v>113</v>
      </c>
      <c r="B421" s="122">
        <v>14850.75</v>
      </c>
      <c r="C421" s="122">
        <v>1913.15</v>
      </c>
      <c r="D421" s="48">
        <v>4152.1000000000004</v>
      </c>
      <c r="E421" s="48">
        <v>125.91</v>
      </c>
    </row>
    <row r="422" spans="1:5" x14ac:dyDescent="0.25">
      <c r="A422" s="48" t="s">
        <v>112</v>
      </c>
      <c r="B422" s="122">
        <v>14696.5</v>
      </c>
      <c r="C422" s="122">
        <v>1937.3</v>
      </c>
      <c r="D422" s="48">
        <v>4063.04</v>
      </c>
      <c r="E422" s="48">
        <v>122.77</v>
      </c>
    </row>
    <row r="423" spans="1:5" x14ac:dyDescent="0.25">
      <c r="A423" s="48" t="s">
        <v>110</v>
      </c>
      <c r="B423" s="122">
        <v>14677.8</v>
      </c>
      <c r="C423" s="122">
        <v>1960.35</v>
      </c>
      <c r="D423" s="48">
        <v>4173.8500000000004</v>
      </c>
      <c r="E423" s="48">
        <v>127.45</v>
      </c>
    </row>
    <row r="424" spans="1:5" x14ac:dyDescent="0.25">
      <c r="A424" s="48" t="s">
        <v>107</v>
      </c>
      <c r="B424" s="122">
        <v>14923.15</v>
      </c>
      <c r="C424" s="122">
        <v>1987.95</v>
      </c>
      <c r="D424" s="48">
        <v>4163.29</v>
      </c>
      <c r="E424" s="48">
        <v>126.27</v>
      </c>
    </row>
    <row r="425" spans="1:5" x14ac:dyDescent="0.25">
      <c r="A425" s="48" t="s">
        <v>106</v>
      </c>
      <c r="B425" s="122">
        <v>15108.1</v>
      </c>
      <c r="C425" s="122">
        <v>1997.05</v>
      </c>
      <c r="D425" s="48">
        <v>4127.83</v>
      </c>
      <c r="E425" s="48">
        <v>124.85</v>
      </c>
    </row>
    <row r="426" spans="1:5" x14ac:dyDescent="0.25">
      <c r="A426" s="48" t="s">
        <v>105</v>
      </c>
      <c r="B426" s="122">
        <v>15030.15</v>
      </c>
      <c r="C426" s="122">
        <v>1985.4</v>
      </c>
      <c r="D426" s="48">
        <v>4115.68</v>
      </c>
      <c r="E426" s="48">
        <v>124.69</v>
      </c>
    </row>
    <row r="427" spans="1:5" x14ac:dyDescent="0.25">
      <c r="A427" s="48" t="s">
        <v>104</v>
      </c>
      <c r="B427" s="122">
        <v>14906.05</v>
      </c>
      <c r="C427" s="122">
        <v>2002.55</v>
      </c>
      <c r="D427" s="48">
        <v>4159.12</v>
      </c>
      <c r="E427" s="48">
        <v>127.31</v>
      </c>
    </row>
    <row r="428" spans="1:5" x14ac:dyDescent="0.25">
      <c r="A428" s="48" t="s">
        <v>103</v>
      </c>
      <c r="B428" s="122">
        <v>15175.3</v>
      </c>
      <c r="C428" s="122">
        <v>1985.65</v>
      </c>
      <c r="D428" s="48">
        <v>4155.8599999999997</v>
      </c>
      <c r="E428" s="48">
        <v>125.43</v>
      </c>
    </row>
    <row r="429" spans="1:5" x14ac:dyDescent="0.25">
      <c r="A429" s="48" t="s">
        <v>100</v>
      </c>
      <c r="B429" s="122">
        <v>15197.7</v>
      </c>
      <c r="C429" s="122">
        <v>1963.15</v>
      </c>
      <c r="D429" s="48">
        <v>4197.05</v>
      </c>
      <c r="E429" s="48">
        <v>127.1</v>
      </c>
    </row>
    <row r="430" spans="1:5" x14ac:dyDescent="0.25">
      <c r="A430" s="48" t="s">
        <v>99</v>
      </c>
      <c r="B430" s="122">
        <v>15208.45</v>
      </c>
      <c r="C430" s="122">
        <v>1970.05</v>
      </c>
      <c r="D430" s="48">
        <v>4188.13</v>
      </c>
      <c r="E430" s="48">
        <v>126.9</v>
      </c>
    </row>
    <row r="431" spans="1:5" x14ac:dyDescent="0.25">
      <c r="A431" s="48" t="s">
        <v>98</v>
      </c>
      <c r="B431" s="122">
        <v>15301.45</v>
      </c>
      <c r="C431" s="122">
        <v>1976.1</v>
      </c>
      <c r="D431" s="48">
        <v>4195.99</v>
      </c>
      <c r="E431" s="48">
        <v>126.85</v>
      </c>
    </row>
    <row r="432" spans="1:5" x14ac:dyDescent="0.25">
      <c r="A432" s="48" t="s">
        <v>97</v>
      </c>
      <c r="B432" s="122">
        <v>15337.85</v>
      </c>
      <c r="C432" s="122">
        <v>2094.8000000000002</v>
      </c>
      <c r="D432" s="48">
        <v>4200.88</v>
      </c>
      <c r="E432" s="48">
        <v>125.28</v>
      </c>
    </row>
    <row r="433" spans="1:5" x14ac:dyDescent="0.25">
      <c r="A433" s="48" t="s">
        <v>96</v>
      </c>
      <c r="B433" s="122">
        <v>15435.65</v>
      </c>
      <c r="C433" s="122">
        <v>2160.3000000000002</v>
      </c>
      <c r="D433" s="48">
        <v>4204.1099999999997</v>
      </c>
      <c r="E433" s="48">
        <v>124.61</v>
      </c>
    </row>
    <row r="434" spans="1:5" x14ac:dyDescent="0.25">
      <c r="A434" s="48" t="s">
        <v>93</v>
      </c>
      <c r="B434" s="122">
        <v>15582.8</v>
      </c>
      <c r="C434" s="122">
        <v>2168.9</v>
      </c>
      <c r="D434" s="48">
        <v>4204.1099999999997</v>
      </c>
      <c r="E434" s="48">
        <v>124.61</v>
      </c>
    </row>
    <row r="435" spans="1:5" x14ac:dyDescent="0.25">
      <c r="A435" s="48" t="s">
        <v>92</v>
      </c>
      <c r="B435" s="122">
        <v>15574.85</v>
      </c>
      <c r="C435" s="122">
        <v>2201.25</v>
      </c>
      <c r="D435" s="48">
        <v>4202.04</v>
      </c>
      <c r="E435" s="48">
        <v>124.28</v>
      </c>
    </row>
    <row r="436" spans="1:5" x14ac:dyDescent="0.25">
      <c r="A436" s="48" t="s">
        <v>91</v>
      </c>
      <c r="B436" s="122">
        <v>15576.2</v>
      </c>
      <c r="C436" s="122">
        <v>2209.65</v>
      </c>
      <c r="D436" s="48">
        <v>4208.12</v>
      </c>
      <c r="E436" s="48">
        <v>125.06</v>
      </c>
    </row>
    <row r="437" spans="1:5" x14ac:dyDescent="0.25">
      <c r="A437" s="48" t="s">
        <v>90</v>
      </c>
      <c r="B437" s="122">
        <v>15690.35</v>
      </c>
      <c r="C437" s="122">
        <v>2190.5</v>
      </c>
      <c r="D437" s="48">
        <v>4192.8500000000004</v>
      </c>
      <c r="E437" s="48">
        <v>123.54</v>
      </c>
    </row>
    <row r="438" spans="1:5" x14ac:dyDescent="0.25">
      <c r="A438" s="48" t="s">
        <v>89</v>
      </c>
      <c r="B438" s="122">
        <v>15670.25</v>
      </c>
      <c r="C438" s="122">
        <v>2227.4</v>
      </c>
      <c r="D438" s="48">
        <v>4229.8900000000003</v>
      </c>
      <c r="E438" s="48">
        <v>125.89</v>
      </c>
    </row>
    <row r="439" spans="1:5" x14ac:dyDescent="0.25">
      <c r="A439" s="48" t="s">
        <v>86</v>
      </c>
      <c r="B439" s="122">
        <v>15751.65</v>
      </c>
      <c r="C439" s="122">
        <v>2214.6</v>
      </c>
      <c r="D439" s="48">
        <v>4226.5200000000004</v>
      </c>
      <c r="E439" s="48">
        <v>125.9</v>
      </c>
    </row>
    <row r="440" spans="1:5" x14ac:dyDescent="0.25">
      <c r="A440" s="48" t="s">
        <v>85</v>
      </c>
      <c r="B440" s="122">
        <v>15740.1</v>
      </c>
      <c r="C440" s="122">
        <v>2175</v>
      </c>
      <c r="D440" s="48">
        <v>4227.26</v>
      </c>
      <c r="E440" s="48">
        <v>126.74</v>
      </c>
    </row>
    <row r="441" spans="1:5" x14ac:dyDescent="0.25">
      <c r="A441" s="48" t="s">
        <v>84</v>
      </c>
      <c r="B441" s="122">
        <v>15635.35</v>
      </c>
      <c r="C441" s="122">
        <v>2183</v>
      </c>
      <c r="D441" s="48">
        <v>4219.55</v>
      </c>
      <c r="E441" s="48">
        <v>127.13</v>
      </c>
    </row>
    <row r="442" spans="1:5" x14ac:dyDescent="0.25">
      <c r="A442" s="48" t="s">
        <v>83</v>
      </c>
      <c r="B442" s="122">
        <v>15737.75</v>
      </c>
      <c r="C442" s="122">
        <v>2213.15</v>
      </c>
      <c r="D442" s="48">
        <v>4239.18</v>
      </c>
      <c r="E442" s="48">
        <v>126.11</v>
      </c>
    </row>
    <row r="443" spans="1:5" x14ac:dyDescent="0.25">
      <c r="A443" s="48" t="s">
        <v>82</v>
      </c>
      <c r="B443" s="122">
        <v>15799.35</v>
      </c>
      <c r="C443" s="122">
        <v>2244.9</v>
      </c>
      <c r="D443" s="48">
        <v>4247.4399999999996</v>
      </c>
      <c r="E443" s="48">
        <v>127.35</v>
      </c>
    </row>
    <row r="444" spans="1:5" x14ac:dyDescent="0.25">
      <c r="A444" s="48" t="s">
        <v>79</v>
      </c>
      <c r="B444" s="122">
        <v>15811.85</v>
      </c>
      <c r="C444" s="122">
        <v>2250</v>
      </c>
      <c r="D444" s="48">
        <v>4255.1499999999996</v>
      </c>
      <c r="E444" s="48">
        <v>130.47999999999999</v>
      </c>
    </row>
    <row r="445" spans="1:5" x14ac:dyDescent="0.25">
      <c r="A445" s="48" t="s">
        <v>78</v>
      </c>
      <c r="B445" s="122">
        <v>15869.25</v>
      </c>
      <c r="C445" s="122">
        <v>2211.6</v>
      </c>
      <c r="D445" s="48">
        <v>4246.59</v>
      </c>
      <c r="E445" s="48">
        <v>129.63999999999999</v>
      </c>
    </row>
    <row r="446" spans="1:5" x14ac:dyDescent="0.25">
      <c r="A446" s="48" t="s">
        <v>77</v>
      </c>
      <c r="B446" s="122">
        <v>15767.55</v>
      </c>
      <c r="C446" s="122">
        <v>2215.65</v>
      </c>
      <c r="D446" s="48">
        <v>4223.7</v>
      </c>
      <c r="E446" s="48">
        <v>130.15</v>
      </c>
    </row>
    <row r="447" spans="1:5" x14ac:dyDescent="0.25">
      <c r="A447" s="48" t="s">
        <v>76</v>
      </c>
      <c r="B447" s="122">
        <v>15691.4</v>
      </c>
      <c r="C447" s="122">
        <v>2225.65</v>
      </c>
      <c r="D447" s="48">
        <v>4221.8599999999997</v>
      </c>
      <c r="E447" s="48">
        <v>131.79</v>
      </c>
    </row>
    <row r="448" spans="1:5" x14ac:dyDescent="0.25">
      <c r="A448" s="48" t="s">
        <v>75</v>
      </c>
      <c r="B448" s="122">
        <v>15683.35</v>
      </c>
      <c r="C448" s="122">
        <v>2237.25</v>
      </c>
      <c r="D448" s="48">
        <v>4166.45</v>
      </c>
      <c r="E448" s="48">
        <v>130.46</v>
      </c>
    </row>
    <row r="449" spans="1:5" x14ac:dyDescent="0.25">
      <c r="A449" s="48" t="s">
        <v>72</v>
      </c>
      <c r="B449" s="122">
        <v>15746.5</v>
      </c>
      <c r="C449" s="122">
        <v>2225.75</v>
      </c>
      <c r="D449" s="48">
        <v>4224.79</v>
      </c>
      <c r="E449" s="48">
        <v>132.30000000000001</v>
      </c>
    </row>
    <row r="450" spans="1:5" x14ac:dyDescent="0.25">
      <c r="A450" s="48" t="s">
        <v>71</v>
      </c>
      <c r="B450" s="122">
        <v>15772.75</v>
      </c>
      <c r="C450" s="122">
        <v>2205.35</v>
      </c>
      <c r="D450" s="48">
        <v>4246.4399999999996</v>
      </c>
      <c r="E450" s="48">
        <v>133.97999999999999</v>
      </c>
    </row>
    <row r="451" spans="1:5" x14ac:dyDescent="0.25">
      <c r="A451" s="48" t="s">
        <v>70</v>
      </c>
      <c r="B451" s="122">
        <v>15686.95</v>
      </c>
      <c r="C451" s="122">
        <v>2153.5</v>
      </c>
      <c r="D451" s="48">
        <v>4241.84</v>
      </c>
      <c r="E451" s="48">
        <v>133.69999999999999</v>
      </c>
    </row>
    <row r="452" spans="1:5" x14ac:dyDescent="0.25">
      <c r="A452" s="48" t="s">
        <v>69</v>
      </c>
      <c r="B452" s="122">
        <v>15790.45</v>
      </c>
      <c r="C452" s="122">
        <v>2104.4499999999998</v>
      </c>
      <c r="D452" s="48">
        <v>4266.49</v>
      </c>
      <c r="E452" s="48">
        <v>133.41</v>
      </c>
    </row>
    <row r="453" spans="1:5" x14ac:dyDescent="0.25">
      <c r="A453" s="48" t="s">
        <v>68</v>
      </c>
      <c r="B453" s="122">
        <v>15860.35</v>
      </c>
      <c r="C453" s="122">
        <v>2086</v>
      </c>
      <c r="D453" s="48">
        <v>4280.7</v>
      </c>
      <c r="E453" s="48">
        <v>133.11000000000001</v>
      </c>
    </row>
    <row r="454" spans="1:5" x14ac:dyDescent="0.25">
      <c r="A454" s="48" t="s">
        <v>65</v>
      </c>
      <c r="B454" s="122">
        <v>15814.7</v>
      </c>
      <c r="C454" s="122">
        <v>2087.8000000000002</v>
      </c>
      <c r="D454" s="48">
        <v>4290.6099999999997</v>
      </c>
      <c r="E454" s="48">
        <v>134.78</v>
      </c>
    </row>
    <row r="455" spans="1:5" x14ac:dyDescent="0.25">
      <c r="A455" s="48" t="s">
        <v>64</v>
      </c>
      <c r="B455" s="122">
        <v>15748.45</v>
      </c>
      <c r="C455" s="122">
        <v>2110.65</v>
      </c>
      <c r="D455" s="48">
        <v>4291.8</v>
      </c>
      <c r="E455" s="48">
        <v>136.33000000000001</v>
      </c>
    </row>
    <row r="456" spans="1:5" x14ac:dyDescent="0.25">
      <c r="A456" s="48" t="s">
        <v>63</v>
      </c>
      <c r="B456" s="122">
        <v>15721.5</v>
      </c>
      <c r="C456" s="122">
        <v>2097.9499999999998</v>
      </c>
      <c r="D456" s="48">
        <v>4297.5</v>
      </c>
      <c r="E456" s="48">
        <v>136.96</v>
      </c>
    </row>
    <row r="457" spans="1:5" x14ac:dyDescent="0.25">
      <c r="A457" s="48" t="s">
        <v>62</v>
      </c>
      <c r="B457" s="122">
        <v>15680</v>
      </c>
      <c r="C457" s="122">
        <v>2129.0500000000002</v>
      </c>
      <c r="D457" s="48">
        <v>4319.9399999999996</v>
      </c>
      <c r="E457" s="48">
        <v>137.27000000000001</v>
      </c>
    </row>
    <row r="458" spans="1:5" x14ac:dyDescent="0.25">
      <c r="A458" s="48" t="s">
        <v>61</v>
      </c>
      <c r="B458" s="122">
        <v>15722.2</v>
      </c>
      <c r="C458" s="122">
        <v>2150.1999999999998</v>
      </c>
      <c r="D458" s="48">
        <v>4352.34</v>
      </c>
      <c r="E458" s="48">
        <v>139.96</v>
      </c>
    </row>
    <row r="459" spans="1:5" x14ac:dyDescent="0.25">
      <c r="A459" s="48" t="s">
        <v>58</v>
      </c>
      <c r="B459" s="122">
        <v>15834.35</v>
      </c>
      <c r="C459" s="122">
        <v>2124.8000000000002</v>
      </c>
      <c r="D459" s="48">
        <v>4352.34</v>
      </c>
      <c r="E459" s="48">
        <v>139.96</v>
      </c>
    </row>
    <row r="460" spans="1:5" x14ac:dyDescent="0.25">
      <c r="A460" s="48" t="s">
        <v>57</v>
      </c>
      <c r="B460" s="122">
        <v>15818.25</v>
      </c>
      <c r="C460" s="122">
        <v>2110.0500000000002</v>
      </c>
      <c r="D460" s="48">
        <v>4343.54</v>
      </c>
      <c r="E460" s="48">
        <v>142.02000000000001</v>
      </c>
    </row>
    <row r="461" spans="1:5" x14ac:dyDescent="0.25">
      <c r="A461" s="48" t="s">
        <v>56</v>
      </c>
      <c r="B461" s="122">
        <v>15879.65</v>
      </c>
      <c r="C461" s="122">
        <v>2092.6</v>
      </c>
      <c r="D461" s="48">
        <v>4358.13</v>
      </c>
      <c r="E461" s="48">
        <v>144.57</v>
      </c>
    </row>
    <row r="462" spans="1:5" x14ac:dyDescent="0.25">
      <c r="A462" s="48" t="s">
        <v>55</v>
      </c>
      <c r="B462" s="122">
        <v>15727.9</v>
      </c>
      <c r="C462" s="122">
        <v>2071.1999999999998</v>
      </c>
      <c r="D462" s="48">
        <v>4320.82</v>
      </c>
      <c r="E462" s="48">
        <v>143.24</v>
      </c>
    </row>
    <row r="463" spans="1:5" x14ac:dyDescent="0.25">
      <c r="A463" s="48" t="s">
        <v>54</v>
      </c>
      <c r="B463" s="122">
        <v>15689.8</v>
      </c>
      <c r="C463" s="122">
        <v>2084.1</v>
      </c>
      <c r="D463" s="48">
        <v>4369.55</v>
      </c>
      <c r="E463" s="48">
        <v>145.11000000000001</v>
      </c>
    </row>
    <row r="464" spans="1:5" x14ac:dyDescent="0.25">
      <c r="A464" s="48" t="s">
        <v>51</v>
      </c>
      <c r="B464" s="122">
        <v>15692.6</v>
      </c>
      <c r="C464" s="122">
        <v>2099.6999999999998</v>
      </c>
      <c r="D464" s="48">
        <v>4384.63</v>
      </c>
      <c r="E464" s="48">
        <v>144.5</v>
      </c>
    </row>
    <row r="465" spans="1:5" x14ac:dyDescent="0.25">
      <c r="A465" s="48" t="s">
        <v>50</v>
      </c>
      <c r="B465" s="122">
        <v>15812.35</v>
      </c>
      <c r="C465" s="122">
        <v>2086</v>
      </c>
      <c r="D465" s="48">
        <v>4369.21</v>
      </c>
      <c r="E465" s="48">
        <v>145.63999999999999</v>
      </c>
    </row>
    <row r="466" spans="1:5" x14ac:dyDescent="0.25">
      <c r="A466" s="48" t="s">
        <v>49</v>
      </c>
      <c r="B466" s="122">
        <v>15853.95</v>
      </c>
      <c r="C466" s="122">
        <v>2082.35</v>
      </c>
      <c r="D466" s="48">
        <v>4374.3</v>
      </c>
      <c r="E466" s="48">
        <v>149.15</v>
      </c>
    </row>
    <row r="467" spans="1:5" x14ac:dyDescent="0.25">
      <c r="A467" s="48" t="s">
        <v>48</v>
      </c>
      <c r="B467" s="122">
        <v>15924.2</v>
      </c>
      <c r="C467" s="122">
        <v>2112.4</v>
      </c>
      <c r="D467" s="48">
        <v>4360.03</v>
      </c>
      <c r="E467" s="48">
        <v>148.47999999999999</v>
      </c>
    </row>
    <row r="468" spans="1:5" x14ac:dyDescent="0.25">
      <c r="A468" s="48" t="s">
        <v>47</v>
      </c>
      <c r="B468" s="122">
        <v>15923.4</v>
      </c>
      <c r="C468" s="122">
        <v>2098.9499999999998</v>
      </c>
      <c r="D468" s="48">
        <v>4327.16</v>
      </c>
      <c r="E468" s="48">
        <v>146.38999999999999</v>
      </c>
    </row>
    <row r="469" spans="1:5" x14ac:dyDescent="0.25">
      <c r="A469" s="48" t="s">
        <v>44</v>
      </c>
      <c r="B469" s="122">
        <v>15752.4</v>
      </c>
      <c r="C469" s="122">
        <v>2093.8000000000002</v>
      </c>
      <c r="D469" s="48">
        <v>4258.63</v>
      </c>
      <c r="E469" s="48">
        <v>142.44999999999999</v>
      </c>
    </row>
    <row r="470" spans="1:5" x14ac:dyDescent="0.25">
      <c r="A470" s="48" t="s">
        <v>43</v>
      </c>
      <c r="B470" s="122">
        <v>15632.1</v>
      </c>
      <c r="C470" s="122">
        <v>2120.6999999999998</v>
      </c>
      <c r="D470" s="48">
        <v>4323.21</v>
      </c>
      <c r="E470" s="48">
        <v>146.15</v>
      </c>
    </row>
    <row r="471" spans="1:5" x14ac:dyDescent="0.25">
      <c r="A471" s="48" t="s">
        <v>41</v>
      </c>
      <c r="B471" s="122">
        <v>15824.05</v>
      </c>
      <c r="C471" s="122">
        <v>2105.6999999999998</v>
      </c>
      <c r="D471" s="48">
        <v>4367.4799999999996</v>
      </c>
      <c r="E471" s="48">
        <v>146.80000000000001</v>
      </c>
    </row>
    <row r="472" spans="1:5" x14ac:dyDescent="0.25">
      <c r="A472" s="48" t="s">
        <v>40</v>
      </c>
      <c r="B472" s="122">
        <v>15856.05</v>
      </c>
      <c r="C472" s="122">
        <v>2076.85</v>
      </c>
      <c r="D472" s="48">
        <v>4411.8</v>
      </c>
      <c r="E472" s="48">
        <v>148.56</v>
      </c>
    </row>
    <row r="473" spans="1:5" x14ac:dyDescent="0.25">
      <c r="A473" s="48" t="s">
        <v>37</v>
      </c>
      <c r="B473" s="122">
        <v>15824.45</v>
      </c>
      <c r="C473" s="122">
        <v>2055</v>
      </c>
      <c r="D473" s="48">
        <v>4422.2299999999996</v>
      </c>
      <c r="E473" s="48">
        <v>148.99</v>
      </c>
    </row>
    <row r="474" spans="1:5" x14ac:dyDescent="0.25">
      <c r="A474" s="48" t="s">
        <v>36</v>
      </c>
      <c r="B474" s="122">
        <v>15746.45</v>
      </c>
      <c r="C474" s="122">
        <v>2037.35</v>
      </c>
      <c r="D474" s="48">
        <v>4401.46</v>
      </c>
      <c r="E474" s="48">
        <v>146.77000000000001</v>
      </c>
    </row>
    <row r="475" spans="1:5" x14ac:dyDescent="0.25">
      <c r="A475" s="48" t="s">
        <v>35</v>
      </c>
      <c r="B475" s="122">
        <v>15709.4</v>
      </c>
      <c r="C475" s="122">
        <v>2053.25</v>
      </c>
      <c r="D475" s="48">
        <v>4400.6499999999996</v>
      </c>
      <c r="E475" s="48">
        <v>144.97999999999999</v>
      </c>
    </row>
    <row r="476" spans="1:5" x14ac:dyDescent="0.25">
      <c r="A476" s="48" t="s">
        <v>34</v>
      </c>
      <c r="B476" s="122">
        <v>15778.45</v>
      </c>
      <c r="C476" s="122">
        <v>2035.3</v>
      </c>
      <c r="D476" s="48">
        <v>4419.1499999999996</v>
      </c>
      <c r="E476" s="48">
        <v>145.63999999999999</v>
      </c>
    </row>
    <row r="477" spans="1:5" x14ac:dyDescent="0.25">
      <c r="A477" s="48" t="s">
        <v>33</v>
      </c>
      <c r="B477" s="122">
        <v>15763.05</v>
      </c>
      <c r="C477" s="122">
        <v>2072.5</v>
      </c>
      <c r="D477" s="48">
        <v>4395.26</v>
      </c>
      <c r="E477" s="48">
        <v>145.86000000000001</v>
      </c>
    </row>
    <row r="478" spans="1:5" x14ac:dyDescent="0.25">
      <c r="A478" s="48" t="s">
        <v>30</v>
      </c>
      <c r="B478" s="122">
        <v>15885.15</v>
      </c>
      <c r="C478" s="122">
        <v>2087.75</v>
      </c>
      <c r="D478" s="48">
        <v>4387.1099999999997</v>
      </c>
      <c r="E478" s="48">
        <v>145.52000000000001</v>
      </c>
    </row>
    <row r="479" spans="1:5" x14ac:dyDescent="0.25">
      <c r="A479" s="48" t="s">
        <v>29</v>
      </c>
      <c r="B479" s="122">
        <v>16130.75</v>
      </c>
      <c r="C479" s="122">
        <v>2103.75</v>
      </c>
      <c r="D479" s="48">
        <v>4423.1499999999996</v>
      </c>
      <c r="E479" s="48">
        <v>147.36000000000001</v>
      </c>
    </row>
    <row r="480" spans="1:5" x14ac:dyDescent="0.25">
      <c r="A480" s="48" t="s">
        <v>28</v>
      </c>
      <c r="B480" s="122">
        <v>16258.8</v>
      </c>
      <c r="C480" s="122">
        <v>2134.25</v>
      </c>
      <c r="D480" s="48">
        <v>4402.68</v>
      </c>
      <c r="E480" s="48">
        <v>146.94999999999999</v>
      </c>
    </row>
    <row r="481" spans="1:5" x14ac:dyDescent="0.25">
      <c r="A481" s="48" t="s">
        <v>27</v>
      </c>
      <c r="B481" s="122">
        <v>16294.6</v>
      </c>
      <c r="C481" s="122">
        <v>2089.0500000000002</v>
      </c>
      <c r="D481" s="48">
        <v>4429.1000000000004</v>
      </c>
      <c r="E481" s="48">
        <v>147.06</v>
      </c>
    </row>
    <row r="482" spans="1:5" x14ac:dyDescent="0.25">
      <c r="A482" s="48" t="s">
        <v>26</v>
      </c>
      <c r="B482" s="122">
        <v>16238.2</v>
      </c>
      <c r="C482" s="122">
        <v>2077.15</v>
      </c>
      <c r="D482" s="48">
        <v>4436.5200000000004</v>
      </c>
      <c r="E482" s="48">
        <v>146.13999999999999</v>
      </c>
    </row>
    <row r="483" spans="1:5" x14ac:dyDescent="0.25">
      <c r="A483" s="48" t="s">
        <v>23</v>
      </c>
      <c r="B483" s="122">
        <v>16258.25</v>
      </c>
      <c r="C483" s="122">
        <v>2088.0500000000002</v>
      </c>
      <c r="D483" s="48">
        <v>4432.3500000000004</v>
      </c>
      <c r="E483" s="48">
        <v>146.09</v>
      </c>
    </row>
    <row r="484" spans="1:5" x14ac:dyDescent="0.25">
      <c r="A484" s="48" t="s">
        <v>22</v>
      </c>
      <c r="B484" s="122">
        <v>16280.1</v>
      </c>
      <c r="C484" s="122">
        <v>2117.3000000000002</v>
      </c>
      <c r="D484" s="48">
        <v>4436.75</v>
      </c>
      <c r="E484" s="48">
        <v>145.6</v>
      </c>
    </row>
    <row r="485" spans="1:5" x14ac:dyDescent="0.25">
      <c r="A485" s="48" t="s">
        <v>21</v>
      </c>
      <c r="B485" s="122">
        <v>16282.25</v>
      </c>
      <c r="C485" s="122">
        <v>2110.5</v>
      </c>
      <c r="D485" s="48">
        <v>4447.7</v>
      </c>
      <c r="E485" s="48">
        <v>145.86000000000001</v>
      </c>
    </row>
    <row r="486" spans="1:5" x14ac:dyDescent="0.25">
      <c r="A486" s="48" t="s">
        <v>20</v>
      </c>
      <c r="B486" s="122">
        <v>16364.4</v>
      </c>
      <c r="C486" s="122">
        <v>2145.65</v>
      </c>
      <c r="D486" s="48">
        <v>4460.84</v>
      </c>
      <c r="E486" s="48">
        <v>148.88999999999999</v>
      </c>
    </row>
    <row r="487" spans="1:5" x14ac:dyDescent="0.25">
      <c r="A487" s="48" t="s">
        <v>19</v>
      </c>
      <c r="B487" s="122">
        <v>16529.099999999999</v>
      </c>
      <c r="C487" s="122">
        <v>2173.5</v>
      </c>
      <c r="D487" s="48">
        <v>4468</v>
      </c>
      <c r="E487" s="48">
        <v>149.1</v>
      </c>
    </row>
    <row r="488" spans="1:5" x14ac:dyDescent="0.25">
      <c r="A488" s="48" t="s">
        <v>16</v>
      </c>
      <c r="B488" s="122">
        <v>16563.05</v>
      </c>
      <c r="C488" s="122">
        <v>2164.25</v>
      </c>
      <c r="D488" s="48">
        <v>4479.66</v>
      </c>
      <c r="E488" s="48">
        <v>151.12</v>
      </c>
    </row>
    <row r="489" spans="1:5" x14ac:dyDescent="0.25">
      <c r="A489" s="48" t="s">
        <v>15</v>
      </c>
      <c r="B489" s="122">
        <v>16614.599999999999</v>
      </c>
      <c r="C489" s="122">
        <v>2172.65</v>
      </c>
      <c r="D489" s="48">
        <v>4448.08</v>
      </c>
      <c r="E489" s="48">
        <v>150.19</v>
      </c>
    </row>
    <row r="490" spans="1:5" x14ac:dyDescent="0.25">
      <c r="A490" s="48" t="s">
        <v>14</v>
      </c>
      <c r="B490" s="122">
        <v>16568.849999999999</v>
      </c>
      <c r="C490" s="122">
        <v>2148.25</v>
      </c>
      <c r="D490" s="48">
        <v>4400.2700000000004</v>
      </c>
      <c r="E490" s="48">
        <v>146.36000000000001</v>
      </c>
    </row>
    <row r="491" spans="1:5" x14ac:dyDescent="0.25">
      <c r="A491" s="48" t="s">
        <v>12</v>
      </c>
      <c r="B491" s="122">
        <v>16450.5</v>
      </c>
      <c r="C491" s="122">
        <v>2162.35</v>
      </c>
      <c r="D491" s="48">
        <v>4441.67</v>
      </c>
      <c r="E491" s="48">
        <v>148.19</v>
      </c>
    </row>
    <row r="492" spans="1:5" x14ac:dyDescent="0.25">
      <c r="A492" s="48" t="s">
        <v>9</v>
      </c>
      <c r="B492" s="122">
        <v>16496.45</v>
      </c>
      <c r="C492" s="122">
        <v>2183.6999999999998</v>
      </c>
      <c r="D492" s="48">
        <v>4479.54</v>
      </c>
      <c r="E492" s="48">
        <v>149.71</v>
      </c>
    </row>
    <row r="493" spans="1:5" x14ac:dyDescent="0.25">
      <c r="A493" s="48" t="s">
        <v>8</v>
      </c>
      <c r="B493" s="122">
        <v>16624.599999999999</v>
      </c>
      <c r="C493" s="122">
        <v>2202.6</v>
      </c>
      <c r="D493" s="48">
        <v>4486.2299999999996</v>
      </c>
      <c r="E493" s="48">
        <v>149.62</v>
      </c>
    </row>
    <row r="494" spans="1:5" x14ac:dyDescent="0.25">
      <c r="A494" s="48" t="s">
        <v>7</v>
      </c>
      <c r="B494" s="122">
        <v>16634.650000000001</v>
      </c>
      <c r="C494" s="122">
        <v>2230.4499999999998</v>
      </c>
      <c r="D494" s="48">
        <v>4496.1899999999996</v>
      </c>
      <c r="E494" s="48">
        <v>148.36000000000001</v>
      </c>
    </row>
    <row r="495" spans="1:5" x14ac:dyDescent="0.25">
      <c r="A495" s="48" t="s">
        <v>6</v>
      </c>
      <c r="B495" s="122">
        <v>16636.900000000001</v>
      </c>
      <c r="C495" s="122">
        <v>2227.4</v>
      </c>
      <c r="D495" s="48">
        <v>4469.91</v>
      </c>
      <c r="E495" s="48">
        <v>147.54</v>
      </c>
    </row>
    <row r="496" spans="1:5" x14ac:dyDescent="0.25">
      <c r="A496" s="48" t="s">
        <v>5</v>
      </c>
      <c r="B496" s="122">
        <v>16705.2</v>
      </c>
      <c r="C496" s="122">
        <v>2270.25</v>
      </c>
      <c r="D496" s="48">
        <v>4509.37</v>
      </c>
      <c r="E496" s="48">
        <v>148.6</v>
      </c>
    </row>
    <row r="497" spans="1:5" x14ac:dyDescent="0.25">
      <c r="A497" s="48" t="s">
        <v>2</v>
      </c>
      <c r="B497" s="122">
        <v>16931.05</v>
      </c>
      <c r="C497" s="122">
        <v>2258.15</v>
      </c>
      <c r="D497" s="48">
        <v>4528.79</v>
      </c>
      <c r="E497" s="48">
        <v>153.12</v>
      </c>
    </row>
    <row r="498" spans="1:5" x14ac:dyDescent="0.25">
      <c r="A498" s="48" t="s">
        <v>1</v>
      </c>
      <c r="B498" s="122">
        <v>17132.2</v>
      </c>
      <c r="C498" s="122">
        <v>2267.1</v>
      </c>
      <c r="D498" s="48">
        <v>4522.68</v>
      </c>
      <c r="E498" s="48">
        <v>151.83000000000001</v>
      </c>
    </row>
    <row r="499" spans="1:5" ht="15.75" thickBot="1" x14ac:dyDescent="0.3">
      <c r="A499" s="49" t="s">
        <v>0</v>
      </c>
      <c r="B499" s="123">
        <v>17076.25</v>
      </c>
      <c r="C499" s="123">
        <v>2294.4</v>
      </c>
      <c r="D499" s="49">
        <v>4524.09</v>
      </c>
      <c r="E499" s="49">
        <v>152.51</v>
      </c>
    </row>
    <row r="500" spans="1:5" x14ac:dyDescent="0.25">
      <c r="B500" s="119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734"/>
  <sheetViews>
    <sheetView topLeftCell="D1" zoomScaleNormal="100" workbookViewId="0">
      <selection activeCell="N10" sqref="N10"/>
    </sheetView>
  </sheetViews>
  <sheetFormatPr defaultRowHeight="15" x14ac:dyDescent="0.25"/>
  <cols>
    <col min="1" max="1" width="13.28515625" customWidth="1"/>
    <col min="2" max="5" width="8.85546875"/>
    <col min="6" max="6" width="3.140625" customWidth="1"/>
    <col min="7" max="7" width="12.140625" bestFit="1" customWidth="1"/>
    <col min="8" max="9" width="12.42578125" customWidth="1"/>
    <col min="15" max="15" width="10.5703125" bestFit="1" customWidth="1"/>
    <col min="21" max="21" width="10.5703125" bestFit="1" customWidth="1"/>
    <col min="23" max="23" width="25.28515625" bestFit="1" customWidth="1"/>
    <col min="29" max="29" width="9.7109375" bestFit="1" customWidth="1"/>
  </cols>
  <sheetData>
    <row r="1" spans="1:29" ht="16.5" thickBot="1" x14ac:dyDescent="0.3">
      <c r="A1" s="8"/>
      <c r="B1" s="143" t="s">
        <v>808</v>
      </c>
      <c r="C1" s="144"/>
      <c r="D1" s="144"/>
      <c r="E1" s="145"/>
      <c r="F1" s="128"/>
      <c r="G1" s="128"/>
      <c r="H1" s="143" t="s">
        <v>808</v>
      </c>
      <c r="I1" s="145"/>
      <c r="J1" s="143" t="s">
        <v>738</v>
      </c>
      <c r="K1" s="144"/>
      <c r="L1" s="144"/>
      <c r="M1" s="144"/>
      <c r="N1" s="144"/>
      <c r="O1" s="145"/>
      <c r="P1" s="143" t="s">
        <v>821</v>
      </c>
      <c r="Q1" s="144"/>
      <c r="R1" s="144"/>
      <c r="S1" s="144"/>
      <c r="T1" s="144"/>
      <c r="U1" s="145"/>
    </row>
    <row r="2" spans="1:29" ht="16.5" thickBot="1" x14ac:dyDescent="0.3">
      <c r="A2" s="130" t="s">
        <v>737</v>
      </c>
      <c r="B2" s="129" t="s">
        <v>744</v>
      </c>
      <c r="C2" s="129" t="s">
        <v>743</v>
      </c>
      <c r="D2" s="130" t="s">
        <v>742</v>
      </c>
      <c r="E2" s="129" t="s">
        <v>741</v>
      </c>
      <c r="F2" s="85"/>
      <c r="G2" s="130" t="s">
        <v>737</v>
      </c>
      <c r="H2" s="130" t="s">
        <v>736</v>
      </c>
      <c r="I2" s="130" t="s">
        <v>735</v>
      </c>
      <c r="J2" s="130" t="s">
        <v>815</v>
      </c>
      <c r="K2" s="130" t="s">
        <v>743</v>
      </c>
      <c r="L2" s="130" t="s">
        <v>742</v>
      </c>
      <c r="M2" s="130" t="s">
        <v>741</v>
      </c>
      <c r="N2" s="130" t="s">
        <v>736</v>
      </c>
      <c r="O2" s="130" t="s">
        <v>735</v>
      </c>
      <c r="P2" s="130" t="s">
        <v>815</v>
      </c>
      <c r="Q2" s="130" t="s">
        <v>743</v>
      </c>
      <c r="R2" s="130" t="s">
        <v>742</v>
      </c>
      <c r="S2" s="130" t="s">
        <v>741</v>
      </c>
      <c r="T2" s="130" t="s">
        <v>736</v>
      </c>
      <c r="U2" s="130" t="s">
        <v>735</v>
      </c>
    </row>
    <row r="3" spans="1:29" x14ac:dyDescent="0.25">
      <c r="A3" t="s">
        <v>729</v>
      </c>
      <c r="B3" s="6">
        <v>10797.9</v>
      </c>
      <c r="C3" s="6">
        <v>1195.07</v>
      </c>
      <c r="D3" s="19">
        <v>2906.27</v>
      </c>
      <c r="E3" s="127">
        <v>51.42</v>
      </c>
      <c r="G3" s="2" t="s">
        <v>731</v>
      </c>
      <c r="H3" s="119">
        <v>9729.2999999999993</v>
      </c>
      <c r="I3" s="124">
        <v>169.72</v>
      </c>
      <c r="N3" s="19"/>
      <c r="O3" s="1"/>
      <c r="T3" s="19"/>
      <c r="U3" s="1"/>
    </row>
    <row r="4" spans="1:29" ht="15.75" thickBot="1" x14ac:dyDescent="0.3">
      <c r="A4" t="s">
        <v>728</v>
      </c>
      <c r="B4" s="6">
        <v>10844.65</v>
      </c>
      <c r="C4" s="6">
        <v>1189.8699999999999</v>
      </c>
      <c r="D4" s="19">
        <v>2937.78</v>
      </c>
      <c r="E4" s="1">
        <v>52.3</v>
      </c>
      <c r="G4" s="2" t="s">
        <v>730</v>
      </c>
      <c r="H4" s="119">
        <v>10348.799999999999</v>
      </c>
      <c r="I4" s="124">
        <v>178.11</v>
      </c>
      <c r="J4" s="17">
        <f>B4/B3-1</f>
        <v>4.3295455597847088E-3</v>
      </c>
      <c r="K4" s="17">
        <f>C4/C3-1</f>
        <v>-4.3512095525785055E-3</v>
      </c>
      <c r="L4" s="17">
        <f t="shared" ref="L4:M19" si="0">D4/D3-1</f>
        <v>1.0842075925499017E-2</v>
      </c>
      <c r="M4" s="17">
        <f t="shared" si="0"/>
        <v>1.711396343835081E-2</v>
      </c>
      <c r="N4" s="36">
        <f>H4/H3-1</f>
        <v>6.3673645586013405E-2</v>
      </c>
      <c r="O4" s="20">
        <f>I4/I3-1</f>
        <v>4.9434362479377825E-2</v>
      </c>
      <c r="P4" s="17" t="str">
        <f>IF(J4&lt;0,J4,"")</f>
        <v/>
      </c>
      <c r="Q4" s="17">
        <f t="shared" ref="Q4:S19" si="1">IF(K4&lt;0,K4,"")</f>
        <v>-4.3512095525785055E-3</v>
      </c>
      <c r="R4" s="17" t="str">
        <f t="shared" si="1"/>
        <v/>
      </c>
      <c r="S4" s="17" t="str">
        <f t="shared" si="1"/>
        <v/>
      </c>
      <c r="T4" s="36" t="str">
        <f t="shared" ref="T4:T67" si="2">IF(N4&lt;0,N4,"")</f>
        <v/>
      </c>
      <c r="U4" s="20" t="str">
        <f t="shared" ref="U4:U67" si="3">IF(O4&lt;0,O4,"")</f>
        <v/>
      </c>
    </row>
    <row r="5" spans="1:29" ht="16.5" thickBot="1" x14ac:dyDescent="0.3">
      <c r="A5" t="s">
        <v>727</v>
      </c>
      <c r="B5" s="6">
        <v>10847.9</v>
      </c>
      <c r="C5" s="6">
        <v>1187.3499999999999</v>
      </c>
      <c r="D5" s="19">
        <v>2976</v>
      </c>
      <c r="E5" s="1">
        <v>53.32</v>
      </c>
      <c r="G5" s="2" t="s">
        <v>729</v>
      </c>
      <c r="H5" s="119">
        <v>10612.3</v>
      </c>
      <c r="I5" s="124">
        <v>178.81</v>
      </c>
      <c r="J5" s="17">
        <f t="shared" ref="J5:J68" si="4">B5/B4-1</f>
        <v>2.9968694240944949E-4</v>
      </c>
      <c r="K5" s="17">
        <f t="shared" ref="K5:M68" si="5">C5/C4-1</f>
        <v>-2.1178784236933756E-3</v>
      </c>
      <c r="L5" s="17">
        <f t="shared" si="0"/>
        <v>1.3009823744460025E-2</v>
      </c>
      <c r="M5" s="17">
        <f t="shared" si="0"/>
        <v>1.9502868068833612E-2</v>
      </c>
      <c r="N5" s="36">
        <f t="shared" ref="N5:N68" si="6">H5/H4-1</f>
        <v>2.54618893011751E-2</v>
      </c>
      <c r="O5" s="20">
        <f t="shared" ref="O5:O68" si="7">I5/I4-1</f>
        <v>3.9301555218684836E-3</v>
      </c>
      <c r="P5" s="17" t="str">
        <f t="shared" ref="P5:U68" si="8">IF(J5&lt;0,J5,"")</f>
        <v/>
      </c>
      <c r="Q5" s="17">
        <f t="shared" si="1"/>
        <v>-2.1178784236933756E-3</v>
      </c>
      <c r="R5" s="17" t="str">
        <f t="shared" si="1"/>
        <v/>
      </c>
      <c r="S5" s="17" t="str">
        <f t="shared" si="1"/>
        <v/>
      </c>
      <c r="T5" s="36" t="str">
        <f t="shared" si="2"/>
        <v/>
      </c>
      <c r="U5" s="20" t="str">
        <f t="shared" si="3"/>
        <v/>
      </c>
      <c r="W5" s="143" t="s">
        <v>778</v>
      </c>
      <c r="X5" s="144"/>
      <c r="Y5" s="144"/>
      <c r="Z5" s="144"/>
      <c r="AA5" s="144"/>
      <c r="AB5" s="144"/>
      <c r="AC5" s="145"/>
    </row>
    <row r="6" spans="1:29" ht="15.75" thickBot="1" x14ac:dyDescent="0.3">
      <c r="A6" t="s">
        <v>726</v>
      </c>
      <c r="B6" s="6">
        <v>10946.2</v>
      </c>
      <c r="C6" s="6">
        <v>1211.02</v>
      </c>
      <c r="D6" s="19">
        <v>2978.71</v>
      </c>
      <c r="E6" s="1">
        <v>53.31</v>
      </c>
      <c r="G6" s="2" t="s">
        <v>728</v>
      </c>
      <c r="H6" s="119">
        <v>10568.2</v>
      </c>
      <c r="I6" s="124">
        <v>174.79</v>
      </c>
      <c r="J6" s="17">
        <f t="shared" si="4"/>
        <v>9.0616617041088254E-3</v>
      </c>
      <c r="K6" s="17">
        <f t="shared" si="5"/>
        <v>1.9935149703120381E-2</v>
      </c>
      <c r="L6" s="17">
        <f t="shared" si="0"/>
        <v>9.1061827956995245E-4</v>
      </c>
      <c r="M6" s="17">
        <f t="shared" si="0"/>
        <v>-1.8754688672162345E-4</v>
      </c>
      <c r="N6" s="36">
        <f t="shared" si="6"/>
        <v>-4.155555346154749E-3</v>
      </c>
      <c r="O6" s="20">
        <f t="shared" si="7"/>
        <v>-2.248196409596781E-2</v>
      </c>
      <c r="P6" s="17" t="str">
        <f t="shared" si="8"/>
        <v/>
      </c>
      <c r="Q6" s="17" t="str">
        <f t="shared" si="1"/>
        <v/>
      </c>
      <c r="R6" s="17" t="str">
        <f t="shared" si="1"/>
        <v/>
      </c>
      <c r="S6" s="17">
        <f t="shared" si="1"/>
        <v>-1.8754688672162345E-4</v>
      </c>
      <c r="T6" s="36">
        <f t="shared" si="2"/>
        <v>-4.155555346154749E-3</v>
      </c>
      <c r="U6" s="20">
        <f t="shared" si="3"/>
        <v>-2.248196409596781E-2</v>
      </c>
      <c r="W6" s="133"/>
      <c r="X6" s="68" t="s">
        <v>815</v>
      </c>
      <c r="Y6" s="71" t="s">
        <v>743</v>
      </c>
      <c r="Z6" s="71" t="s">
        <v>742</v>
      </c>
      <c r="AA6" s="71" t="s">
        <v>741</v>
      </c>
      <c r="AB6" s="71" t="s">
        <v>736</v>
      </c>
      <c r="AC6" s="72" t="s">
        <v>735</v>
      </c>
    </row>
    <row r="7" spans="1:29" x14ac:dyDescent="0.25">
      <c r="A7" t="s">
        <v>723</v>
      </c>
      <c r="B7" s="6">
        <v>11003.05</v>
      </c>
      <c r="C7" s="6">
        <v>1210.72</v>
      </c>
      <c r="D7" s="19">
        <v>2978.43</v>
      </c>
      <c r="E7" s="1">
        <v>53.54</v>
      </c>
      <c r="G7" s="2" t="s">
        <v>727</v>
      </c>
      <c r="H7" s="119">
        <v>10566.9</v>
      </c>
      <c r="I7" s="124">
        <v>173.83</v>
      </c>
      <c r="J7" s="17">
        <f t="shared" si="4"/>
        <v>5.1935831612794914E-3</v>
      </c>
      <c r="K7" s="17">
        <f t="shared" si="5"/>
        <v>-2.477250582153534E-4</v>
      </c>
      <c r="L7" s="17">
        <f t="shared" si="0"/>
        <v>-9.4000423002005284E-5</v>
      </c>
      <c r="M7" s="17">
        <f t="shared" si="0"/>
        <v>4.3143875445506019E-3</v>
      </c>
      <c r="N7" s="36">
        <f t="shared" si="6"/>
        <v>-1.2301054105723352E-4</v>
      </c>
      <c r="O7" s="20">
        <f t="shared" si="7"/>
        <v>-5.4923050517763361E-3</v>
      </c>
      <c r="P7" s="17" t="str">
        <f t="shared" si="8"/>
        <v/>
      </c>
      <c r="Q7" s="17">
        <f t="shared" si="1"/>
        <v>-2.477250582153534E-4</v>
      </c>
      <c r="R7" s="17">
        <f t="shared" si="1"/>
        <v>-9.4000423002005284E-5</v>
      </c>
      <c r="S7" s="17" t="str">
        <f t="shared" si="1"/>
        <v/>
      </c>
      <c r="T7" s="36">
        <f t="shared" si="2"/>
        <v>-1.2301054105723352E-4</v>
      </c>
      <c r="U7" s="20">
        <f t="shared" si="3"/>
        <v>-5.4923050517763361E-3</v>
      </c>
      <c r="W7" s="97" t="s">
        <v>816</v>
      </c>
      <c r="X7" s="94">
        <f>B499/B478-1</f>
        <v>7.498198002536971E-2</v>
      </c>
      <c r="Y7" s="95">
        <f>C499/C478-1</f>
        <v>9.89821578254102E-2</v>
      </c>
      <c r="Z7" s="95">
        <f>D499/D478-1</f>
        <v>3.1223288223910517E-2</v>
      </c>
      <c r="AA7" s="95">
        <f>E499/E478-1</f>
        <v>4.8034634414513278E-2</v>
      </c>
      <c r="AB7" s="95">
        <f>H734/H703-1</f>
        <v>0.2242096578841124</v>
      </c>
      <c r="AC7" s="57">
        <f>I734/I703-1</f>
        <v>0.49936821021582567</v>
      </c>
    </row>
    <row r="8" spans="1:29" x14ac:dyDescent="0.25">
      <c r="A8" t="s">
        <v>721</v>
      </c>
      <c r="B8" s="6">
        <v>11035.7</v>
      </c>
      <c r="C8" s="6">
        <v>1222.81</v>
      </c>
      <c r="D8" s="19">
        <v>3000.93</v>
      </c>
      <c r="E8" s="1">
        <v>55.9</v>
      </c>
      <c r="G8" s="2" t="s">
        <v>726</v>
      </c>
      <c r="H8" s="119">
        <v>10309.299999999999</v>
      </c>
      <c r="I8" s="124">
        <v>169.15</v>
      </c>
      <c r="J8" s="17">
        <f t="shared" si="4"/>
        <v>2.9673590504453173E-3</v>
      </c>
      <c r="K8" s="17">
        <f t="shared" si="5"/>
        <v>9.9857935773752793E-3</v>
      </c>
      <c r="L8" s="17">
        <f t="shared" si="0"/>
        <v>7.5543155286510455E-3</v>
      </c>
      <c r="M8" s="17">
        <f t="shared" si="0"/>
        <v>4.407919312663422E-2</v>
      </c>
      <c r="N8" s="36">
        <f t="shared" si="6"/>
        <v>-2.4378010580208054E-2</v>
      </c>
      <c r="O8" s="20">
        <f t="shared" si="7"/>
        <v>-2.6922855663579437E-2</v>
      </c>
      <c r="P8" s="17" t="str">
        <f t="shared" si="8"/>
        <v/>
      </c>
      <c r="Q8" s="17" t="str">
        <f t="shared" si="1"/>
        <v/>
      </c>
      <c r="R8" s="17" t="str">
        <f t="shared" si="1"/>
        <v/>
      </c>
      <c r="S8" s="17" t="str">
        <f t="shared" si="1"/>
        <v/>
      </c>
      <c r="T8" s="36">
        <f t="shared" si="2"/>
        <v>-2.4378010580208054E-2</v>
      </c>
      <c r="U8" s="20">
        <f t="shared" si="3"/>
        <v>-2.6922855663579437E-2</v>
      </c>
      <c r="W8" s="75" t="s">
        <v>817</v>
      </c>
      <c r="X8" s="35">
        <f>B499/B435-1</f>
        <v>9.6399002237581799E-2</v>
      </c>
      <c r="Y8" s="36">
        <f>C499/C435-1</f>
        <v>4.2316865417376448E-2</v>
      </c>
      <c r="Z8" s="36">
        <f>D499/D435-1</f>
        <v>7.6641345632121549E-2</v>
      </c>
      <c r="AA8" s="36">
        <f>E499/E435-1</f>
        <v>0.22714837463791437</v>
      </c>
      <c r="AB8" s="36">
        <f>H734/H642-1</f>
        <v>0.33067848537380495</v>
      </c>
      <c r="AC8" s="20">
        <f>I734/I642-1</f>
        <v>0.45528103369062944</v>
      </c>
    </row>
    <row r="9" spans="1:29" x14ac:dyDescent="0.25">
      <c r="A9" t="s">
        <v>720</v>
      </c>
      <c r="B9" s="6">
        <v>10982.8</v>
      </c>
      <c r="C9" s="6">
        <v>1198.98</v>
      </c>
      <c r="D9" s="19">
        <v>3009.57</v>
      </c>
      <c r="E9" s="1">
        <v>55.77</v>
      </c>
      <c r="G9" s="2" t="s">
        <v>725</v>
      </c>
      <c r="H9" s="119">
        <v>10461.1</v>
      </c>
      <c r="I9" s="124">
        <v>177.74</v>
      </c>
      <c r="J9" s="17">
        <f t="shared" si="4"/>
        <v>-4.7935337133123701E-3</v>
      </c>
      <c r="K9" s="17">
        <f t="shared" si="5"/>
        <v>-1.9487900818606296E-2</v>
      </c>
      <c r="L9" s="17">
        <f t="shared" si="0"/>
        <v>2.8791074766822966E-3</v>
      </c>
      <c r="M9" s="17">
        <f t="shared" si="0"/>
        <v>-2.3255813953487747E-3</v>
      </c>
      <c r="N9" s="36">
        <f t="shared" si="6"/>
        <v>1.4724569078405025E-2</v>
      </c>
      <c r="O9" s="20">
        <f t="shared" si="7"/>
        <v>5.0783328406739603E-2</v>
      </c>
      <c r="P9" s="17">
        <f t="shared" si="8"/>
        <v>-4.7935337133123701E-3</v>
      </c>
      <c r="Q9" s="17">
        <f t="shared" si="1"/>
        <v>-1.9487900818606296E-2</v>
      </c>
      <c r="R9" s="17" t="str">
        <f t="shared" si="1"/>
        <v/>
      </c>
      <c r="S9" s="17">
        <f t="shared" si="1"/>
        <v>-2.3255813953487747E-3</v>
      </c>
      <c r="T9" s="36" t="str">
        <f t="shared" si="2"/>
        <v/>
      </c>
      <c r="U9" s="20" t="str">
        <f t="shared" si="3"/>
        <v/>
      </c>
      <c r="W9" s="75" t="s">
        <v>818</v>
      </c>
      <c r="X9" s="35">
        <f>B499/B375-1</f>
        <v>0.15680602646741026</v>
      </c>
      <c r="Y9" s="36">
        <f>C499/C375-1</f>
        <v>8.9458689458689511E-2</v>
      </c>
      <c r="Z9" s="36">
        <f>D499/D375-1</f>
        <v>0.15948198532992297</v>
      </c>
      <c r="AA9" s="36">
        <f>E499/E375-1</f>
        <v>0.19344236638234591</v>
      </c>
      <c r="AB9" s="36">
        <f>H734/H550-1</f>
        <v>-1.5648597150951127E-2</v>
      </c>
      <c r="AC9" s="20">
        <f>I734/I550-1</f>
        <v>1.4411826525607792</v>
      </c>
    </row>
    <row r="10" spans="1:29" x14ac:dyDescent="0.25">
      <c r="A10" t="s">
        <v>719</v>
      </c>
      <c r="B10" s="6">
        <v>11075.9</v>
      </c>
      <c r="C10" s="6">
        <v>1214.0899999999999</v>
      </c>
      <c r="D10" s="19">
        <v>3007.39</v>
      </c>
      <c r="E10" s="1">
        <v>54.69</v>
      </c>
      <c r="G10" s="2" t="s">
        <v>724</v>
      </c>
      <c r="H10" s="119">
        <v>10402.799999999999</v>
      </c>
      <c r="I10" s="124">
        <v>181.44</v>
      </c>
      <c r="J10" s="17">
        <f t="shared" si="4"/>
        <v>8.4768911388717338E-3</v>
      </c>
      <c r="K10" s="17">
        <f t="shared" si="5"/>
        <v>1.2602378688551852E-2</v>
      </c>
      <c r="L10" s="17">
        <f t="shared" si="0"/>
        <v>-7.2435597111886185E-4</v>
      </c>
      <c r="M10" s="17">
        <f t="shared" si="0"/>
        <v>-1.9365250134480982E-2</v>
      </c>
      <c r="N10" s="36">
        <f t="shared" si="6"/>
        <v>-5.573027693072552E-3</v>
      </c>
      <c r="O10" s="20">
        <f t="shared" si="7"/>
        <v>2.0816923596264081E-2</v>
      </c>
      <c r="P10" s="17" t="str">
        <f t="shared" si="8"/>
        <v/>
      </c>
      <c r="Q10" s="17" t="str">
        <f t="shared" si="1"/>
        <v/>
      </c>
      <c r="R10" s="17">
        <f t="shared" si="1"/>
        <v>-7.2435597111886185E-4</v>
      </c>
      <c r="S10" s="17">
        <f t="shared" si="1"/>
        <v>-1.9365250134480982E-2</v>
      </c>
      <c r="T10" s="36">
        <f t="shared" si="2"/>
        <v>-5.573027693072552E-3</v>
      </c>
      <c r="U10" s="20" t="str">
        <f t="shared" si="3"/>
        <v/>
      </c>
      <c r="W10" s="75" t="s">
        <v>819</v>
      </c>
      <c r="X10" s="35">
        <f>B499/B250-1</f>
        <v>0.48874261676946884</v>
      </c>
      <c r="Y10" s="36">
        <f>C499/C250-1</f>
        <v>9.9245418613007619E-2</v>
      </c>
      <c r="Z10" s="36">
        <f>D499/D250-1</f>
        <v>0.28282931393815658</v>
      </c>
      <c r="AA10" s="36">
        <f>E499/E250-1</f>
        <v>0.1366075421076165</v>
      </c>
      <c r="AB10" s="36">
        <f>H734/H369-1</f>
        <v>3.0973403049962656</v>
      </c>
      <c r="AC10" s="20">
        <f>I734/I369-1</f>
        <v>7.0553383774695249</v>
      </c>
    </row>
    <row r="11" spans="1:29" ht="15.75" thickBot="1" x14ac:dyDescent="0.3">
      <c r="A11" t="s">
        <v>716</v>
      </c>
      <c r="B11" s="6">
        <v>11003.5</v>
      </c>
      <c r="C11" s="6">
        <v>1199.3800000000001</v>
      </c>
      <c r="D11" s="19">
        <v>2997.96</v>
      </c>
      <c r="E11" s="1">
        <v>54.97</v>
      </c>
      <c r="G11" s="2" t="s">
        <v>723</v>
      </c>
      <c r="H11" s="119">
        <v>10309</v>
      </c>
      <c r="I11" s="124">
        <v>180.65</v>
      </c>
      <c r="J11" s="17">
        <f t="shared" si="4"/>
        <v>-6.5367148493575833E-3</v>
      </c>
      <c r="K11" s="17">
        <f t="shared" si="5"/>
        <v>-1.2116070472534823E-2</v>
      </c>
      <c r="L11" s="17">
        <f t="shared" si="0"/>
        <v>-3.1356092824674775E-3</v>
      </c>
      <c r="M11" s="17">
        <f t="shared" si="0"/>
        <v>5.1197659535564544E-3</v>
      </c>
      <c r="N11" s="36">
        <f t="shared" si="6"/>
        <v>-9.0168031683777183E-3</v>
      </c>
      <c r="O11" s="20">
        <f t="shared" si="7"/>
        <v>-4.3540564373897306E-3</v>
      </c>
      <c r="P11" s="17">
        <f t="shared" si="8"/>
        <v>-6.5367148493575833E-3</v>
      </c>
      <c r="Q11" s="17">
        <f t="shared" si="1"/>
        <v>-1.2116070472534823E-2</v>
      </c>
      <c r="R11" s="17">
        <f t="shared" si="1"/>
        <v>-3.1356092824674775E-3</v>
      </c>
      <c r="S11" s="17" t="str">
        <f t="shared" si="1"/>
        <v/>
      </c>
      <c r="T11" s="36">
        <f t="shared" si="2"/>
        <v>-9.0168031683777183E-3</v>
      </c>
      <c r="U11" s="20">
        <f t="shared" si="3"/>
        <v>-4.3540564373897306E-3</v>
      </c>
      <c r="W11" s="76" t="s">
        <v>820</v>
      </c>
      <c r="X11" s="37">
        <f>B499/B3-1</f>
        <v>0.58144176182405838</v>
      </c>
      <c r="Y11" s="38">
        <f>C499/C3-1</f>
        <v>0.91988753796848743</v>
      </c>
      <c r="Z11" s="38">
        <f>D499/D3-1</f>
        <v>0.5566654164960585</v>
      </c>
      <c r="AA11" s="38">
        <f>E499/E3-1</f>
        <v>1.9659665499805521</v>
      </c>
      <c r="AB11" s="38">
        <f>H734/H3-1</f>
        <v>4.0177710626663794</v>
      </c>
      <c r="AC11" s="39">
        <f>I734/I3-1</f>
        <v>21.582665566815933</v>
      </c>
    </row>
    <row r="12" spans="1:29" x14ac:dyDescent="0.25">
      <c r="A12" t="s">
        <v>715</v>
      </c>
      <c r="B12" s="6">
        <v>10817.6</v>
      </c>
      <c r="C12" s="6">
        <v>1186.21</v>
      </c>
      <c r="D12" s="19">
        <v>3005.7</v>
      </c>
      <c r="E12" s="1">
        <v>55.17</v>
      </c>
      <c r="G12" s="2" t="s">
        <v>722</v>
      </c>
      <c r="H12" s="119">
        <v>10105.4</v>
      </c>
      <c r="I12" s="124">
        <v>180.05</v>
      </c>
      <c r="J12" s="17">
        <f t="shared" si="4"/>
        <v>-1.6894624437678862E-2</v>
      </c>
      <c r="K12" s="17">
        <f t="shared" si="5"/>
        <v>-1.098067334789643E-2</v>
      </c>
      <c r="L12" s="17">
        <f t="shared" si="0"/>
        <v>2.5817555938036918E-3</v>
      </c>
      <c r="M12" s="17">
        <f t="shared" si="0"/>
        <v>3.638348189921814E-3</v>
      </c>
      <c r="N12" s="36">
        <f t="shared" si="6"/>
        <v>-1.9749733242797607E-2</v>
      </c>
      <c r="O12" s="20">
        <f t="shared" si="7"/>
        <v>-3.3213396069747825E-3</v>
      </c>
      <c r="P12" s="17">
        <f t="shared" si="8"/>
        <v>-1.6894624437678862E-2</v>
      </c>
      <c r="Q12" s="17">
        <f t="shared" si="1"/>
        <v>-1.098067334789643E-2</v>
      </c>
      <c r="R12" s="17" t="str">
        <f t="shared" si="1"/>
        <v/>
      </c>
      <c r="S12" s="17" t="str">
        <f t="shared" si="1"/>
        <v/>
      </c>
      <c r="T12" s="36">
        <f t="shared" si="2"/>
        <v>-1.9749733242797607E-2</v>
      </c>
      <c r="U12" s="20">
        <f t="shared" si="3"/>
        <v>-3.3213396069747825E-3</v>
      </c>
    </row>
    <row r="13" spans="1:29" x14ac:dyDescent="0.25">
      <c r="A13" t="s">
        <v>714</v>
      </c>
      <c r="B13" s="6">
        <v>10840.65</v>
      </c>
      <c r="C13" s="6">
        <v>1194.3800000000001</v>
      </c>
      <c r="D13" s="19">
        <v>3006.73</v>
      </c>
      <c r="E13" s="1">
        <v>55.69</v>
      </c>
      <c r="G13" s="2" t="s">
        <v>721</v>
      </c>
      <c r="H13" s="119">
        <v>10162.5</v>
      </c>
      <c r="I13" s="124">
        <v>178.47</v>
      </c>
      <c r="J13" s="17">
        <f t="shared" si="4"/>
        <v>2.1307868658482221E-3</v>
      </c>
      <c r="K13" s="17">
        <f t="shared" si="5"/>
        <v>6.8874819804252141E-3</v>
      </c>
      <c r="L13" s="17">
        <f t="shared" si="0"/>
        <v>3.4268223708289192E-4</v>
      </c>
      <c r="M13" s="17">
        <f t="shared" si="0"/>
        <v>9.4254123617907304E-3</v>
      </c>
      <c r="N13" s="36">
        <f t="shared" si="6"/>
        <v>5.6504443168998719E-3</v>
      </c>
      <c r="O13" s="20">
        <f t="shared" si="7"/>
        <v>-8.7753401832825206E-3</v>
      </c>
      <c r="P13" s="17" t="str">
        <f t="shared" si="8"/>
        <v/>
      </c>
      <c r="Q13" s="17" t="str">
        <f t="shared" si="1"/>
        <v/>
      </c>
      <c r="R13" s="17" t="str">
        <f t="shared" si="1"/>
        <v/>
      </c>
      <c r="S13" s="17" t="str">
        <f t="shared" si="1"/>
        <v/>
      </c>
      <c r="T13" s="36" t="str">
        <f t="shared" si="2"/>
        <v/>
      </c>
      <c r="U13" s="20">
        <f t="shared" si="3"/>
        <v>-8.7753401832825206E-3</v>
      </c>
    </row>
    <row r="14" spans="1:29" x14ac:dyDescent="0.25">
      <c r="A14" t="s">
        <v>713</v>
      </c>
      <c r="B14" s="6">
        <v>10704.8</v>
      </c>
      <c r="C14" s="6">
        <v>1167.98</v>
      </c>
      <c r="D14" s="19">
        <v>3006.79</v>
      </c>
      <c r="E14" s="1">
        <v>55.24</v>
      </c>
      <c r="G14" s="2" t="s">
        <v>720</v>
      </c>
      <c r="H14" s="119">
        <v>10415.1</v>
      </c>
      <c r="I14" s="124">
        <v>180.87</v>
      </c>
      <c r="J14" s="17">
        <f t="shared" si="4"/>
        <v>-1.2531536393112996E-2</v>
      </c>
      <c r="K14" s="17">
        <f t="shared" si="5"/>
        <v>-2.2103518143304579E-2</v>
      </c>
      <c r="L14" s="17">
        <f t="shared" si="0"/>
        <v>1.9955233758972568E-5</v>
      </c>
      <c r="M14" s="17">
        <f t="shared" si="0"/>
        <v>-8.0804453223198847E-3</v>
      </c>
      <c r="N14" s="36">
        <f t="shared" si="6"/>
        <v>2.4856088560885725E-2</v>
      </c>
      <c r="O14" s="20">
        <f t="shared" si="7"/>
        <v>1.3447638258530903E-2</v>
      </c>
      <c r="P14" s="17">
        <f t="shared" si="8"/>
        <v>-1.2531536393112996E-2</v>
      </c>
      <c r="Q14" s="17">
        <f t="shared" si="1"/>
        <v>-2.2103518143304579E-2</v>
      </c>
      <c r="R14" s="17" t="str">
        <f t="shared" si="1"/>
        <v/>
      </c>
      <c r="S14" s="17">
        <f t="shared" si="1"/>
        <v>-8.0804453223198847E-3</v>
      </c>
      <c r="T14" s="36" t="str">
        <f t="shared" si="2"/>
        <v/>
      </c>
      <c r="U14" s="20" t="str">
        <f t="shared" si="3"/>
        <v/>
      </c>
    </row>
    <row r="15" spans="1:29" ht="15.75" thickBot="1" x14ac:dyDescent="0.3">
      <c r="A15" t="s">
        <v>712</v>
      </c>
      <c r="B15" s="6">
        <v>11274.2</v>
      </c>
      <c r="C15" s="6">
        <v>1242.57</v>
      </c>
      <c r="D15" s="19">
        <v>2992.07</v>
      </c>
      <c r="E15" s="1">
        <v>54.43</v>
      </c>
      <c r="G15" s="2" t="s">
        <v>719</v>
      </c>
      <c r="H15" s="119">
        <v>10342.1</v>
      </c>
      <c r="I15" s="124">
        <v>181.11</v>
      </c>
      <c r="J15" s="17">
        <f t="shared" si="4"/>
        <v>5.3191091846648275E-2</v>
      </c>
      <c r="K15" s="17">
        <f t="shared" si="5"/>
        <v>6.3862394904022235E-2</v>
      </c>
      <c r="L15" s="17">
        <f t="shared" si="0"/>
        <v>-4.895586322955614E-3</v>
      </c>
      <c r="M15" s="17">
        <f t="shared" si="0"/>
        <v>-1.4663287472845843E-2</v>
      </c>
      <c r="N15" s="36">
        <f t="shared" si="6"/>
        <v>-7.009054161745909E-3</v>
      </c>
      <c r="O15" s="20">
        <f t="shared" si="7"/>
        <v>1.326919887211897E-3</v>
      </c>
      <c r="P15" s="17" t="str">
        <f t="shared" si="8"/>
        <v/>
      </c>
      <c r="Q15" s="17" t="str">
        <f t="shared" si="1"/>
        <v/>
      </c>
      <c r="R15" s="17">
        <f t="shared" si="1"/>
        <v>-4.895586322955614E-3</v>
      </c>
      <c r="S15" s="17">
        <f t="shared" si="1"/>
        <v>-1.4663287472845843E-2</v>
      </c>
      <c r="T15" s="36">
        <f t="shared" si="2"/>
        <v>-7.009054161745909E-3</v>
      </c>
      <c r="U15" s="20" t="str">
        <f t="shared" si="3"/>
        <v/>
      </c>
    </row>
    <row r="16" spans="1:29" ht="15.75" thickBot="1" x14ac:dyDescent="0.3">
      <c r="A16" t="s">
        <v>709</v>
      </c>
      <c r="B16" s="6">
        <v>11600.2</v>
      </c>
      <c r="C16" s="6">
        <v>1227.56</v>
      </c>
      <c r="D16" s="19">
        <v>2991.78</v>
      </c>
      <c r="E16" s="1">
        <v>54.68</v>
      </c>
      <c r="G16" s="2" t="s">
        <v>718</v>
      </c>
      <c r="H16" s="119">
        <v>10337.299999999999</v>
      </c>
      <c r="I16" s="124">
        <v>188.16</v>
      </c>
      <c r="J16" s="17">
        <f t="shared" si="4"/>
        <v>2.8915577158467931E-2</v>
      </c>
      <c r="K16" s="17">
        <f t="shared" si="5"/>
        <v>-1.2079802345139501E-2</v>
      </c>
      <c r="L16" s="17">
        <f t="shared" si="0"/>
        <v>-9.6922866109405703E-5</v>
      </c>
      <c r="M16" s="17">
        <f t="shared" si="0"/>
        <v>4.5930553003858954E-3</v>
      </c>
      <c r="N16" s="36">
        <f t="shared" si="6"/>
        <v>-4.6412237359927389E-4</v>
      </c>
      <c r="O16" s="20">
        <f t="shared" si="7"/>
        <v>3.8926619181712585E-2</v>
      </c>
      <c r="P16" s="17" t="str">
        <f t="shared" si="8"/>
        <v/>
      </c>
      <c r="Q16" s="17">
        <f t="shared" si="1"/>
        <v>-1.2079802345139501E-2</v>
      </c>
      <c r="R16" s="17">
        <f t="shared" si="1"/>
        <v>-9.6922866109405703E-5</v>
      </c>
      <c r="S16" s="17" t="str">
        <f t="shared" si="1"/>
        <v/>
      </c>
      <c r="T16" s="36">
        <f t="shared" si="2"/>
        <v>-4.6412237359927389E-4</v>
      </c>
      <c r="U16" s="20" t="str">
        <f t="shared" si="3"/>
        <v/>
      </c>
      <c r="X16" s="68" t="s">
        <v>815</v>
      </c>
      <c r="Y16" s="71" t="s">
        <v>743</v>
      </c>
      <c r="Z16" s="71" t="s">
        <v>742</v>
      </c>
      <c r="AA16" s="71" t="s">
        <v>741</v>
      </c>
      <c r="AB16" s="71" t="s">
        <v>736</v>
      </c>
      <c r="AC16" s="72" t="s">
        <v>735</v>
      </c>
    </row>
    <row r="17" spans="1:29" x14ac:dyDescent="0.25">
      <c r="A17" t="s">
        <v>708</v>
      </c>
      <c r="B17" s="6">
        <v>11588.2</v>
      </c>
      <c r="C17" s="6">
        <v>1266.69</v>
      </c>
      <c r="D17" s="19">
        <v>2966.6</v>
      </c>
      <c r="E17" s="1">
        <v>54.42</v>
      </c>
      <c r="G17" s="2" t="s">
        <v>717</v>
      </c>
      <c r="H17" s="119">
        <v>10311.5</v>
      </c>
      <c r="I17" s="124">
        <v>189.1</v>
      </c>
      <c r="J17" s="17">
        <f t="shared" si="4"/>
        <v>-1.0344649230186187E-3</v>
      </c>
      <c r="K17" s="17">
        <f t="shared" si="5"/>
        <v>3.1876242301801971E-2</v>
      </c>
      <c r="L17" s="17">
        <f t="shared" si="0"/>
        <v>-8.4163942535883107E-3</v>
      </c>
      <c r="M17" s="17">
        <f t="shared" si="0"/>
        <v>-4.7549378200438808E-3</v>
      </c>
      <c r="N17" s="36">
        <f t="shared" si="6"/>
        <v>-2.4958161221981801E-3</v>
      </c>
      <c r="O17" s="20">
        <f t="shared" si="7"/>
        <v>4.9957482993197022E-3</v>
      </c>
      <c r="P17" s="17">
        <f t="shared" si="8"/>
        <v>-1.0344649230186187E-3</v>
      </c>
      <c r="Q17" s="17" t="str">
        <f t="shared" si="1"/>
        <v/>
      </c>
      <c r="R17" s="17">
        <f t="shared" si="1"/>
        <v>-8.4163942535883107E-3</v>
      </c>
      <c r="S17" s="17">
        <f t="shared" si="1"/>
        <v>-4.7549378200438808E-3</v>
      </c>
      <c r="T17" s="36">
        <f t="shared" si="2"/>
        <v>-2.4958161221981801E-3</v>
      </c>
      <c r="U17" s="20" t="str">
        <f t="shared" si="3"/>
        <v/>
      </c>
      <c r="W17" s="97" t="s">
        <v>822</v>
      </c>
      <c r="X17" s="94">
        <f>AVERAGE(J4:J499)</f>
        <v>1.0487854138091779E-3</v>
      </c>
      <c r="Y17" s="95">
        <f>AVERAGE(K4:K499)</f>
        <v>1.5946522210474972E-3</v>
      </c>
      <c r="Z17" s="95">
        <f>AVERAGE(L4:L499)</f>
        <v>1.0192938019912658E-3</v>
      </c>
      <c r="AA17" s="95">
        <f>AVERAGE(M4:M499)</f>
        <v>2.4619383938412481E-3</v>
      </c>
      <c r="AB17" s="131">
        <f>AVERAGE(N4:N734)</f>
        <v>3.0514684643225482E-3</v>
      </c>
      <c r="AC17" s="132">
        <f>AVERAGE(O4:O734)</f>
        <v>5.7463866352305878E-3</v>
      </c>
    </row>
    <row r="18" spans="1:29" ht="15.75" thickBot="1" x14ac:dyDescent="0.3">
      <c r="A18" t="s">
        <v>707</v>
      </c>
      <c r="B18" s="6">
        <v>11440.2</v>
      </c>
      <c r="C18" s="6">
        <v>1267.54</v>
      </c>
      <c r="D18" s="19">
        <v>2984.87</v>
      </c>
      <c r="E18" s="1">
        <v>55.26</v>
      </c>
      <c r="G18" s="2" t="s">
        <v>716</v>
      </c>
      <c r="H18" s="119">
        <v>10255.5</v>
      </c>
      <c r="I18" s="124">
        <v>197.32</v>
      </c>
      <c r="J18" s="17">
        <f t="shared" si="4"/>
        <v>-1.2771612502373131E-2</v>
      </c>
      <c r="K18" s="17">
        <f t="shared" si="5"/>
        <v>6.7104027031072988E-4</v>
      </c>
      <c r="L18" s="17">
        <f t="shared" si="0"/>
        <v>6.1585653610194413E-3</v>
      </c>
      <c r="M18" s="17">
        <f t="shared" si="0"/>
        <v>1.5435501653803696E-2</v>
      </c>
      <c r="N18" s="36">
        <f t="shared" si="6"/>
        <v>-5.430829656209113E-3</v>
      </c>
      <c r="O18" s="20">
        <f t="shared" si="7"/>
        <v>4.3469063987308321E-2</v>
      </c>
      <c r="P18" s="17">
        <f t="shared" si="8"/>
        <v>-1.2771612502373131E-2</v>
      </c>
      <c r="Q18" s="17" t="str">
        <f t="shared" si="1"/>
        <v/>
      </c>
      <c r="R18" s="17" t="str">
        <f t="shared" si="1"/>
        <v/>
      </c>
      <c r="S18" s="17" t="str">
        <f t="shared" si="1"/>
        <v/>
      </c>
      <c r="T18" s="36">
        <f t="shared" si="2"/>
        <v>-5.430829656209113E-3</v>
      </c>
      <c r="U18" s="20" t="str">
        <f t="shared" si="3"/>
        <v/>
      </c>
      <c r="W18" s="76" t="s">
        <v>823</v>
      </c>
      <c r="X18" s="37">
        <f>X17*252</f>
        <v>0.26429392427991283</v>
      </c>
      <c r="Y18" s="38">
        <f t="shared" ref="Y18:AA18" si="9">Y17*252</f>
        <v>0.40185235970396926</v>
      </c>
      <c r="Z18" s="38">
        <f t="shared" si="9"/>
        <v>0.25686203810179897</v>
      </c>
      <c r="AA18" s="38">
        <f t="shared" si="9"/>
        <v>0.62040847524799458</v>
      </c>
      <c r="AB18" s="38">
        <f>AB17*365</f>
        <v>1.11378598947773</v>
      </c>
      <c r="AC18" s="39">
        <f>AC17*365</f>
        <v>2.0974311218591644</v>
      </c>
    </row>
    <row r="19" spans="1:29" ht="15.75" thickBot="1" x14ac:dyDescent="0.3">
      <c r="A19" t="s">
        <v>706</v>
      </c>
      <c r="B19" s="6">
        <v>11571.2</v>
      </c>
      <c r="C19" s="6">
        <v>1284.6199999999999</v>
      </c>
      <c r="D19" s="19">
        <v>2977.62</v>
      </c>
      <c r="E19" s="1">
        <v>54.97</v>
      </c>
      <c r="G19" s="2" t="s">
        <v>715</v>
      </c>
      <c r="H19" s="119">
        <v>10195.700000000001</v>
      </c>
      <c r="I19" s="124">
        <v>207.77</v>
      </c>
      <c r="J19" s="17">
        <f t="shared" si="4"/>
        <v>1.1450848761385357E-2</v>
      </c>
      <c r="K19" s="17">
        <f t="shared" si="5"/>
        <v>1.3474919923631479E-2</v>
      </c>
      <c r="L19" s="17">
        <f t="shared" si="0"/>
        <v>-2.4289165022262083E-3</v>
      </c>
      <c r="M19" s="17">
        <f t="shared" si="0"/>
        <v>-5.24791892870069E-3</v>
      </c>
      <c r="N19" s="36">
        <f t="shared" si="6"/>
        <v>-5.8310175028033484E-3</v>
      </c>
      <c r="O19" s="20">
        <f t="shared" si="7"/>
        <v>5.2959659436448536E-2</v>
      </c>
      <c r="P19" s="17" t="str">
        <f t="shared" si="8"/>
        <v/>
      </c>
      <c r="Q19" s="17" t="str">
        <f t="shared" si="1"/>
        <v/>
      </c>
      <c r="R19" s="17">
        <f t="shared" si="1"/>
        <v>-2.4289165022262083E-3</v>
      </c>
      <c r="S19" s="17">
        <f t="shared" si="1"/>
        <v>-5.24791892870069E-3</v>
      </c>
      <c r="T19" s="36">
        <f t="shared" si="2"/>
        <v>-5.8310175028033484E-3</v>
      </c>
      <c r="U19" s="20" t="str">
        <f t="shared" si="3"/>
        <v/>
      </c>
    </row>
    <row r="20" spans="1:29" x14ac:dyDescent="0.25">
      <c r="A20" t="s">
        <v>705</v>
      </c>
      <c r="B20" s="6">
        <v>11512.4</v>
      </c>
      <c r="C20" s="6">
        <v>1296.76</v>
      </c>
      <c r="D20" s="19">
        <v>2961.79</v>
      </c>
      <c r="E20" s="1">
        <v>54.71</v>
      </c>
      <c r="G20" s="2" t="s">
        <v>714</v>
      </c>
      <c r="H20" s="119">
        <v>10164.700000000001</v>
      </c>
      <c r="I20" s="124">
        <v>210.43</v>
      </c>
      <c r="J20" s="17">
        <f t="shared" si="4"/>
        <v>-5.0815818584071248E-3</v>
      </c>
      <c r="K20" s="17">
        <f t="shared" si="5"/>
        <v>9.4502654481480874E-3</v>
      </c>
      <c r="L20" s="17">
        <f t="shared" si="5"/>
        <v>-5.316326462073695E-3</v>
      </c>
      <c r="M20" s="17">
        <f t="shared" si="5"/>
        <v>-4.7298526468982915E-3</v>
      </c>
      <c r="N20" s="36">
        <f t="shared" si="6"/>
        <v>-3.040497464617431E-3</v>
      </c>
      <c r="O20" s="20">
        <f t="shared" si="7"/>
        <v>1.2802618279828648E-2</v>
      </c>
      <c r="P20" s="17">
        <f t="shared" si="8"/>
        <v>-5.0815818584071248E-3</v>
      </c>
      <c r="Q20" s="17" t="str">
        <f t="shared" si="8"/>
        <v/>
      </c>
      <c r="R20" s="17">
        <f t="shared" si="8"/>
        <v>-5.316326462073695E-3</v>
      </c>
      <c r="S20" s="17">
        <f t="shared" si="8"/>
        <v>-4.7298526468982915E-3</v>
      </c>
      <c r="T20" s="36">
        <f t="shared" si="2"/>
        <v>-3.040497464617431E-3</v>
      </c>
      <c r="U20" s="20" t="str">
        <f t="shared" si="3"/>
        <v/>
      </c>
      <c r="W20" s="97" t="s">
        <v>824</v>
      </c>
      <c r="X20" s="94">
        <f>_xlfn.STDEV.P(J4:J499)</f>
        <v>1.5644150972567231E-2</v>
      </c>
      <c r="Y20" s="95">
        <f>_xlfn.STDEV.P(K4:K499)</f>
        <v>2.3659807020055879E-2</v>
      </c>
      <c r="Z20" s="95">
        <f>_xlfn.STDEV.P(L4:L499)</f>
        <v>1.5839178024800341E-2</v>
      </c>
      <c r="AA20" s="95">
        <f>_xlfn.STDEV.P(M4:M499)</f>
        <v>2.3112440801020907E-2</v>
      </c>
      <c r="AB20" s="95">
        <f>_xlfn.STDEV.P(N4:N734)</f>
        <v>4.0289919896930634E-2</v>
      </c>
      <c r="AC20" s="57">
        <f>_xlfn.STDEV.P(O4:O734)</f>
        <v>5.3240244235641304E-2</v>
      </c>
    </row>
    <row r="21" spans="1:29" ht="15.75" thickBot="1" x14ac:dyDescent="0.3">
      <c r="A21" t="s">
        <v>702</v>
      </c>
      <c r="B21" s="6">
        <v>11474.45</v>
      </c>
      <c r="C21" s="6">
        <v>1319.74</v>
      </c>
      <c r="D21" s="19">
        <v>2976.74</v>
      </c>
      <c r="E21" s="1">
        <v>55.99</v>
      </c>
      <c r="G21" s="2" t="s">
        <v>713</v>
      </c>
      <c r="H21" s="119">
        <v>10250.5</v>
      </c>
      <c r="I21" s="124">
        <v>220.21</v>
      </c>
      <c r="J21" s="17">
        <f t="shared" si="4"/>
        <v>-3.2964455717312546E-3</v>
      </c>
      <c r="K21" s="17">
        <f t="shared" si="5"/>
        <v>1.7721089484561636E-2</v>
      </c>
      <c r="L21" s="17">
        <f t="shared" si="5"/>
        <v>5.0476232278453548E-3</v>
      </c>
      <c r="M21" s="17">
        <f t="shared" si="5"/>
        <v>2.3396088466459464E-2</v>
      </c>
      <c r="N21" s="36">
        <f t="shared" si="6"/>
        <v>8.440977107046832E-3</v>
      </c>
      <c r="O21" s="20">
        <f t="shared" si="7"/>
        <v>4.6476262890272402E-2</v>
      </c>
      <c r="P21" s="17">
        <f t="shared" si="8"/>
        <v>-3.2964455717312546E-3</v>
      </c>
      <c r="Q21" s="17" t="str">
        <f t="shared" si="8"/>
        <v/>
      </c>
      <c r="R21" s="17" t="str">
        <f t="shared" si="8"/>
        <v/>
      </c>
      <c r="S21" s="17" t="str">
        <f t="shared" si="8"/>
        <v/>
      </c>
      <c r="T21" s="36" t="str">
        <f t="shared" si="2"/>
        <v/>
      </c>
      <c r="U21" s="20" t="str">
        <f t="shared" si="3"/>
        <v/>
      </c>
      <c r="W21" s="76" t="s">
        <v>825</v>
      </c>
      <c r="X21" s="37">
        <f>X20*SQRT(252)</f>
        <v>0.24834319767697285</v>
      </c>
      <c r="Y21" s="38">
        <f t="shared" ref="Y21:AA21" si="10">Y20*SQRT(252)</f>
        <v>0.3755877926570883</v>
      </c>
      <c r="Z21" s="38">
        <f t="shared" si="10"/>
        <v>0.25143915615180573</v>
      </c>
      <c r="AA21" s="38">
        <f t="shared" si="10"/>
        <v>0.36689862330722284</v>
      </c>
      <c r="AB21" s="38">
        <f>AB20*SQRT(365)</f>
        <v>0.76973783883533797</v>
      </c>
      <c r="AC21" s="39">
        <f>AC20*SQRT(365)</f>
        <v>1.017153437928034</v>
      </c>
    </row>
    <row r="22" spans="1:29" ht="15.75" thickBot="1" x14ac:dyDescent="0.3">
      <c r="A22" t="s">
        <v>701</v>
      </c>
      <c r="B22" s="6">
        <v>11359.9</v>
      </c>
      <c r="C22" s="6">
        <v>1292.6500000000001</v>
      </c>
      <c r="D22" s="19">
        <v>2940.25</v>
      </c>
      <c r="E22" s="1">
        <v>56.15</v>
      </c>
      <c r="G22" s="2" t="s">
        <v>712</v>
      </c>
      <c r="H22" s="119">
        <v>10172.700000000001</v>
      </c>
      <c r="I22" s="124">
        <v>218</v>
      </c>
      <c r="J22" s="17">
        <f t="shared" si="4"/>
        <v>-9.9830492964805284E-3</v>
      </c>
      <c r="K22" s="17">
        <f t="shared" si="5"/>
        <v>-2.0526770424477481E-2</v>
      </c>
      <c r="L22" s="17">
        <f t="shared" si="5"/>
        <v>-1.2258376613342059E-2</v>
      </c>
      <c r="M22" s="17">
        <f t="shared" si="5"/>
        <v>2.8576531523485382E-3</v>
      </c>
      <c r="N22" s="36">
        <f t="shared" si="6"/>
        <v>-7.5898736646992093E-3</v>
      </c>
      <c r="O22" s="20">
        <f t="shared" si="7"/>
        <v>-1.0035874846737292E-2</v>
      </c>
      <c r="P22" s="17">
        <f t="shared" si="8"/>
        <v>-9.9830492964805284E-3</v>
      </c>
      <c r="Q22" s="17">
        <f t="shared" si="8"/>
        <v>-2.0526770424477481E-2</v>
      </c>
      <c r="R22" s="17">
        <f t="shared" si="8"/>
        <v>-1.2258376613342059E-2</v>
      </c>
      <c r="S22" s="17" t="str">
        <f t="shared" si="8"/>
        <v/>
      </c>
      <c r="T22" s="36">
        <f t="shared" si="2"/>
        <v>-7.5898736646992093E-3</v>
      </c>
      <c r="U22" s="20">
        <f t="shared" si="3"/>
        <v>-1.0035874846737292E-2</v>
      </c>
    </row>
    <row r="23" spans="1:29" x14ac:dyDescent="0.25">
      <c r="A23" t="s">
        <v>699</v>
      </c>
      <c r="B23" s="6">
        <v>11314</v>
      </c>
      <c r="C23" s="6">
        <v>1298.74</v>
      </c>
      <c r="D23" s="19">
        <v>2910.63</v>
      </c>
      <c r="E23" s="1">
        <v>55.21</v>
      </c>
      <c r="G23" s="2" t="s">
        <v>711</v>
      </c>
      <c r="H23" s="119">
        <v>9993</v>
      </c>
      <c r="I23" s="124">
        <v>215.22</v>
      </c>
      <c r="J23" s="17">
        <f t="shared" si="4"/>
        <v>-4.0405285257792967E-3</v>
      </c>
      <c r="K23" s="17">
        <f t="shared" si="5"/>
        <v>4.7112520790624224E-3</v>
      </c>
      <c r="L23" s="17">
        <f t="shared" si="5"/>
        <v>-1.0073973301589989E-2</v>
      </c>
      <c r="M23" s="17">
        <f t="shared" si="5"/>
        <v>-1.6740872662511119E-2</v>
      </c>
      <c r="N23" s="36">
        <f t="shared" si="6"/>
        <v>-1.7664926715621254E-2</v>
      </c>
      <c r="O23" s="20">
        <f t="shared" si="7"/>
        <v>-1.2752293577981688E-2</v>
      </c>
      <c r="P23" s="17">
        <f t="shared" si="8"/>
        <v>-4.0405285257792967E-3</v>
      </c>
      <c r="Q23" s="17" t="str">
        <f t="shared" si="8"/>
        <v/>
      </c>
      <c r="R23" s="17">
        <f t="shared" si="8"/>
        <v>-1.0073973301589989E-2</v>
      </c>
      <c r="S23" s="17">
        <f t="shared" si="8"/>
        <v>-1.6740872662511119E-2</v>
      </c>
      <c r="T23" s="36">
        <f t="shared" si="2"/>
        <v>-1.7664926715621254E-2</v>
      </c>
      <c r="U23" s="20">
        <f t="shared" si="3"/>
        <v>-1.2752293577981688E-2</v>
      </c>
      <c r="W23" s="97" t="s">
        <v>826</v>
      </c>
      <c r="X23" s="94">
        <v>6.1499999999999999E-2</v>
      </c>
      <c r="Y23" s="95">
        <v>6.1499999999999999E-2</v>
      </c>
      <c r="Z23" s="95">
        <v>6.1499999999999999E-2</v>
      </c>
      <c r="AA23" s="95">
        <v>6.1499999999999999E-2</v>
      </c>
      <c r="AB23" s="95">
        <v>6.1499999999999999E-2</v>
      </c>
      <c r="AC23" s="57">
        <v>6.1499999999999999E-2</v>
      </c>
    </row>
    <row r="24" spans="1:29" ht="15.75" thickBot="1" x14ac:dyDescent="0.3">
      <c r="A24" t="s">
        <v>698</v>
      </c>
      <c r="B24" s="6">
        <v>11174.75</v>
      </c>
      <c r="C24" s="6">
        <v>1295.82</v>
      </c>
      <c r="D24" s="19">
        <v>2952.01</v>
      </c>
      <c r="E24" s="1">
        <v>56.75</v>
      </c>
      <c r="G24" s="2" t="s">
        <v>710</v>
      </c>
      <c r="H24" s="119">
        <v>10031.6</v>
      </c>
      <c r="I24" s="124">
        <v>211.13</v>
      </c>
      <c r="J24" s="17">
        <f t="shared" si="4"/>
        <v>-1.2307760296977222E-2</v>
      </c>
      <c r="K24" s="17">
        <f t="shared" si="5"/>
        <v>-2.2483329996766388E-3</v>
      </c>
      <c r="L24" s="17">
        <f t="shared" si="5"/>
        <v>1.4216853396000317E-2</v>
      </c>
      <c r="M24" s="17">
        <f t="shared" si="5"/>
        <v>2.7893497554790869E-2</v>
      </c>
      <c r="N24" s="36">
        <f t="shared" si="6"/>
        <v>3.8627038927250279E-3</v>
      </c>
      <c r="O24" s="20">
        <f t="shared" si="7"/>
        <v>-1.9003810054827652E-2</v>
      </c>
      <c r="P24" s="17">
        <f t="shared" si="8"/>
        <v>-1.2307760296977222E-2</v>
      </c>
      <c r="Q24" s="17">
        <f t="shared" si="8"/>
        <v>-2.2483329996766388E-3</v>
      </c>
      <c r="R24" s="17" t="str">
        <f t="shared" si="8"/>
        <v/>
      </c>
      <c r="S24" s="17" t="str">
        <f t="shared" si="8"/>
        <v/>
      </c>
      <c r="T24" s="36" t="str">
        <f t="shared" si="2"/>
        <v/>
      </c>
      <c r="U24" s="20">
        <f t="shared" si="3"/>
        <v>-1.9003810054827652E-2</v>
      </c>
      <c r="W24" s="76" t="s">
        <v>782</v>
      </c>
      <c r="X24" s="134">
        <f t="shared" ref="X24:AC24" si="11">(X18-X23)/X21</f>
        <v>0.81658739267621383</v>
      </c>
      <c r="Y24" s="24">
        <f t="shared" si="11"/>
        <v>0.90618589410521921</v>
      </c>
      <c r="Z24" s="24">
        <f t="shared" si="11"/>
        <v>0.7769753967192351</v>
      </c>
      <c r="AA24" s="24">
        <f t="shared" si="11"/>
        <v>1.523332167916019</v>
      </c>
      <c r="AB24" s="24">
        <f t="shared" si="11"/>
        <v>1.3670706263705383</v>
      </c>
      <c r="AC24" s="28">
        <f t="shared" si="11"/>
        <v>2.0015968544592493</v>
      </c>
    </row>
    <row r="25" spans="1:29" ht="15.75" thickBot="1" x14ac:dyDescent="0.3">
      <c r="A25" t="s">
        <v>695</v>
      </c>
      <c r="B25" s="6">
        <v>11126.4</v>
      </c>
      <c r="C25" s="6">
        <v>1297.8</v>
      </c>
      <c r="D25" s="19">
        <v>2938.79</v>
      </c>
      <c r="E25" s="1">
        <v>56.76</v>
      </c>
      <c r="G25" s="2" t="s">
        <v>709</v>
      </c>
      <c r="H25" s="119">
        <v>9702.2000000000007</v>
      </c>
      <c r="I25" s="124">
        <v>201.18</v>
      </c>
      <c r="J25" s="17">
        <f t="shared" si="4"/>
        <v>-4.3267187185396239E-3</v>
      </c>
      <c r="K25" s="17">
        <f t="shared" si="5"/>
        <v>1.5279899986109235E-3</v>
      </c>
      <c r="L25" s="17">
        <f t="shared" si="5"/>
        <v>-4.4783046127893078E-3</v>
      </c>
      <c r="M25" s="17">
        <f t="shared" si="5"/>
        <v>1.7621145374446812E-4</v>
      </c>
      <c r="N25" s="36">
        <f t="shared" si="6"/>
        <v>-3.2836237489533016E-2</v>
      </c>
      <c r="O25" s="20">
        <f t="shared" si="7"/>
        <v>-4.7127362288637231E-2</v>
      </c>
      <c r="P25" s="17">
        <f t="shared" si="8"/>
        <v>-4.3267187185396239E-3</v>
      </c>
      <c r="Q25" s="17" t="str">
        <f t="shared" si="8"/>
        <v/>
      </c>
      <c r="R25" s="17">
        <f t="shared" si="8"/>
        <v>-4.4783046127893078E-3</v>
      </c>
      <c r="S25" s="17" t="str">
        <f t="shared" si="8"/>
        <v/>
      </c>
      <c r="T25" s="36">
        <f t="shared" si="2"/>
        <v>-3.2836237489533016E-2</v>
      </c>
      <c r="U25" s="20">
        <f t="shared" si="3"/>
        <v>-4.7127362288637231E-2</v>
      </c>
    </row>
    <row r="26" spans="1:29" x14ac:dyDescent="0.25">
      <c r="A26" t="s">
        <v>693</v>
      </c>
      <c r="B26" s="6">
        <v>11313.3</v>
      </c>
      <c r="C26" s="6">
        <v>1312.31</v>
      </c>
      <c r="D26" s="19">
        <v>2919.4</v>
      </c>
      <c r="E26" s="1">
        <v>56.76</v>
      </c>
      <c r="G26" s="2" t="s">
        <v>708</v>
      </c>
      <c r="H26" s="119">
        <v>8513.9</v>
      </c>
      <c r="I26" s="124">
        <v>166.29</v>
      </c>
      <c r="J26" s="17">
        <f t="shared" si="4"/>
        <v>1.6797886108714355E-2</v>
      </c>
      <c r="K26" s="17">
        <f t="shared" si="5"/>
        <v>1.1180459238711693E-2</v>
      </c>
      <c r="L26" s="17">
        <f t="shared" si="5"/>
        <v>-6.5979535795344102E-3</v>
      </c>
      <c r="M26" s="17">
        <f t="shared" si="5"/>
        <v>0</v>
      </c>
      <c r="N26" s="36">
        <f t="shared" si="6"/>
        <v>-0.12247737626517707</v>
      </c>
      <c r="O26" s="20">
        <f t="shared" si="7"/>
        <v>-0.17342678198628103</v>
      </c>
      <c r="P26" s="17" t="str">
        <f t="shared" si="8"/>
        <v/>
      </c>
      <c r="Q26" s="17" t="str">
        <f t="shared" si="8"/>
        <v/>
      </c>
      <c r="R26" s="17">
        <f t="shared" si="8"/>
        <v>-6.5979535795344102E-3</v>
      </c>
      <c r="S26" s="17" t="str">
        <f t="shared" si="8"/>
        <v/>
      </c>
      <c r="T26" s="36">
        <f t="shared" si="2"/>
        <v>-0.12247737626517707</v>
      </c>
      <c r="U26" s="20">
        <f t="shared" si="3"/>
        <v>-0.17342678198628103</v>
      </c>
      <c r="W26" s="97" t="s">
        <v>827</v>
      </c>
      <c r="X26" s="94">
        <f>_xlfn.STDEV.P(P4:P499)</f>
        <v>1.4767898431125583E-2</v>
      </c>
      <c r="Y26" s="95">
        <f>_xlfn.STDEV.P(Q4:Q499)</f>
        <v>1.6831430545102884E-2</v>
      </c>
      <c r="Z26" s="95">
        <f>_xlfn.STDEV.P(R4:R499)</f>
        <v>1.5172179196404694E-2</v>
      </c>
      <c r="AA26" s="95">
        <f>_xlfn.STDEV.P(S4:S499)</f>
        <v>1.7944943210147106E-2</v>
      </c>
      <c r="AB26" s="95">
        <f>_xlfn.STDEV.P(T4:T734)</f>
        <v>3.0819649216626752E-2</v>
      </c>
      <c r="AC26" s="57">
        <f>_xlfn.STDEV.P(U4:U734)</f>
        <v>4.0553464656156085E-2</v>
      </c>
    </row>
    <row r="27" spans="1:29" x14ac:dyDescent="0.25">
      <c r="A27" t="s">
        <v>692</v>
      </c>
      <c r="B27" s="6">
        <v>11234.55</v>
      </c>
      <c r="C27" s="6">
        <v>1349.95</v>
      </c>
      <c r="D27" s="19">
        <v>2938.13</v>
      </c>
      <c r="E27" s="1">
        <v>57.52</v>
      </c>
      <c r="G27" s="2" t="s">
        <v>707</v>
      </c>
      <c r="H27" s="119">
        <v>8432.4</v>
      </c>
      <c r="I27" s="124">
        <v>168.92</v>
      </c>
      <c r="J27" s="17">
        <f t="shared" si="4"/>
        <v>-6.9608337089973604E-3</v>
      </c>
      <c r="K27" s="17">
        <f t="shared" si="5"/>
        <v>2.8682247334852251E-2</v>
      </c>
      <c r="L27" s="17">
        <f t="shared" si="5"/>
        <v>6.4157018565458301E-3</v>
      </c>
      <c r="M27" s="17">
        <f t="shared" si="5"/>
        <v>1.3389711064129672E-2</v>
      </c>
      <c r="N27" s="36">
        <f t="shared" si="6"/>
        <v>-9.5725813082135902E-3</v>
      </c>
      <c r="O27" s="20">
        <f t="shared" si="7"/>
        <v>1.5815743580491981E-2</v>
      </c>
      <c r="P27" s="17">
        <f t="shared" si="8"/>
        <v>-6.9608337089973604E-3</v>
      </c>
      <c r="Q27" s="17" t="str">
        <f t="shared" si="8"/>
        <v/>
      </c>
      <c r="R27" s="17" t="str">
        <f t="shared" si="8"/>
        <v/>
      </c>
      <c r="S27" s="17" t="str">
        <f t="shared" si="8"/>
        <v/>
      </c>
      <c r="T27" s="36">
        <f t="shared" si="2"/>
        <v>-9.5725813082135902E-3</v>
      </c>
      <c r="U27" s="20" t="str">
        <f t="shared" si="3"/>
        <v/>
      </c>
      <c r="W27" s="75" t="s">
        <v>828</v>
      </c>
      <c r="X27" s="35">
        <f>X26*SQRT(252)</f>
        <v>0.23443311981491535</v>
      </c>
      <c r="Y27" s="36">
        <f t="shared" ref="Y27:AA27" si="12">Y26*SQRT(252)</f>
        <v>0.26719067659079132</v>
      </c>
      <c r="Z27" s="36">
        <f t="shared" si="12"/>
        <v>0.24085087800356778</v>
      </c>
      <c r="AA27" s="36">
        <f t="shared" si="12"/>
        <v>0.284867142151358</v>
      </c>
      <c r="AB27" s="36">
        <f>AB26*SQRT(365)</f>
        <v>0.58880857153247312</v>
      </c>
      <c r="AC27" s="20">
        <f>AC26*SQRT(365)</f>
        <v>0.77477285439063148</v>
      </c>
    </row>
    <row r="28" spans="1:29" ht="15.75" thickBot="1" x14ac:dyDescent="0.3">
      <c r="A28" t="s">
        <v>691</v>
      </c>
      <c r="B28" s="6">
        <v>11305.05</v>
      </c>
      <c r="C28" s="6">
        <v>1339.9</v>
      </c>
      <c r="D28" s="19">
        <v>2970.27</v>
      </c>
      <c r="E28" s="1">
        <v>59.05</v>
      </c>
      <c r="G28" s="2" t="s">
        <v>706</v>
      </c>
      <c r="H28" s="119">
        <v>8063.8</v>
      </c>
      <c r="I28" s="124">
        <v>164.56</v>
      </c>
      <c r="J28" s="17">
        <f t="shared" si="4"/>
        <v>6.2752847243547905E-3</v>
      </c>
      <c r="K28" s="17">
        <f t="shared" si="5"/>
        <v>-7.4447201748212288E-3</v>
      </c>
      <c r="L28" s="17">
        <f t="shared" si="5"/>
        <v>1.0938930544257763E-2</v>
      </c>
      <c r="M28" s="17">
        <f t="shared" si="5"/>
        <v>2.6599443671766254E-2</v>
      </c>
      <c r="N28" s="36">
        <f t="shared" si="6"/>
        <v>-4.3712347611593261E-2</v>
      </c>
      <c r="O28" s="20">
        <f t="shared" si="7"/>
        <v>-2.5811034809377187E-2</v>
      </c>
      <c r="P28" s="17" t="str">
        <f t="shared" si="8"/>
        <v/>
      </c>
      <c r="Q28" s="17">
        <f t="shared" si="8"/>
        <v>-7.4447201748212288E-3</v>
      </c>
      <c r="R28" s="17" t="str">
        <f t="shared" si="8"/>
        <v/>
      </c>
      <c r="S28" s="17" t="str">
        <f t="shared" si="8"/>
        <v/>
      </c>
      <c r="T28" s="36">
        <f t="shared" si="2"/>
        <v>-4.3712347611593261E-2</v>
      </c>
      <c r="U28" s="20">
        <f t="shared" si="3"/>
        <v>-2.5811034809377187E-2</v>
      </c>
      <c r="W28" s="76" t="s">
        <v>829</v>
      </c>
      <c r="X28" s="135">
        <f>(X18-X21)/X27</f>
        <v>6.8039561199940743E-2</v>
      </c>
      <c r="Y28" s="136">
        <f t="shared" ref="Y28:AC28" si="13">(Y18-Y21)/Y27</f>
        <v>9.8298965300745694E-2</v>
      </c>
      <c r="Z28" s="136">
        <f t="shared" si="13"/>
        <v>2.2515516633960168E-2</v>
      </c>
      <c r="AA28" s="136">
        <f t="shared" si="13"/>
        <v>0.88992310600032198</v>
      </c>
      <c r="AB28" s="136">
        <f t="shared" si="13"/>
        <v>0.5843124018166872</v>
      </c>
      <c r="AC28" s="34">
        <f t="shared" si="13"/>
        <v>1.3943153503755397</v>
      </c>
    </row>
    <row r="29" spans="1:29" x14ac:dyDescent="0.25">
      <c r="A29" t="s">
        <v>688</v>
      </c>
      <c r="B29" s="6">
        <v>11341.15</v>
      </c>
      <c r="C29" s="6">
        <v>1345.25</v>
      </c>
      <c r="D29" s="19">
        <v>2966.15</v>
      </c>
      <c r="E29" s="1">
        <v>58.97</v>
      </c>
      <c r="G29" s="2" t="s">
        <v>705</v>
      </c>
      <c r="H29" s="119">
        <v>8184.9</v>
      </c>
      <c r="I29" s="124">
        <v>173.19</v>
      </c>
      <c r="J29" s="17">
        <f t="shared" si="4"/>
        <v>3.1932631876905315E-3</v>
      </c>
      <c r="K29" s="17">
        <f t="shared" si="5"/>
        <v>3.9928352862153016E-3</v>
      </c>
      <c r="L29" s="17">
        <f t="shared" si="5"/>
        <v>-1.3870792890882111E-3</v>
      </c>
      <c r="M29" s="17">
        <f t="shared" si="5"/>
        <v>-1.3547840812869749E-3</v>
      </c>
      <c r="N29" s="36">
        <f t="shared" si="6"/>
        <v>1.5017733574741454E-2</v>
      </c>
      <c r="O29" s="20">
        <f t="shared" si="7"/>
        <v>5.2442877977637359E-2</v>
      </c>
      <c r="P29" s="17" t="str">
        <f t="shared" si="8"/>
        <v/>
      </c>
      <c r="Q29" s="17" t="str">
        <f t="shared" si="8"/>
        <v/>
      </c>
      <c r="R29" s="17">
        <f t="shared" si="8"/>
        <v>-1.3870792890882111E-3</v>
      </c>
      <c r="S29" s="17">
        <f t="shared" si="8"/>
        <v>-1.3547840812869749E-3</v>
      </c>
      <c r="T29" s="36" t="str">
        <f t="shared" si="2"/>
        <v/>
      </c>
      <c r="U29" s="20" t="str">
        <f t="shared" si="3"/>
        <v/>
      </c>
    </row>
    <row r="30" spans="1:29" x14ac:dyDescent="0.25">
      <c r="A30" t="s">
        <v>687</v>
      </c>
      <c r="B30" s="6">
        <v>11428.3</v>
      </c>
      <c r="C30" s="6">
        <v>1351.34</v>
      </c>
      <c r="D30" s="19">
        <v>2995.68</v>
      </c>
      <c r="E30" s="1">
        <v>58.83</v>
      </c>
      <c r="G30" s="2" t="s">
        <v>704</v>
      </c>
      <c r="H30" s="119">
        <v>8208.5</v>
      </c>
      <c r="I30" s="124">
        <v>173.62</v>
      </c>
      <c r="J30" s="17">
        <f t="shared" si="4"/>
        <v>7.6844059023997158E-3</v>
      </c>
      <c r="K30" s="17">
        <f t="shared" si="5"/>
        <v>4.5270395837204713E-3</v>
      </c>
      <c r="L30" s="17">
        <f t="shared" si="5"/>
        <v>9.9556664362894232E-3</v>
      </c>
      <c r="M30" s="17">
        <f t="shared" si="5"/>
        <v>-2.3740885195862038E-3</v>
      </c>
      <c r="N30" s="36">
        <f t="shared" si="6"/>
        <v>2.88335837945497E-3</v>
      </c>
      <c r="O30" s="20">
        <f t="shared" si="7"/>
        <v>2.4828223338531075E-3</v>
      </c>
      <c r="P30" s="17" t="str">
        <f t="shared" si="8"/>
        <v/>
      </c>
      <c r="Q30" s="17" t="str">
        <f t="shared" si="8"/>
        <v/>
      </c>
      <c r="R30" s="17" t="str">
        <f t="shared" si="8"/>
        <v/>
      </c>
      <c r="S30" s="17">
        <f t="shared" si="8"/>
        <v>-2.3740885195862038E-3</v>
      </c>
      <c r="T30" s="36" t="str">
        <f t="shared" si="2"/>
        <v/>
      </c>
      <c r="U30" s="20" t="str">
        <f t="shared" si="3"/>
        <v/>
      </c>
    </row>
    <row r="31" spans="1:29" x14ac:dyDescent="0.25">
      <c r="A31" t="s">
        <v>686</v>
      </c>
      <c r="B31" s="6">
        <v>11464</v>
      </c>
      <c r="C31" s="6">
        <v>1359.46</v>
      </c>
      <c r="D31" s="19">
        <v>2989.69</v>
      </c>
      <c r="E31" s="1">
        <v>58.59</v>
      </c>
      <c r="G31" s="2" t="s">
        <v>703</v>
      </c>
      <c r="H31" s="119">
        <v>8049.1</v>
      </c>
      <c r="I31" s="124">
        <v>169.29</v>
      </c>
      <c r="J31" s="17">
        <f t="shared" si="4"/>
        <v>3.1238241908246867E-3</v>
      </c>
      <c r="K31" s="17">
        <f t="shared" si="5"/>
        <v>6.008850474344074E-3</v>
      </c>
      <c r="L31" s="17">
        <f t="shared" si="5"/>
        <v>-1.9995460129251796E-3</v>
      </c>
      <c r="M31" s="17">
        <f t="shared" si="5"/>
        <v>-4.0795512493624342E-3</v>
      </c>
      <c r="N31" s="36">
        <f t="shared" si="6"/>
        <v>-1.9418895047816243E-2</v>
      </c>
      <c r="O31" s="20">
        <f t="shared" si="7"/>
        <v>-2.493952309641756E-2</v>
      </c>
      <c r="P31" s="17" t="str">
        <f t="shared" si="8"/>
        <v/>
      </c>
      <c r="Q31" s="17" t="str">
        <f t="shared" si="8"/>
        <v/>
      </c>
      <c r="R31" s="17">
        <f t="shared" si="8"/>
        <v>-1.9995460129251796E-3</v>
      </c>
      <c r="S31" s="17">
        <f t="shared" si="8"/>
        <v>-4.0795512493624342E-3</v>
      </c>
      <c r="T31" s="36">
        <f t="shared" si="2"/>
        <v>-1.9418895047816243E-2</v>
      </c>
      <c r="U31" s="20">
        <f t="shared" si="3"/>
        <v>-2.493952309641756E-2</v>
      </c>
    </row>
    <row r="32" spans="1:29" x14ac:dyDescent="0.25">
      <c r="A32" t="s">
        <v>685</v>
      </c>
      <c r="B32" s="6">
        <v>11586.35</v>
      </c>
      <c r="C32" s="6">
        <v>1383.39</v>
      </c>
      <c r="D32" s="19">
        <v>2997.95</v>
      </c>
      <c r="E32" s="1">
        <v>58.82</v>
      </c>
      <c r="G32" s="2" t="s">
        <v>702</v>
      </c>
      <c r="H32" s="119">
        <v>8284.2999999999993</v>
      </c>
      <c r="I32" s="124">
        <v>180.35</v>
      </c>
      <c r="J32" s="17">
        <f t="shared" si="4"/>
        <v>1.0672540125610697E-2</v>
      </c>
      <c r="K32" s="17">
        <f t="shared" si="5"/>
        <v>1.7602577494004956E-2</v>
      </c>
      <c r="L32" s="17">
        <f t="shared" si="5"/>
        <v>2.7628282530964832E-3</v>
      </c>
      <c r="M32" s="17">
        <f t="shared" si="5"/>
        <v>3.9255845707457659E-3</v>
      </c>
      <c r="N32" s="36">
        <f t="shared" si="6"/>
        <v>2.9220658210234562E-2</v>
      </c>
      <c r="O32" s="20">
        <f t="shared" si="7"/>
        <v>6.5331679366767093E-2</v>
      </c>
      <c r="P32" s="17" t="str">
        <f t="shared" si="8"/>
        <v/>
      </c>
      <c r="Q32" s="17" t="str">
        <f t="shared" si="8"/>
        <v/>
      </c>
      <c r="R32" s="17" t="str">
        <f t="shared" si="8"/>
        <v/>
      </c>
      <c r="S32" s="17" t="str">
        <f t="shared" si="8"/>
        <v/>
      </c>
      <c r="T32" s="36" t="str">
        <f t="shared" si="2"/>
        <v/>
      </c>
      <c r="U32" s="20" t="str">
        <f t="shared" si="3"/>
        <v/>
      </c>
    </row>
    <row r="33" spans="1:21" x14ac:dyDescent="0.25">
      <c r="A33" t="s">
        <v>684</v>
      </c>
      <c r="B33" s="6">
        <v>11661.85</v>
      </c>
      <c r="C33" s="6">
        <v>1403.05</v>
      </c>
      <c r="D33" s="19">
        <v>2986.2</v>
      </c>
      <c r="E33" s="1">
        <v>59.1</v>
      </c>
      <c r="G33" s="2" t="s">
        <v>701</v>
      </c>
      <c r="H33" s="119">
        <v>8302.7000000000007</v>
      </c>
      <c r="I33" s="124">
        <v>175.78</v>
      </c>
      <c r="J33" s="17">
        <f t="shared" si="4"/>
        <v>6.5162885636977919E-3</v>
      </c>
      <c r="K33" s="17">
        <f t="shared" si="5"/>
        <v>1.4211466036330833E-2</v>
      </c>
      <c r="L33" s="17">
        <f t="shared" si="5"/>
        <v>-3.919344885671916E-3</v>
      </c>
      <c r="M33" s="17">
        <f t="shared" si="5"/>
        <v>4.7602856171371499E-3</v>
      </c>
      <c r="N33" s="36">
        <f t="shared" si="6"/>
        <v>2.2210687686348152E-3</v>
      </c>
      <c r="O33" s="20">
        <f t="shared" si="7"/>
        <v>-2.5339617410590431E-2</v>
      </c>
      <c r="P33" s="17" t="str">
        <f t="shared" si="8"/>
        <v/>
      </c>
      <c r="Q33" s="17" t="str">
        <f t="shared" si="8"/>
        <v/>
      </c>
      <c r="R33" s="17">
        <f t="shared" si="8"/>
        <v>-3.919344885671916E-3</v>
      </c>
      <c r="S33" s="17" t="str">
        <f t="shared" si="8"/>
        <v/>
      </c>
      <c r="T33" s="36" t="str">
        <f t="shared" si="2"/>
        <v/>
      </c>
      <c r="U33" s="20">
        <f t="shared" si="3"/>
        <v>-2.5339617410590431E-2</v>
      </c>
    </row>
    <row r="34" spans="1:21" x14ac:dyDescent="0.25">
      <c r="A34" t="s">
        <v>680</v>
      </c>
      <c r="B34" s="6">
        <v>11588.35</v>
      </c>
      <c r="C34" s="6">
        <v>1400.87</v>
      </c>
      <c r="D34" s="19">
        <v>2995.99</v>
      </c>
      <c r="E34" s="1">
        <v>59.99</v>
      </c>
      <c r="G34" s="2" t="s">
        <v>700</v>
      </c>
      <c r="H34" s="119">
        <v>8364.1</v>
      </c>
      <c r="I34" s="124">
        <v>180.27</v>
      </c>
      <c r="J34" s="17">
        <f t="shared" si="4"/>
        <v>-6.302602074284902E-3</v>
      </c>
      <c r="K34" s="17">
        <f t="shared" si="5"/>
        <v>-1.553757884608542E-3</v>
      </c>
      <c r="L34" s="17">
        <f t="shared" si="5"/>
        <v>3.2784140379076288E-3</v>
      </c>
      <c r="M34" s="17">
        <f t="shared" si="5"/>
        <v>1.505922165820639E-2</v>
      </c>
      <c r="N34" s="36">
        <f t="shared" si="6"/>
        <v>7.3951846989532832E-3</v>
      </c>
      <c r="O34" s="20">
        <f t="shared" si="7"/>
        <v>2.5543292752304048E-2</v>
      </c>
      <c r="P34" s="17">
        <f t="shared" si="8"/>
        <v>-6.302602074284902E-3</v>
      </c>
      <c r="Q34" s="17">
        <f t="shared" si="8"/>
        <v>-1.553757884608542E-3</v>
      </c>
      <c r="R34" s="17" t="str">
        <f t="shared" si="8"/>
        <v/>
      </c>
      <c r="S34" s="17" t="str">
        <f t="shared" si="8"/>
        <v/>
      </c>
      <c r="T34" s="36" t="str">
        <f t="shared" si="2"/>
        <v/>
      </c>
      <c r="U34" s="20" t="str">
        <f t="shared" si="3"/>
        <v/>
      </c>
    </row>
    <row r="35" spans="1:21" x14ac:dyDescent="0.25">
      <c r="A35" t="s">
        <v>679</v>
      </c>
      <c r="B35" s="6">
        <v>11604.1</v>
      </c>
      <c r="C35" s="6">
        <v>1379.33</v>
      </c>
      <c r="D35" s="19">
        <v>3004.52</v>
      </c>
      <c r="E35" s="1">
        <v>60.79</v>
      </c>
      <c r="G35" s="2" t="s">
        <v>699</v>
      </c>
      <c r="H35" s="119">
        <v>8226.9</v>
      </c>
      <c r="I35" s="124">
        <v>174.54</v>
      </c>
      <c r="J35" s="17">
        <f t="shared" si="4"/>
        <v>1.3591236025836118E-3</v>
      </c>
      <c r="K35" s="17">
        <f t="shared" si="5"/>
        <v>-1.5376159101129994E-2</v>
      </c>
      <c r="L35" s="17">
        <f t="shared" si="5"/>
        <v>2.8471390091422411E-3</v>
      </c>
      <c r="M35" s="17">
        <f t="shared" si="5"/>
        <v>1.3335555925987563E-2</v>
      </c>
      <c r="N35" s="36">
        <f t="shared" si="6"/>
        <v>-1.6403438505039447E-2</v>
      </c>
      <c r="O35" s="20">
        <f t="shared" si="7"/>
        <v>-3.1785654851056888E-2</v>
      </c>
      <c r="P35" s="17" t="str">
        <f t="shared" si="8"/>
        <v/>
      </c>
      <c r="Q35" s="17">
        <f t="shared" si="8"/>
        <v>-1.5376159101129994E-2</v>
      </c>
      <c r="R35" s="17" t="str">
        <f t="shared" si="8"/>
        <v/>
      </c>
      <c r="S35" s="17" t="str">
        <f t="shared" si="8"/>
        <v/>
      </c>
      <c r="T35" s="36">
        <f t="shared" si="2"/>
        <v>-1.6403438505039447E-2</v>
      </c>
      <c r="U35" s="20">
        <f t="shared" si="3"/>
        <v>-3.1785654851056888E-2</v>
      </c>
    </row>
    <row r="36" spans="1:21" x14ac:dyDescent="0.25">
      <c r="A36" t="s">
        <v>678</v>
      </c>
      <c r="B36" s="6">
        <v>11582.6</v>
      </c>
      <c r="C36" s="6">
        <v>1422.96</v>
      </c>
      <c r="D36" s="19">
        <v>3010.29</v>
      </c>
      <c r="E36" s="1">
        <v>60.9</v>
      </c>
      <c r="G36" s="2" t="s">
        <v>698</v>
      </c>
      <c r="H36" s="119">
        <v>8148.1</v>
      </c>
      <c r="I36" s="124">
        <v>175.65</v>
      </c>
      <c r="J36" s="17">
        <f t="shared" si="4"/>
        <v>-1.8527934092260612E-3</v>
      </c>
      <c r="K36" s="17">
        <f t="shared" si="5"/>
        <v>3.1631299253985778E-2</v>
      </c>
      <c r="L36" s="17">
        <f t="shared" si="5"/>
        <v>1.920439870594981E-3</v>
      </c>
      <c r="M36" s="17">
        <f t="shared" si="5"/>
        <v>1.8095081427866866E-3</v>
      </c>
      <c r="N36" s="36">
        <f t="shared" si="6"/>
        <v>-9.5783344880816523E-3</v>
      </c>
      <c r="O36" s="20">
        <f t="shared" si="7"/>
        <v>6.3595737366792804E-3</v>
      </c>
      <c r="P36" s="17">
        <f t="shared" si="8"/>
        <v>-1.8527934092260612E-3</v>
      </c>
      <c r="Q36" s="17" t="str">
        <f t="shared" si="8"/>
        <v/>
      </c>
      <c r="R36" s="17" t="str">
        <f t="shared" si="8"/>
        <v/>
      </c>
      <c r="S36" s="17" t="str">
        <f t="shared" si="8"/>
        <v/>
      </c>
      <c r="T36" s="36">
        <f t="shared" si="2"/>
        <v>-9.5783344880816523E-3</v>
      </c>
      <c r="U36" s="20" t="str">
        <f t="shared" si="3"/>
        <v/>
      </c>
    </row>
    <row r="37" spans="1:21" x14ac:dyDescent="0.25">
      <c r="A37" t="s">
        <v>677</v>
      </c>
      <c r="B37" s="6">
        <v>11583.9</v>
      </c>
      <c r="C37" s="6">
        <v>1417.76</v>
      </c>
      <c r="D37" s="19">
        <v>3022.55</v>
      </c>
      <c r="E37" s="1">
        <v>61.65</v>
      </c>
      <c r="G37" s="2" t="s">
        <v>697</v>
      </c>
      <c r="H37" s="119">
        <v>8127.3</v>
      </c>
      <c r="I37" s="124">
        <v>176.43</v>
      </c>
      <c r="J37" s="17">
        <f t="shared" si="4"/>
        <v>1.122373214994532E-4</v>
      </c>
      <c r="K37" s="17">
        <f t="shared" si="5"/>
        <v>-3.6543543037049764E-3</v>
      </c>
      <c r="L37" s="17">
        <f t="shared" si="5"/>
        <v>4.0726973148768053E-3</v>
      </c>
      <c r="M37" s="17">
        <f t="shared" si="5"/>
        <v>1.2315270935960632E-2</v>
      </c>
      <c r="N37" s="36">
        <f t="shared" si="6"/>
        <v>-2.5527423571140018E-3</v>
      </c>
      <c r="O37" s="20">
        <f t="shared" si="7"/>
        <v>4.4406490179333957E-3</v>
      </c>
      <c r="P37" s="17" t="str">
        <f t="shared" si="8"/>
        <v/>
      </c>
      <c r="Q37" s="17">
        <f t="shared" si="8"/>
        <v>-3.6543543037049764E-3</v>
      </c>
      <c r="R37" s="17" t="str">
        <f t="shared" si="8"/>
        <v/>
      </c>
      <c r="S37" s="17" t="str">
        <f t="shared" si="8"/>
        <v/>
      </c>
      <c r="T37" s="36">
        <f t="shared" si="2"/>
        <v>-2.5527423571140018E-3</v>
      </c>
      <c r="U37" s="20" t="str">
        <f t="shared" si="3"/>
        <v/>
      </c>
    </row>
    <row r="38" spans="1:21" x14ac:dyDescent="0.25">
      <c r="A38" t="s">
        <v>675</v>
      </c>
      <c r="B38" s="6">
        <v>11627.15</v>
      </c>
      <c r="C38" s="6">
        <v>1420.78</v>
      </c>
      <c r="D38" s="19">
        <v>3022.55</v>
      </c>
      <c r="E38" s="1">
        <v>61.65</v>
      </c>
      <c r="G38" s="2" t="s">
        <v>696</v>
      </c>
      <c r="H38" s="119">
        <v>7881.9</v>
      </c>
      <c r="I38" s="124">
        <v>170.55</v>
      </c>
      <c r="J38" s="17">
        <f t="shared" si="4"/>
        <v>3.7336302972228452E-3</v>
      </c>
      <c r="K38" s="17">
        <f t="shared" si="5"/>
        <v>2.1301207538653166E-3</v>
      </c>
      <c r="L38" s="17">
        <f t="shared" si="5"/>
        <v>0</v>
      </c>
      <c r="M38" s="17">
        <f t="shared" si="5"/>
        <v>0</v>
      </c>
      <c r="N38" s="36">
        <f t="shared" si="6"/>
        <v>-3.0194529548558613E-2</v>
      </c>
      <c r="O38" s="20">
        <f t="shared" si="7"/>
        <v>-3.3327665363033443E-2</v>
      </c>
      <c r="P38" s="17" t="str">
        <f t="shared" si="8"/>
        <v/>
      </c>
      <c r="Q38" s="17" t="str">
        <f t="shared" si="8"/>
        <v/>
      </c>
      <c r="R38" s="17" t="str">
        <f t="shared" si="8"/>
        <v/>
      </c>
      <c r="S38" s="17" t="str">
        <f t="shared" si="8"/>
        <v/>
      </c>
      <c r="T38" s="36">
        <f t="shared" si="2"/>
        <v>-3.0194529548558613E-2</v>
      </c>
      <c r="U38" s="20">
        <f t="shared" si="3"/>
        <v>-3.3327665363033443E-2</v>
      </c>
    </row>
    <row r="39" spans="1:21" x14ac:dyDescent="0.25">
      <c r="A39" t="s">
        <v>673</v>
      </c>
      <c r="B39" s="6">
        <v>11786.85</v>
      </c>
      <c r="C39" s="6">
        <v>1453.27</v>
      </c>
      <c r="D39" s="19">
        <v>3036.89</v>
      </c>
      <c r="E39" s="1">
        <v>60.82</v>
      </c>
      <c r="G39" s="2" t="s">
        <v>695</v>
      </c>
      <c r="H39" s="119">
        <v>8198.6</v>
      </c>
      <c r="I39" s="124">
        <v>179.87</v>
      </c>
      <c r="J39" s="17">
        <f t="shared" si="4"/>
        <v>1.3735094154629479E-2</v>
      </c>
      <c r="K39" s="17">
        <f t="shared" si="5"/>
        <v>2.2867720547868009E-2</v>
      </c>
      <c r="L39" s="17">
        <f t="shared" si="5"/>
        <v>4.7443383897700642E-3</v>
      </c>
      <c r="M39" s="17">
        <f t="shared" si="5"/>
        <v>-1.346309813463098E-2</v>
      </c>
      <c r="N39" s="36">
        <f t="shared" si="6"/>
        <v>4.0180667098034917E-2</v>
      </c>
      <c r="O39" s="20">
        <f t="shared" si="7"/>
        <v>5.4646731163881412E-2</v>
      </c>
      <c r="P39" s="17" t="str">
        <f t="shared" si="8"/>
        <v/>
      </c>
      <c r="Q39" s="17" t="str">
        <f t="shared" si="8"/>
        <v/>
      </c>
      <c r="R39" s="17" t="str">
        <f t="shared" si="8"/>
        <v/>
      </c>
      <c r="S39" s="17">
        <f t="shared" si="8"/>
        <v>-1.346309813463098E-2</v>
      </c>
      <c r="T39" s="36" t="str">
        <f t="shared" si="2"/>
        <v/>
      </c>
      <c r="U39" s="20" t="str">
        <f t="shared" si="3"/>
        <v/>
      </c>
    </row>
    <row r="40" spans="1:21" x14ac:dyDescent="0.25">
      <c r="A40" t="s">
        <v>672</v>
      </c>
      <c r="B40" s="6">
        <v>11844.1</v>
      </c>
      <c r="C40" s="6">
        <v>1465.21</v>
      </c>
      <c r="D40" s="19">
        <v>3046.77</v>
      </c>
      <c r="E40" s="1">
        <v>60.81</v>
      </c>
      <c r="G40" s="2" t="s">
        <v>694</v>
      </c>
      <c r="H40" s="119">
        <v>8182.9</v>
      </c>
      <c r="I40" s="124">
        <v>180.78</v>
      </c>
      <c r="J40" s="17">
        <f t="shared" si="4"/>
        <v>4.8571077090147075E-3</v>
      </c>
      <c r="K40" s="17">
        <f t="shared" si="5"/>
        <v>8.2159543649837907E-3</v>
      </c>
      <c r="L40" s="17">
        <f t="shared" si="5"/>
        <v>3.2533282404039188E-3</v>
      </c>
      <c r="M40" s="17">
        <f t="shared" si="5"/>
        <v>-1.6441959881619006E-4</v>
      </c>
      <c r="N40" s="36">
        <f t="shared" si="6"/>
        <v>-1.9149610909180437E-3</v>
      </c>
      <c r="O40" s="20">
        <f t="shared" si="7"/>
        <v>5.0592094290320411E-3</v>
      </c>
      <c r="P40" s="17" t="str">
        <f t="shared" si="8"/>
        <v/>
      </c>
      <c r="Q40" s="17" t="str">
        <f t="shared" si="8"/>
        <v/>
      </c>
      <c r="R40" s="17" t="str">
        <f t="shared" si="8"/>
        <v/>
      </c>
      <c r="S40" s="17">
        <f t="shared" si="8"/>
        <v>-1.6441959881619006E-4</v>
      </c>
      <c r="T40" s="36">
        <f t="shared" si="2"/>
        <v>-1.9149610909180437E-3</v>
      </c>
      <c r="U40" s="20" t="str">
        <f t="shared" si="3"/>
        <v/>
      </c>
    </row>
    <row r="41" spans="1:21" x14ac:dyDescent="0.25">
      <c r="A41" t="s">
        <v>671</v>
      </c>
      <c r="B41" s="6">
        <v>11877.45</v>
      </c>
      <c r="C41" s="6">
        <v>1450.6</v>
      </c>
      <c r="D41" s="19">
        <v>3037.56</v>
      </c>
      <c r="E41" s="1">
        <v>62.19</v>
      </c>
      <c r="G41" s="2" t="s">
        <v>693</v>
      </c>
      <c r="H41" s="119">
        <v>8566.7000000000007</v>
      </c>
      <c r="I41" s="124">
        <v>192.64</v>
      </c>
      <c r="J41" s="17">
        <f t="shared" si="4"/>
        <v>2.8157479251273987E-3</v>
      </c>
      <c r="K41" s="17">
        <f t="shared" si="5"/>
        <v>-9.9712669173702695E-3</v>
      </c>
      <c r="L41" s="17">
        <f t="shared" si="5"/>
        <v>-3.0228734036372717E-3</v>
      </c>
      <c r="M41" s="17">
        <f t="shared" si="5"/>
        <v>2.2693635915145505E-2</v>
      </c>
      <c r="N41" s="36">
        <f t="shared" si="6"/>
        <v>4.6902687311344504E-2</v>
      </c>
      <c r="O41" s="20">
        <f t="shared" si="7"/>
        <v>6.5604602279013102E-2</v>
      </c>
      <c r="P41" s="17" t="str">
        <f t="shared" si="8"/>
        <v/>
      </c>
      <c r="Q41" s="17">
        <f t="shared" si="8"/>
        <v>-9.9712669173702695E-3</v>
      </c>
      <c r="R41" s="17">
        <f t="shared" si="8"/>
        <v>-3.0228734036372717E-3</v>
      </c>
      <c r="S41" s="17" t="str">
        <f t="shared" si="8"/>
        <v/>
      </c>
      <c r="T41" s="36" t="str">
        <f t="shared" si="2"/>
        <v/>
      </c>
      <c r="U41" s="20" t="str">
        <f t="shared" si="3"/>
        <v/>
      </c>
    </row>
    <row r="42" spans="1:21" x14ac:dyDescent="0.25">
      <c r="A42" t="s">
        <v>670</v>
      </c>
      <c r="B42" s="6">
        <v>11890.6</v>
      </c>
      <c r="C42" s="6">
        <v>1443.22</v>
      </c>
      <c r="D42" s="19">
        <v>3066.91</v>
      </c>
      <c r="E42" s="1">
        <v>63.96</v>
      </c>
      <c r="G42" s="2" t="s">
        <v>692</v>
      </c>
      <c r="H42" s="119">
        <v>8562.2999999999993</v>
      </c>
      <c r="I42" s="124">
        <v>191.1</v>
      </c>
      <c r="J42" s="17">
        <f t="shared" si="4"/>
        <v>1.1071400005893128E-3</v>
      </c>
      <c r="K42" s="17">
        <f t="shared" si="5"/>
        <v>-5.0875499793188173E-3</v>
      </c>
      <c r="L42" s="17">
        <f t="shared" si="5"/>
        <v>9.6623605788856981E-3</v>
      </c>
      <c r="M42" s="17">
        <f t="shared" si="5"/>
        <v>2.8461167390255726E-2</v>
      </c>
      <c r="N42" s="36">
        <f t="shared" si="6"/>
        <v>-5.1361667853444537E-4</v>
      </c>
      <c r="O42" s="20">
        <f t="shared" si="7"/>
        <v>-7.9941860465115866E-3</v>
      </c>
      <c r="P42" s="17" t="str">
        <f t="shared" si="8"/>
        <v/>
      </c>
      <c r="Q42" s="17">
        <f t="shared" si="8"/>
        <v>-5.0875499793188173E-3</v>
      </c>
      <c r="R42" s="17" t="str">
        <f t="shared" si="8"/>
        <v/>
      </c>
      <c r="S42" s="17" t="str">
        <f t="shared" si="8"/>
        <v/>
      </c>
      <c r="T42" s="36">
        <f t="shared" si="2"/>
        <v>-5.1361667853444537E-4</v>
      </c>
      <c r="U42" s="20">
        <f t="shared" si="3"/>
        <v>-7.9941860465115866E-3</v>
      </c>
    </row>
    <row r="43" spans="1:21" x14ac:dyDescent="0.25">
      <c r="A43" t="s">
        <v>667</v>
      </c>
      <c r="B43" s="6">
        <v>11941.3</v>
      </c>
      <c r="C43" s="6">
        <v>1443.96</v>
      </c>
      <c r="D43" s="19">
        <v>3078.27</v>
      </c>
      <c r="E43" s="1">
        <v>64.38</v>
      </c>
      <c r="G43" s="2" t="s">
        <v>691</v>
      </c>
      <c r="H43" s="119">
        <v>8267.7999999999993</v>
      </c>
      <c r="I43" s="124">
        <v>180.6</v>
      </c>
      <c r="J43" s="17">
        <f t="shared" si="4"/>
        <v>4.2638723024910341E-3</v>
      </c>
      <c r="K43" s="17">
        <f t="shared" si="5"/>
        <v>5.1274234004528019E-4</v>
      </c>
      <c r="L43" s="17">
        <f t="shared" si="5"/>
        <v>3.70405391746087E-3</v>
      </c>
      <c r="M43" s="17">
        <f t="shared" si="5"/>
        <v>6.5666041275795894E-3</v>
      </c>
      <c r="N43" s="36">
        <f t="shared" si="6"/>
        <v>-3.4394963969961334E-2</v>
      </c>
      <c r="O43" s="20">
        <f t="shared" si="7"/>
        <v>-5.4945054945054972E-2</v>
      </c>
      <c r="P43" s="17" t="str">
        <f t="shared" si="8"/>
        <v/>
      </c>
      <c r="Q43" s="17" t="str">
        <f t="shared" si="8"/>
        <v/>
      </c>
      <c r="R43" s="17" t="str">
        <f t="shared" si="8"/>
        <v/>
      </c>
      <c r="S43" s="17" t="str">
        <f t="shared" si="8"/>
        <v/>
      </c>
      <c r="T43" s="36">
        <f t="shared" si="2"/>
        <v>-3.4394963969961334E-2</v>
      </c>
      <c r="U43" s="20">
        <f t="shared" si="3"/>
        <v>-5.4945054945054972E-2</v>
      </c>
    </row>
    <row r="44" spans="1:21" x14ac:dyDescent="0.25">
      <c r="A44" t="s">
        <v>666</v>
      </c>
      <c r="B44" s="6">
        <v>11917.2</v>
      </c>
      <c r="C44" s="6">
        <v>1433.71</v>
      </c>
      <c r="D44" s="19">
        <v>3074.62</v>
      </c>
      <c r="E44" s="1">
        <v>64.28</v>
      </c>
      <c r="G44" s="2" t="s">
        <v>690</v>
      </c>
      <c r="H44" s="119">
        <v>8304.4</v>
      </c>
      <c r="I44" s="124">
        <v>179.87</v>
      </c>
      <c r="J44" s="17">
        <f t="shared" si="4"/>
        <v>-2.0182057229948258E-3</v>
      </c>
      <c r="K44" s="17">
        <f t="shared" si="5"/>
        <v>-7.0985345854456261E-3</v>
      </c>
      <c r="L44" s="17">
        <f t="shared" si="5"/>
        <v>-1.1857309462782739E-3</v>
      </c>
      <c r="M44" s="17">
        <f t="shared" si="5"/>
        <v>-1.5532774153462769E-3</v>
      </c>
      <c r="N44" s="36">
        <f t="shared" si="6"/>
        <v>4.426812453131479E-3</v>
      </c>
      <c r="O44" s="20">
        <f t="shared" si="7"/>
        <v>-4.0420819490586402E-3</v>
      </c>
      <c r="P44" s="17">
        <f t="shared" si="8"/>
        <v>-2.0182057229948258E-3</v>
      </c>
      <c r="Q44" s="17">
        <f t="shared" si="8"/>
        <v>-7.0985345854456261E-3</v>
      </c>
      <c r="R44" s="17">
        <f t="shared" si="8"/>
        <v>-1.1857309462782739E-3</v>
      </c>
      <c r="S44" s="17">
        <f t="shared" si="8"/>
        <v>-1.5532774153462769E-3</v>
      </c>
      <c r="T44" s="36" t="str">
        <f t="shared" si="2"/>
        <v/>
      </c>
      <c r="U44" s="20">
        <f t="shared" si="3"/>
        <v>-4.0420819490586402E-3</v>
      </c>
    </row>
    <row r="45" spans="1:21" x14ac:dyDescent="0.25">
      <c r="A45" t="s">
        <v>665</v>
      </c>
      <c r="B45" s="6">
        <v>11966.05</v>
      </c>
      <c r="C45" s="6">
        <v>1421.43</v>
      </c>
      <c r="D45" s="19">
        <v>3076.78</v>
      </c>
      <c r="E45" s="1">
        <v>64.31</v>
      </c>
      <c r="G45" s="2" t="s">
        <v>689</v>
      </c>
      <c r="H45" s="119">
        <v>8281.5</v>
      </c>
      <c r="I45" s="124">
        <v>181.11</v>
      </c>
      <c r="J45" s="17">
        <f t="shared" si="4"/>
        <v>4.0991172423050504E-3</v>
      </c>
      <c r="K45" s="17">
        <f t="shared" si="5"/>
        <v>-8.5651910079443949E-3</v>
      </c>
      <c r="L45" s="17">
        <f t="shared" si="5"/>
        <v>7.0252584059171674E-4</v>
      </c>
      <c r="M45" s="17">
        <f t="shared" si="5"/>
        <v>4.6670815183569303E-4</v>
      </c>
      <c r="N45" s="36">
        <f t="shared" si="6"/>
        <v>-2.7575742979625284E-3</v>
      </c>
      <c r="O45" s="20">
        <f t="shared" si="7"/>
        <v>6.8938677934065051E-3</v>
      </c>
      <c r="P45" s="17" t="str">
        <f t="shared" si="8"/>
        <v/>
      </c>
      <c r="Q45" s="17">
        <f t="shared" si="8"/>
        <v>-8.5651910079443949E-3</v>
      </c>
      <c r="R45" s="17" t="str">
        <f t="shared" si="8"/>
        <v/>
      </c>
      <c r="S45" s="17" t="str">
        <f t="shared" si="8"/>
        <v/>
      </c>
      <c r="T45" s="36">
        <f t="shared" si="2"/>
        <v>-2.7575742979625284E-3</v>
      </c>
      <c r="U45" s="20" t="str">
        <f t="shared" si="3"/>
        <v/>
      </c>
    </row>
    <row r="46" spans="1:21" x14ac:dyDescent="0.25">
      <c r="A46" t="s">
        <v>664</v>
      </c>
      <c r="B46" s="6">
        <v>12012.05</v>
      </c>
      <c r="C46" s="6">
        <v>1444.9</v>
      </c>
      <c r="D46" s="19">
        <v>3085.18</v>
      </c>
      <c r="E46" s="1">
        <v>64.86</v>
      </c>
      <c r="G46" s="2" t="s">
        <v>688</v>
      </c>
      <c r="H46" s="119">
        <v>8353.2999999999993</v>
      </c>
      <c r="I46" s="124">
        <v>186.63</v>
      </c>
      <c r="J46" s="17">
        <f t="shared" si="4"/>
        <v>3.8442092419803675E-3</v>
      </c>
      <c r="K46" s="17">
        <f t="shared" si="5"/>
        <v>1.651154119443099E-2</v>
      </c>
      <c r="L46" s="17">
        <f t="shared" si="5"/>
        <v>2.7301269509030224E-3</v>
      </c>
      <c r="M46" s="17">
        <f t="shared" si="5"/>
        <v>8.5523246773440142E-3</v>
      </c>
      <c r="N46" s="36">
        <f t="shared" si="6"/>
        <v>8.669926945601647E-3</v>
      </c>
      <c r="O46" s="20">
        <f t="shared" si="7"/>
        <v>3.047871459334095E-2</v>
      </c>
      <c r="P46" s="17" t="str">
        <f t="shared" si="8"/>
        <v/>
      </c>
      <c r="Q46" s="17" t="str">
        <f t="shared" si="8"/>
        <v/>
      </c>
      <c r="R46" s="17" t="str">
        <f t="shared" si="8"/>
        <v/>
      </c>
      <c r="S46" s="17" t="str">
        <f t="shared" si="8"/>
        <v/>
      </c>
      <c r="T46" s="36" t="str">
        <f t="shared" si="2"/>
        <v/>
      </c>
      <c r="U46" s="20" t="str">
        <f t="shared" si="3"/>
        <v/>
      </c>
    </row>
    <row r="47" spans="1:21" x14ac:dyDescent="0.25">
      <c r="A47" t="s">
        <v>663</v>
      </c>
      <c r="B47" s="6">
        <v>11908.15</v>
      </c>
      <c r="C47" s="6">
        <v>1431.93</v>
      </c>
      <c r="D47" s="19">
        <v>3093.08</v>
      </c>
      <c r="E47" s="1">
        <v>65.040000000000006</v>
      </c>
      <c r="G47" s="2" t="s">
        <v>687</v>
      </c>
      <c r="H47" s="119">
        <v>8167.2</v>
      </c>
      <c r="I47" s="124">
        <v>180.59</v>
      </c>
      <c r="J47" s="17">
        <f t="shared" si="4"/>
        <v>-8.6496476454892557E-3</v>
      </c>
      <c r="K47" s="17">
        <f t="shared" si="5"/>
        <v>-8.9763997508478521E-3</v>
      </c>
      <c r="L47" s="17">
        <f t="shared" si="5"/>
        <v>2.5606285532773221E-3</v>
      </c>
      <c r="M47" s="17">
        <f t="shared" si="5"/>
        <v>2.7752081406107187E-3</v>
      </c>
      <c r="N47" s="36">
        <f t="shared" si="6"/>
        <v>-2.2278620425460582E-2</v>
      </c>
      <c r="O47" s="20">
        <f t="shared" si="7"/>
        <v>-3.2363499973208976E-2</v>
      </c>
      <c r="P47" s="17">
        <f t="shared" si="8"/>
        <v>-8.6496476454892557E-3</v>
      </c>
      <c r="Q47" s="17">
        <f t="shared" si="8"/>
        <v>-8.9763997508478521E-3</v>
      </c>
      <c r="R47" s="17" t="str">
        <f t="shared" si="8"/>
        <v/>
      </c>
      <c r="S47" s="17" t="str">
        <f t="shared" si="8"/>
        <v/>
      </c>
      <c r="T47" s="36">
        <f t="shared" si="2"/>
        <v>-2.2278620425460582E-2</v>
      </c>
      <c r="U47" s="20">
        <f t="shared" si="3"/>
        <v>-3.2363499973208976E-2</v>
      </c>
    </row>
    <row r="48" spans="1:21" x14ac:dyDescent="0.25">
      <c r="A48" t="s">
        <v>660</v>
      </c>
      <c r="B48" s="6">
        <v>11913.45</v>
      </c>
      <c r="C48" s="6">
        <v>1414.39</v>
      </c>
      <c r="D48" s="19">
        <v>3087.01</v>
      </c>
      <c r="E48" s="1">
        <v>65.55</v>
      </c>
      <c r="G48" s="2" t="s">
        <v>686</v>
      </c>
      <c r="H48" s="119">
        <v>8000.4</v>
      </c>
      <c r="I48" s="124">
        <v>174.53</v>
      </c>
      <c r="J48" s="17">
        <f t="shared" si="4"/>
        <v>4.4507333212973066E-4</v>
      </c>
      <c r="K48" s="17">
        <f t="shared" si="5"/>
        <v>-1.2249202125802161E-2</v>
      </c>
      <c r="L48" s="17">
        <f t="shared" si="5"/>
        <v>-1.9624452002533488E-3</v>
      </c>
      <c r="M48" s="17">
        <f t="shared" si="5"/>
        <v>7.8413284132838879E-3</v>
      </c>
      <c r="N48" s="36">
        <f t="shared" si="6"/>
        <v>-2.0423156038789303E-2</v>
      </c>
      <c r="O48" s="20">
        <f t="shared" si="7"/>
        <v>-3.3556675341934739E-2</v>
      </c>
      <c r="P48" s="17" t="str">
        <f t="shared" si="8"/>
        <v/>
      </c>
      <c r="Q48" s="17">
        <f t="shared" si="8"/>
        <v>-1.2249202125802161E-2</v>
      </c>
      <c r="R48" s="17">
        <f t="shared" si="8"/>
        <v>-1.9624452002533488E-3</v>
      </c>
      <c r="S48" s="17" t="str">
        <f t="shared" si="8"/>
        <v/>
      </c>
      <c r="T48" s="36">
        <f t="shared" si="2"/>
        <v>-2.0423156038789303E-2</v>
      </c>
      <c r="U48" s="20">
        <f t="shared" si="3"/>
        <v>-3.3556675341934739E-2</v>
      </c>
    </row>
    <row r="49" spans="1:21" x14ac:dyDescent="0.25">
      <c r="A49" t="s">
        <v>658</v>
      </c>
      <c r="B49" s="6">
        <v>11840.45</v>
      </c>
      <c r="C49" s="6">
        <v>1458.48</v>
      </c>
      <c r="D49" s="19">
        <v>3094.04</v>
      </c>
      <c r="E49" s="1">
        <v>66.12</v>
      </c>
      <c r="G49" s="2" t="s">
        <v>685</v>
      </c>
      <c r="H49" s="119">
        <v>8073.3</v>
      </c>
      <c r="I49" s="124">
        <v>177.31</v>
      </c>
      <c r="J49" s="17">
        <f t="shared" si="4"/>
        <v>-6.1275281299707496E-3</v>
      </c>
      <c r="K49" s="17">
        <f t="shared" si="5"/>
        <v>3.1172448900232519E-2</v>
      </c>
      <c r="L49" s="17">
        <f t="shared" si="5"/>
        <v>2.2772844921137292E-3</v>
      </c>
      <c r="M49" s="17">
        <f t="shared" si="5"/>
        <v>8.6956521739132153E-3</v>
      </c>
      <c r="N49" s="36">
        <f t="shared" si="6"/>
        <v>9.112044397780128E-3</v>
      </c>
      <c r="O49" s="20">
        <f t="shared" si="7"/>
        <v>1.5928493668710297E-2</v>
      </c>
      <c r="P49" s="17">
        <f t="shared" si="8"/>
        <v>-6.1275281299707496E-3</v>
      </c>
      <c r="Q49" s="17" t="str">
        <f t="shared" si="8"/>
        <v/>
      </c>
      <c r="R49" s="17" t="str">
        <f t="shared" si="8"/>
        <v/>
      </c>
      <c r="S49" s="17" t="str">
        <f t="shared" si="8"/>
        <v/>
      </c>
      <c r="T49" s="36" t="str">
        <f t="shared" si="2"/>
        <v/>
      </c>
      <c r="U49" s="20" t="str">
        <f t="shared" si="3"/>
        <v/>
      </c>
    </row>
    <row r="50" spans="1:21" x14ac:dyDescent="0.25">
      <c r="A50" t="s">
        <v>657</v>
      </c>
      <c r="B50" s="6">
        <v>11872.1</v>
      </c>
      <c r="C50" s="6">
        <v>1449.01</v>
      </c>
      <c r="D50" s="19">
        <v>3096.63</v>
      </c>
      <c r="E50" s="1">
        <v>65.66</v>
      </c>
      <c r="G50" s="2" t="s">
        <v>684</v>
      </c>
      <c r="H50" s="119">
        <v>7948.5</v>
      </c>
      <c r="I50" s="124">
        <v>172.81</v>
      </c>
      <c r="J50" s="17">
        <f t="shared" si="4"/>
        <v>2.6730402982995116E-3</v>
      </c>
      <c r="K50" s="17">
        <f t="shared" si="5"/>
        <v>-6.4930612692666312E-3</v>
      </c>
      <c r="L50" s="17">
        <f t="shared" si="5"/>
        <v>8.3709325024883263E-4</v>
      </c>
      <c r="M50" s="17">
        <f t="shared" si="5"/>
        <v>-6.9570477918936557E-3</v>
      </c>
      <c r="N50" s="36">
        <f t="shared" si="6"/>
        <v>-1.545836275129131E-2</v>
      </c>
      <c r="O50" s="20">
        <f t="shared" si="7"/>
        <v>-2.5379279228469942E-2</v>
      </c>
      <c r="P50" s="17" t="str">
        <f t="shared" si="8"/>
        <v/>
      </c>
      <c r="Q50" s="17">
        <f t="shared" si="8"/>
        <v>-6.4930612692666312E-3</v>
      </c>
      <c r="R50" s="17" t="str">
        <f t="shared" si="8"/>
        <v/>
      </c>
      <c r="S50" s="17">
        <f t="shared" si="8"/>
        <v>-6.9570477918936557E-3</v>
      </c>
      <c r="T50" s="36">
        <f t="shared" si="2"/>
        <v>-1.545836275129131E-2</v>
      </c>
      <c r="U50" s="20">
        <f t="shared" si="3"/>
        <v>-2.5379279228469942E-2</v>
      </c>
    </row>
    <row r="51" spans="1:21" x14ac:dyDescent="0.25">
      <c r="A51" t="s">
        <v>656</v>
      </c>
      <c r="B51" s="6">
        <v>11895.45</v>
      </c>
      <c r="C51" s="6">
        <v>1457.04</v>
      </c>
      <c r="D51" s="19">
        <v>3120.46</v>
      </c>
      <c r="E51" s="1">
        <v>66.44</v>
      </c>
      <c r="G51" s="2" t="s">
        <v>683</v>
      </c>
      <c r="H51" s="119">
        <v>7957.3</v>
      </c>
      <c r="I51" s="124">
        <v>171.91</v>
      </c>
      <c r="J51" s="17">
        <f t="shared" si="4"/>
        <v>1.9667961017848512E-3</v>
      </c>
      <c r="K51" s="17">
        <f t="shared" si="5"/>
        <v>5.541714687959276E-3</v>
      </c>
      <c r="L51" s="17">
        <f t="shared" si="5"/>
        <v>7.6954624866387711E-3</v>
      </c>
      <c r="M51" s="17">
        <f t="shared" si="5"/>
        <v>1.1879378617118519E-2</v>
      </c>
      <c r="N51" s="36">
        <f t="shared" si="6"/>
        <v>1.1071271309053277E-3</v>
      </c>
      <c r="O51" s="20">
        <f t="shared" si="7"/>
        <v>-5.2080319425958921E-3</v>
      </c>
      <c r="P51" s="17" t="str">
        <f t="shared" si="8"/>
        <v/>
      </c>
      <c r="Q51" s="17" t="str">
        <f t="shared" si="8"/>
        <v/>
      </c>
      <c r="R51" s="17" t="str">
        <f t="shared" si="8"/>
        <v/>
      </c>
      <c r="S51" s="17" t="str">
        <f t="shared" si="8"/>
        <v/>
      </c>
      <c r="T51" s="36" t="str">
        <f t="shared" si="2"/>
        <v/>
      </c>
      <c r="U51" s="20">
        <f t="shared" si="3"/>
        <v>-5.2080319425958921E-3</v>
      </c>
    </row>
    <row r="52" spans="1:21" x14ac:dyDescent="0.25">
      <c r="A52" t="s">
        <v>653</v>
      </c>
      <c r="B52" s="6">
        <v>11884.5</v>
      </c>
      <c r="C52" s="6">
        <v>1445.5</v>
      </c>
      <c r="D52" s="19">
        <v>3122.03</v>
      </c>
      <c r="E52" s="1">
        <v>66.78</v>
      </c>
      <c r="G52" s="2" t="s">
        <v>682</v>
      </c>
      <c r="H52" s="119">
        <v>8223.4</v>
      </c>
      <c r="I52" s="124">
        <v>175.14</v>
      </c>
      <c r="J52" s="17">
        <f t="shared" si="4"/>
        <v>-9.2052003076814604E-4</v>
      </c>
      <c r="K52" s="17">
        <f t="shared" si="5"/>
        <v>-7.9201669137428654E-3</v>
      </c>
      <c r="L52" s="17">
        <f t="shared" si="5"/>
        <v>5.0313094864229413E-4</v>
      </c>
      <c r="M52" s="17">
        <f t="shared" si="5"/>
        <v>5.1173991571342725E-3</v>
      </c>
      <c r="N52" s="36">
        <f t="shared" si="6"/>
        <v>3.3440991291015632E-2</v>
      </c>
      <c r="O52" s="20">
        <f t="shared" si="7"/>
        <v>1.8788901169216388E-2</v>
      </c>
      <c r="P52" s="17">
        <f t="shared" si="8"/>
        <v>-9.2052003076814604E-4</v>
      </c>
      <c r="Q52" s="17">
        <f t="shared" si="8"/>
        <v>-7.9201669137428654E-3</v>
      </c>
      <c r="R52" s="17" t="str">
        <f t="shared" si="8"/>
        <v/>
      </c>
      <c r="S52" s="17" t="str">
        <f t="shared" si="8"/>
        <v/>
      </c>
      <c r="T52" s="36" t="str">
        <f t="shared" si="2"/>
        <v/>
      </c>
      <c r="U52" s="20" t="str">
        <f t="shared" si="3"/>
        <v/>
      </c>
    </row>
    <row r="53" spans="1:21" x14ac:dyDescent="0.25">
      <c r="A53" t="s">
        <v>652</v>
      </c>
      <c r="B53" s="6">
        <v>11940.1</v>
      </c>
      <c r="C53" s="6">
        <v>1495.57</v>
      </c>
      <c r="D53" s="19">
        <v>3120.18</v>
      </c>
      <c r="E53" s="1">
        <v>66.569999999999993</v>
      </c>
      <c r="G53" s="2" t="s">
        <v>681</v>
      </c>
      <c r="H53" s="119">
        <v>8208.2000000000007</v>
      </c>
      <c r="I53" s="124">
        <v>174.18</v>
      </c>
      <c r="J53" s="17">
        <f t="shared" si="4"/>
        <v>4.6783625730995038E-3</v>
      </c>
      <c r="K53" s="17">
        <f t="shared" si="5"/>
        <v>3.463853337945344E-2</v>
      </c>
      <c r="L53" s="17">
        <f t="shared" si="5"/>
        <v>-5.9256317203881803E-4</v>
      </c>
      <c r="M53" s="17">
        <f t="shared" si="5"/>
        <v>-3.1446540880504248E-3</v>
      </c>
      <c r="N53" s="36">
        <f t="shared" si="6"/>
        <v>-1.8483838801467423E-3</v>
      </c>
      <c r="O53" s="20">
        <f t="shared" si="7"/>
        <v>-5.4813292223363508E-3</v>
      </c>
      <c r="P53" s="17" t="str">
        <f t="shared" si="8"/>
        <v/>
      </c>
      <c r="Q53" s="17" t="str">
        <f t="shared" si="8"/>
        <v/>
      </c>
      <c r="R53" s="17">
        <f t="shared" si="8"/>
        <v>-5.9256317203881803E-4</v>
      </c>
      <c r="S53" s="17">
        <f t="shared" si="8"/>
        <v>-3.1446540880504248E-3</v>
      </c>
      <c r="T53" s="36">
        <f t="shared" si="2"/>
        <v>-1.8483838801467423E-3</v>
      </c>
      <c r="U53" s="20">
        <f t="shared" si="3"/>
        <v>-5.4813292223363508E-3</v>
      </c>
    </row>
    <row r="54" spans="1:21" x14ac:dyDescent="0.25">
      <c r="A54" t="s">
        <v>651</v>
      </c>
      <c r="B54" s="6">
        <v>11999.1</v>
      </c>
      <c r="C54" s="6">
        <v>1533.12</v>
      </c>
      <c r="D54" s="19">
        <v>3108.46</v>
      </c>
      <c r="E54" s="1">
        <v>65.8</v>
      </c>
      <c r="G54" s="2" t="s">
        <v>680</v>
      </c>
      <c r="H54" s="119">
        <v>8031.4</v>
      </c>
      <c r="I54" s="124">
        <v>171.42</v>
      </c>
      <c r="J54" s="17">
        <f t="shared" si="4"/>
        <v>4.941332149646982E-3</v>
      </c>
      <c r="K54" s="17">
        <f t="shared" si="5"/>
        <v>2.510748410305097E-2</v>
      </c>
      <c r="L54" s="17">
        <f t="shared" si="5"/>
        <v>-3.7561935529359936E-3</v>
      </c>
      <c r="M54" s="17">
        <f t="shared" si="5"/>
        <v>-1.1566771819137678E-2</v>
      </c>
      <c r="N54" s="36">
        <f t="shared" si="6"/>
        <v>-2.1539436173582671E-2</v>
      </c>
      <c r="O54" s="20">
        <f t="shared" si="7"/>
        <v>-1.5845676885980153E-2</v>
      </c>
      <c r="P54" s="17" t="str">
        <f t="shared" si="8"/>
        <v/>
      </c>
      <c r="Q54" s="17" t="str">
        <f t="shared" si="8"/>
        <v/>
      </c>
      <c r="R54" s="17">
        <f t="shared" si="8"/>
        <v>-3.7561935529359936E-3</v>
      </c>
      <c r="S54" s="17">
        <f t="shared" si="8"/>
        <v>-1.1566771819137678E-2</v>
      </c>
      <c r="T54" s="36">
        <f t="shared" si="2"/>
        <v>-2.1539436173582671E-2</v>
      </c>
      <c r="U54" s="20">
        <f t="shared" si="3"/>
        <v>-1.5845676885980153E-2</v>
      </c>
    </row>
    <row r="55" spans="1:21" x14ac:dyDescent="0.25">
      <c r="A55" t="s">
        <v>650</v>
      </c>
      <c r="B55" s="6">
        <v>11968.4</v>
      </c>
      <c r="C55" s="6">
        <v>1523.16</v>
      </c>
      <c r="D55" s="19">
        <v>3103.54</v>
      </c>
      <c r="E55" s="1">
        <v>65.5</v>
      </c>
      <c r="G55" s="2" t="s">
        <v>679</v>
      </c>
      <c r="H55" s="119">
        <v>7477</v>
      </c>
      <c r="I55" s="124">
        <v>162.28</v>
      </c>
      <c r="J55" s="17">
        <f t="shared" si="4"/>
        <v>-2.5585252227251498E-3</v>
      </c>
      <c r="K55" s="17">
        <f t="shared" si="5"/>
        <v>-6.4965560425797042E-3</v>
      </c>
      <c r="L55" s="17">
        <f t="shared" si="5"/>
        <v>-1.5827773238195064E-3</v>
      </c>
      <c r="M55" s="17">
        <f t="shared" si="5"/>
        <v>-4.5592705167172287E-3</v>
      </c>
      <c r="N55" s="36">
        <f t="shared" si="6"/>
        <v>-6.9029060935826836E-2</v>
      </c>
      <c r="O55" s="20">
        <f t="shared" si="7"/>
        <v>-5.3319332633298244E-2</v>
      </c>
      <c r="P55" s="17">
        <f t="shared" si="8"/>
        <v>-2.5585252227251498E-3</v>
      </c>
      <c r="Q55" s="17">
        <f t="shared" si="8"/>
        <v>-6.4965560425797042E-3</v>
      </c>
      <c r="R55" s="17">
        <f t="shared" si="8"/>
        <v>-1.5827773238195064E-3</v>
      </c>
      <c r="S55" s="17">
        <f t="shared" si="8"/>
        <v>-4.5592705167172287E-3</v>
      </c>
      <c r="T55" s="36">
        <f t="shared" si="2"/>
        <v>-6.9029060935826836E-2</v>
      </c>
      <c r="U55" s="20">
        <f t="shared" si="3"/>
        <v>-5.3319332633298244E-2</v>
      </c>
    </row>
    <row r="56" spans="1:21" x14ac:dyDescent="0.25">
      <c r="A56" t="s">
        <v>649</v>
      </c>
      <c r="B56" s="6">
        <v>11914.4</v>
      </c>
      <c r="C56" s="6">
        <v>1531.98</v>
      </c>
      <c r="D56" s="19">
        <v>3110.29</v>
      </c>
      <c r="E56" s="1">
        <v>65.44</v>
      </c>
      <c r="G56" s="2" t="s">
        <v>678</v>
      </c>
      <c r="H56" s="119">
        <v>7422.7</v>
      </c>
      <c r="I56" s="124">
        <v>160.72999999999999</v>
      </c>
      <c r="J56" s="17">
        <f t="shared" si="4"/>
        <v>-4.5118812873901071E-3</v>
      </c>
      <c r="K56" s="17">
        <f t="shared" si="5"/>
        <v>5.7905932403685689E-3</v>
      </c>
      <c r="L56" s="17">
        <f t="shared" si="5"/>
        <v>2.1749357185665286E-3</v>
      </c>
      <c r="M56" s="17">
        <f t="shared" si="5"/>
        <v>-9.1603053435118653E-4</v>
      </c>
      <c r="N56" s="36">
        <f t="shared" si="6"/>
        <v>-7.2622709642905514E-3</v>
      </c>
      <c r="O56" s="20">
        <f t="shared" si="7"/>
        <v>-9.551392654670976E-3</v>
      </c>
      <c r="P56" s="17">
        <f t="shared" si="8"/>
        <v>-4.5118812873901071E-3</v>
      </c>
      <c r="Q56" s="17" t="str">
        <f t="shared" si="8"/>
        <v/>
      </c>
      <c r="R56" s="17" t="str">
        <f t="shared" si="8"/>
        <v/>
      </c>
      <c r="S56" s="17">
        <f t="shared" si="8"/>
        <v>-9.1603053435118653E-4</v>
      </c>
      <c r="T56" s="36">
        <f t="shared" si="2"/>
        <v>-7.2622709642905514E-3</v>
      </c>
      <c r="U56" s="20">
        <f t="shared" si="3"/>
        <v>-9.551392654670976E-3</v>
      </c>
    </row>
    <row r="57" spans="1:21" x14ac:dyDescent="0.25">
      <c r="A57" t="s">
        <v>646</v>
      </c>
      <c r="B57" s="6">
        <v>12073.75</v>
      </c>
      <c r="C57" s="6">
        <v>1546.89</v>
      </c>
      <c r="D57" s="19">
        <v>3133.64</v>
      </c>
      <c r="E57" s="1">
        <v>66.59</v>
      </c>
      <c r="G57" s="2" t="s">
        <v>677</v>
      </c>
      <c r="H57" s="119">
        <v>8658.2999999999993</v>
      </c>
      <c r="I57" s="124">
        <v>181.49</v>
      </c>
      <c r="J57" s="17">
        <f t="shared" si="4"/>
        <v>1.3374571946552116E-2</v>
      </c>
      <c r="K57" s="17">
        <f t="shared" si="5"/>
        <v>9.7325030352877206E-3</v>
      </c>
      <c r="L57" s="17">
        <f t="shared" si="5"/>
        <v>7.5073385439943241E-3</v>
      </c>
      <c r="M57" s="17">
        <f t="shared" si="5"/>
        <v>1.7573349633251967E-2</v>
      </c>
      <c r="N57" s="36">
        <f t="shared" si="6"/>
        <v>0.16646233850216219</v>
      </c>
      <c r="O57" s="20">
        <f t="shared" si="7"/>
        <v>0.12916070428669202</v>
      </c>
      <c r="P57" s="17" t="str">
        <f t="shared" si="8"/>
        <v/>
      </c>
      <c r="Q57" s="17" t="str">
        <f t="shared" si="8"/>
        <v/>
      </c>
      <c r="R57" s="17" t="str">
        <f t="shared" si="8"/>
        <v/>
      </c>
      <c r="S57" s="17" t="str">
        <f t="shared" si="8"/>
        <v/>
      </c>
      <c r="T57" s="36" t="str">
        <f t="shared" si="2"/>
        <v/>
      </c>
      <c r="U57" s="20" t="str">
        <f t="shared" si="3"/>
        <v/>
      </c>
    </row>
    <row r="58" spans="1:21" x14ac:dyDescent="0.25">
      <c r="A58" t="s">
        <v>645</v>
      </c>
      <c r="B58" s="6">
        <v>12037.7</v>
      </c>
      <c r="C58" s="6">
        <v>1545.6</v>
      </c>
      <c r="D58" s="19">
        <v>3140.52</v>
      </c>
      <c r="E58" s="1">
        <v>66.069999999999993</v>
      </c>
      <c r="G58" s="2" t="s">
        <v>676</v>
      </c>
      <c r="H58" s="119">
        <v>9230.6</v>
      </c>
      <c r="I58" s="124">
        <v>179.62</v>
      </c>
      <c r="J58" s="17">
        <f t="shared" si="4"/>
        <v>-2.9858163370948265E-3</v>
      </c>
      <c r="K58" s="17">
        <f t="shared" si="5"/>
        <v>-8.3393130733289134E-4</v>
      </c>
      <c r="L58" s="17">
        <f t="shared" si="5"/>
        <v>2.1955297992111156E-3</v>
      </c>
      <c r="M58" s="17">
        <f t="shared" si="5"/>
        <v>-7.8089803273766467E-3</v>
      </c>
      <c r="N58" s="36">
        <f t="shared" si="6"/>
        <v>6.6098425787972426E-2</v>
      </c>
      <c r="O58" s="20">
        <f t="shared" si="7"/>
        <v>-1.0303597994379854E-2</v>
      </c>
      <c r="P58" s="17">
        <f t="shared" si="8"/>
        <v>-2.9858163370948265E-3</v>
      </c>
      <c r="Q58" s="17">
        <f t="shared" si="8"/>
        <v>-8.3393130733289134E-4</v>
      </c>
      <c r="R58" s="17" t="str">
        <f t="shared" si="8"/>
        <v/>
      </c>
      <c r="S58" s="17">
        <f t="shared" si="8"/>
        <v>-7.8089803273766467E-3</v>
      </c>
      <c r="T58" s="36" t="str">
        <f t="shared" si="2"/>
        <v/>
      </c>
      <c r="U58" s="20">
        <f t="shared" si="3"/>
        <v>-1.0303597994379854E-2</v>
      </c>
    </row>
    <row r="59" spans="1:21" x14ac:dyDescent="0.25">
      <c r="A59" t="s">
        <v>644</v>
      </c>
      <c r="B59" s="6">
        <v>12100.7</v>
      </c>
      <c r="C59" s="6">
        <v>1555.11</v>
      </c>
      <c r="D59" s="19">
        <v>3153.63</v>
      </c>
      <c r="E59" s="1">
        <v>66.959999999999994</v>
      </c>
      <c r="G59" s="2" t="s">
        <v>675</v>
      </c>
      <c r="H59" s="119">
        <v>9529.6</v>
      </c>
      <c r="I59" s="124">
        <v>184.05</v>
      </c>
      <c r="J59" s="17">
        <f t="shared" si="4"/>
        <v>5.2335579055799997E-3</v>
      </c>
      <c r="K59" s="17">
        <f t="shared" si="5"/>
        <v>6.1529503105590688E-3</v>
      </c>
      <c r="L59" s="17">
        <f t="shared" si="5"/>
        <v>4.1744679225097503E-3</v>
      </c>
      <c r="M59" s="17">
        <f t="shared" si="5"/>
        <v>1.3470561525654512E-2</v>
      </c>
      <c r="N59" s="36">
        <f t="shared" si="6"/>
        <v>3.2392260524776395E-2</v>
      </c>
      <c r="O59" s="20">
        <f t="shared" si="7"/>
        <v>2.4663177819841842E-2</v>
      </c>
      <c r="P59" s="17" t="str">
        <f t="shared" si="8"/>
        <v/>
      </c>
      <c r="Q59" s="17" t="str">
        <f t="shared" si="8"/>
        <v/>
      </c>
      <c r="R59" s="17" t="str">
        <f t="shared" si="8"/>
        <v/>
      </c>
      <c r="S59" s="17" t="str">
        <f t="shared" si="8"/>
        <v/>
      </c>
      <c r="T59" s="36" t="str">
        <f t="shared" si="2"/>
        <v/>
      </c>
      <c r="U59" s="20" t="str">
        <f t="shared" si="3"/>
        <v/>
      </c>
    </row>
    <row r="60" spans="1:21" x14ac:dyDescent="0.25">
      <c r="A60" t="s">
        <v>643</v>
      </c>
      <c r="B60" s="6">
        <v>12151.15</v>
      </c>
      <c r="C60" s="6">
        <v>1565.46</v>
      </c>
      <c r="D60" s="19">
        <v>3153.63</v>
      </c>
      <c r="E60" s="1">
        <v>66.959999999999994</v>
      </c>
      <c r="G60" s="2" t="s">
        <v>674</v>
      </c>
      <c r="H60" s="119">
        <v>9207.2000000000007</v>
      </c>
      <c r="I60" s="124">
        <v>181.67</v>
      </c>
      <c r="J60" s="17">
        <f t="shared" si="4"/>
        <v>4.1691802953547352E-3</v>
      </c>
      <c r="K60" s="17">
        <f t="shared" si="5"/>
        <v>6.6554777475549276E-3</v>
      </c>
      <c r="L60" s="17">
        <f t="shared" si="5"/>
        <v>0</v>
      </c>
      <c r="M60" s="17">
        <f t="shared" si="5"/>
        <v>0</v>
      </c>
      <c r="N60" s="36">
        <f t="shared" si="6"/>
        <v>-3.3831430490261827E-2</v>
      </c>
      <c r="O60" s="20">
        <f t="shared" si="7"/>
        <v>-1.2931268676990126E-2</v>
      </c>
      <c r="P60" s="17" t="str">
        <f t="shared" si="8"/>
        <v/>
      </c>
      <c r="Q60" s="17" t="str">
        <f t="shared" si="8"/>
        <v/>
      </c>
      <c r="R60" s="17" t="str">
        <f t="shared" si="8"/>
        <v/>
      </c>
      <c r="S60" s="17" t="str">
        <f t="shared" si="8"/>
        <v/>
      </c>
      <c r="T60" s="36">
        <f t="shared" si="2"/>
        <v>-3.3831430490261827E-2</v>
      </c>
      <c r="U60" s="20">
        <f t="shared" si="3"/>
        <v>-1.2931268676990126E-2</v>
      </c>
    </row>
    <row r="61" spans="1:21" x14ac:dyDescent="0.25">
      <c r="A61" t="s">
        <v>642</v>
      </c>
      <c r="B61" s="6">
        <v>12056.05</v>
      </c>
      <c r="C61" s="6">
        <v>1536.58</v>
      </c>
      <c r="D61" s="19">
        <v>3140.98</v>
      </c>
      <c r="E61" s="1">
        <v>66.81</v>
      </c>
      <c r="G61" s="2" t="s">
        <v>673</v>
      </c>
      <c r="H61" s="119">
        <v>9411.2999999999993</v>
      </c>
      <c r="I61" s="124">
        <v>190.45</v>
      </c>
      <c r="J61" s="17">
        <f t="shared" si="4"/>
        <v>-7.8264197215901499E-3</v>
      </c>
      <c r="K61" s="17">
        <f t="shared" si="5"/>
        <v>-1.844825163210817E-2</v>
      </c>
      <c r="L61" s="17">
        <f t="shared" si="5"/>
        <v>-4.0112505271703291E-3</v>
      </c>
      <c r="M61" s="17">
        <f t="shared" si="5"/>
        <v>-2.2401433691755512E-3</v>
      </c>
      <c r="N61" s="36">
        <f t="shared" si="6"/>
        <v>2.2167434181944445E-2</v>
      </c>
      <c r="O61" s="20">
        <f t="shared" si="7"/>
        <v>4.8329388451588073E-2</v>
      </c>
      <c r="P61" s="17">
        <f t="shared" si="8"/>
        <v>-7.8264197215901499E-3</v>
      </c>
      <c r="Q61" s="17">
        <f t="shared" si="8"/>
        <v>-1.844825163210817E-2</v>
      </c>
      <c r="R61" s="17">
        <f t="shared" si="8"/>
        <v>-4.0112505271703291E-3</v>
      </c>
      <c r="S61" s="17">
        <f t="shared" si="8"/>
        <v>-2.2401433691755512E-3</v>
      </c>
      <c r="T61" s="36" t="str">
        <f t="shared" si="2"/>
        <v/>
      </c>
      <c r="U61" s="20" t="str">
        <f t="shared" si="3"/>
        <v/>
      </c>
    </row>
    <row r="62" spans="1:21" x14ac:dyDescent="0.25">
      <c r="A62" t="s">
        <v>639</v>
      </c>
      <c r="B62" s="6">
        <v>12048.2</v>
      </c>
      <c r="C62" s="6">
        <v>1571.6</v>
      </c>
      <c r="D62" s="19">
        <v>3113.87</v>
      </c>
      <c r="E62" s="1">
        <v>66.040000000000006</v>
      </c>
      <c r="G62" s="2" t="s">
        <v>672</v>
      </c>
      <c r="H62" s="119">
        <v>9157.9</v>
      </c>
      <c r="I62" s="124">
        <v>183.25</v>
      </c>
      <c r="J62" s="17">
        <f t="shared" si="4"/>
        <v>-6.5112536859079917E-4</v>
      </c>
      <c r="K62" s="17">
        <f t="shared" si="5"/>
        <v>2.2790873237970022E-2</v>
      </c>
      <c r="L62" s="17">
        <f t="shared" si="5"/>
        <v>-8.6310641901572449E-3</v>
      </c>
      <c r="M62" s="17">
        <f t="shared" si="5"/>
        <v>-1.1525220775333023E-2</v>
      </c>
      <c r="N62" s="36">
        <f t="shared" si="6"/>
        <v>-2.6925079425796583E-2</v>
      </c>
      <c r="O62" s="20">
        <f t="shared" si="7"/>
        <v>-3.7805198214754476E-2</v>
      </c>
      <c r="P62" s="17">
        <f t="shared" si="8"/>
        <v>-6.5112536859079917E-4</v>
      </c>
      <c r="Q62" s="17" t="str">
        <f t="shared" si="8"/>
        <v/>
      </c>
      <c r="R62" s="17">
        <f t="shared" si="8"/>
        <v>-8.6310641901572449E-3</v>
      </c>
      <c r="S62" s="17">
        <f t="shared" si="8"/>
        <v>-1.1525220775333023E-2</v>
      </c>
      <c r="T62" s="36">
        <f t="shared" si="2"/>
        <v>-2.6925079425796583E-2</v>
      </c>
      <c r="U62" s="20">
        <f t="shared" si="3"/>
        <v>-3.7805198214754476E-2</v>
      </c>
    </row>
    <row r="63" spans="1:21" x14ac:dyDescent="0.25">
      <c r="A63" t="s">
        <v>638</v>
      </c>
      <c r="B63" s="6">
        <v>11994.2</v>
      </c>
      <c r="C63" s="6">
        <v>1564.07</v>
      </c>
      <c r="D63" s="19">
        <v>3093.2</v>
      </c>
      <c r="E63" s="1">
        <v>64.86</v>
      </c>
      <c r="G63" s="2" t="s">
        <v>671</v>
      </c>
      <c r="H63" s="119">
        <v>9152.6</v>
      </c>
      <c r="I63" s="124">
        <v>182.37</v>
      </c>
      <c r="J63" s="17">
        <f t="shared" si="4"/>
        <v>-4.4819973108015665E-3</v>
      </c>
      <c r="K63" s="17">
        <f t="shared" si="5"/>
        <v>-4.7912954950368736E-3</v>
      </c>
      <c r="L63" s="17">
        <f t="shared" si="5"/>
        <v>-6.6380420505672832E-3</v>
      </c>
      <c r="M63" s="17">
        <f t="shared" si="5"/>
        <v>-1.7867958812840756E-2</v>
      </c>
      <c r="N63" s="36">
        <f t="shared" si="6"/>
        <v>-5.787352995773043E-4</v>
      </c>
      <c r="O63" s="20">
        <f t="shared" si="7"/>
        <v>-4.8021828103683717E-3</v>
      </c>
      <c r="P63" s="17">
        <f t="shared" si="8"/>
        <v>-4.4819973108015665E-3</v>
      </c>
      <c r="Q63" s="17">
        <f t="shared" si="8"/>
        <v>-4.7912954950368736E-3</v>
      </c>
      <c r="R63" s="17">
        <f t="shared" si="8"/>
        <v>-6.6380420505672832E-3</v>
      </c>
      <c r="S63" s="17">
        <f t="shared" si="8"/>
        <v>-1.7867958812840756E-2</v>
      </c>
      <c r="T63" s="36">
        <f t="shared" si="2"/>
        <v>-5.787352995773043E-4</v>
      </c>
      <c r="U63" s="20">
        <f t="shared" si="3"/>
        <v>-4.8021828103683717E-3</v>
      </c>
    </row>
    <row r="64" spans="1:21" x14ac:dyDescent="0.25">
      <c r="A64" t="s">
        <v>637</v>
      </c>
      <c r="B64" s="6">
        <v>12043.2</v>
      </c>
      <c r="C64" s="6">
        <v>1538.12</v>
      </c>
      <c r="D64" s="19">
        <v>3112.76</v>
      </c>
      <c r="E64" s="1">
        <v>65.430000000000007</v>
      </c>
      <c r="G64" s="2" t="s">
        <v>670</v>
      </c>
      <c r="H64" s="119">
        <v>9230.1</v>
      </c>
      <c r="I64" s="124">
        <v>183.12</v>
      </c>
      <c r="J64" s="17">
        <f t="shared" si="4"/>
        <v>4.0853078988176694E-3</v>
      </c>
      <c r="K64" s="17">
        <f t="shared" si="5"/>
        <v>-1.6591329032588087E-2</v>
      </c>
      <c r="L64" s="17">
        <f t="shared" si="5"/>
        <v>6.323548428811776E-3</v>
      </c>
      <c r="M64" s="17">
        <f t="shared" si="5"/>
        <v>8.7881591119334246E-3</v>
      </c>
      <c r="N64" s="36">
        <f t="shared" si="6"/>
        <v>8.4675392784563375E-3</v>
      </c>
      <c r="O64" s="20">
        <f t="shared" si="7"/>
        <v>4.1125185063333181E-3</v>
      </c>
      <c r="P64" s="17" t="str">
        <f t="shared" si="8"/>
        <v/>
      </c>
      <c r="Q64" s="17">
        <f t="shared" si="8"/>
        <v>-1.6591329032588087E-2</v>
      </c>
      <c r="R64" s="17" t="str">
        <f t="shared" si="8"/>
        <v/>
      </c>
      <c r="S64" s="17" t="str">
        <f t="shared" si="8"/>
        <v/>
      </c>
      <c r="T64" s="36" t="str">
        <f t="shared" si="2"/>
        <v/>
      </c>
      <c r="U64" s="20" t="str">
        <f t="shared" si="3"/>
        <v/>
      </c>
    </row>
    <row r="65" spans="1:21" x14ac:dyDescent="0.25">
      <c r="A65" t="s">
        <v>636</v>
      </c>
      <c r="B65" s="6">
        <v>12018.4</v>
      </c>
      <c r="C65" s="6">
        <v>1536.29</v>
      </c>
      <c r="D65" s="19">
        <v>3117.43</v>
      </c>
      <c r="E65" s="1">
        <v>66.39</v>
      </c>
      <c r="G65" s="2" t="s">
        <v>669</v>
      </c>
      <c r="H65" s="119">
        <v>9300.6</v>
      </c>
      <c r="I65" s="124">
        <v>183.01</v>
      </c>
      <c r="J65" s="17">
        <f t="shared" si="4"/>
        <v>-2.0592533545902292E-3</v>
      </c>
      <c r="K65" s="17">
        <f t="shared" si="5"/>
        <v>-1.1897641276362725E-3</v>
      </c>
      <c r="L65" s="17">
        <f t="shared" si="5"/>
        <v>1.500276282141666E-3</v>
      </c>
      <c r="M65" s="17">
        <f t="shared" si="5"/>
        <v>1.467216872994026E-2</v>
      </c>
      <c r="N65" s="36">
        <f t="shared" si="6"/>
        <v>7.6380537588975894E-3</v>
      </c>
      <c r="O65" s="20">
        <f t="shared" si="7"/>
        <v>-6.0069899519443748E-4</v>
      </c>
      <c r="P65" s="17">
        <f t="shared" si="8"/>
        <v>-2.0592533545902292E-3</v>
      </c>
      <c r="Q65" s="17">
        <f t="shared" si="8"/>
        <v>-1.1897641276362725E-3</v>
      </c>
      <c r="R65" s="17" t="str">
        <f t="shared" si="8"/>
        <v/>
      </c>
      <c r="S65" s="17" t="str">
        <f t="shared" si="8"/>
        <v/>
      </c>
      <c r="T65" s="36" t="str">
        <f t="shared" si="2"/>
        <v/>
      </c>
      <c r="U65" s="20">
        <f t="shared" si="3"/>
        <v>-6.0069899519443748E-4</v>
      </c>
    </row>
    <row r="66" spans="1:21" x14ac:dyDescent="0.25">
      <c r="A66" t="s">
        <v>635</v>
      </c>
      <c r="B66" s="6">
        <v>11921.5</v>
      </c>
      <c r="C66" s="6">
        <v>1540.3</v>
      </c>
      <c r="D66" s="19">
        <v>3145.91</v>
      </c>
      <c r="E66" s="1">
        <v>67.680000000000007</v>
      </c>
      <c r="G66" s="2" t="s">
        <v>668</v>
      </c>
      <c r="H66" s="119">
        <v>9198.2999999999993</v>
      </c>
      <c r="I66" s="124">
        <v>181.7</v>
      </c>
      <c r="J66" s="17">
        <f t="shared" si="4"/>
        <v>-8.062637289489416E-3</v>
      </c>
      <c r="K66" s="17">
        <f t="shared" si="5"/>
        <v>2.6101842751042881E-3</v>
      </c>
      <c r="L66" s="17">
        <f t="shared" si="5"/>
        <v>9.1357303933048417E-3</v>
      </c>
      <c r="M66" s="17">
        <f t="shared" si="5"/>
        <v>1.9430637144148388E-2</v>
      </c>
      <c r="N66" s="36">
        <f t="shared" si="6"/>
        <v>-1.0999290368363446E-2</v>
      </c>
      <c r="O66" s="20">
        <f t="shared" si="7"/>
        <v>-7.1580787935086043E-3</v>
      </c>
      <c r="P66" s="17">
        <f t="shared" si="8"/>
        <v>-8.062637289489416E-3</v>
      </c>
      <c r="Q66" s="17" t="str">
        <f t="shared" si="8"/>
        <v/>
      </c>
      <c r="R66" s="17" t="str">
        <f t="shared" si="8"/>
        <v/>
      </c>
      <c r="S66" s="17" t="str">
        <f t="shared" si="8"/>
        <v/>
      </c>
      <c r="T66" s="36">
        <f t="shared" si="2"/>
        <v>-1.0999290368363446E-2</v>
      </c>
      <c r="U66" s="20">
        <f t="shared" si="3"/>
        <v>-7.1580787935086043E-3</v>
      </c>
    </row>
    <row r="67" spans="1:21" x14ac:dyDescent="0.25">
      <c r="A67" t="s">
        <v>632</v>
      </c>
      <c r="B67" s="6">
        <v>11937.5</v>
      </c>
      <c r="C67" s="6">
        <v>1557.83</v>
      </c>
      <c r="D67" s="19">
        <v>3135.96</v>
      </c>
      <c r="E67" s="1">
        <v>66.73</v>
      </c>
      <c r="G67" s="2" t="s">
        <v>667</v>
      </c>
      <c r="H67" s="119">
        <v>9396.4</v>
      </c>
      <c r="I67" s="124">
        <v>185.85</v>
      </c>
      <c r="J67" s="17">
        <f t="shared" si="4"/>
        <v>1.342112989137334E-3</v>
      </c>
      <c r="K67" s="17">
        <f t="shared" si="5"/>
        <v>1.1380899824709356E-2</v>
      </c>
      <c r="L67" s="17">
        <f t="shared" si="5"/>
        <v>-3.1628368262283102E-3</v>
      </c>
      <c r="M67" s="17">
        <f t="shared" si="5"/>
        <v>-1.4036643026004714E-2</v>
      </c>
      <c r="N67" s="36">
        <f t="shared" si="6"/>
        <v>2.1536588282617508E-2</v>
      </c>
      <c r="O67" s="20">
        <f t="shared" si="7"/>
        <v>2.2839845899834899E-2</v>
      </c>
      <c r="P67" s="17" t="str">
        <f t="shared" si="8"/>
        <v/>
      </c>
      <c r="Q67" s="17" t="str">
        <f t="shared" si="8"/>
        <v/>
      </c>
      <c r="R67" s="17">
        <f t="shared" si="8"/>
        <v>-3.1628368262283102E-3</v>
      </c>
      <c r="S67" s="17">
        <f t="shared" si="8"/>
        <v>-1.4036643026004714E-2</v>
      </c>
      <c r="T67" s="36" t="str">
        <f t="shared" si="2"/>
        <v/>
      </c>
      <c r="U67" s="20" t="str">
        <f t="shared" si="3"/>
        <v/>
      </c>
    </row>
    <row r="68" spans="1:21" x14ac:dyDescent="0.25">
      <c r="A68" t="s">
        <v>631</v>
      </c>
      <c r="B68" s="6">
        <v>11856.8</v>
      </c>
      <c r="C68" s="6">
        <v>1547.28</v>
      </c>
      <c r="D68" s="19">
        <v>3132.52</v>
      </c>
      <c r="E68" s="1">
        <v>67.12</v>
      </c>
      <c r="G68" s="2" t="s">
        <v>666</v>
      </c>
      <c r="H68" s="119">
        <v>9310.7999999999993</v>
      </c>
      <c r="I68" s="124">
        <v>188.67</v>
      </c>
      <c r="J68" s="17">
        <f t="shared" si="4"/>
        <v>-6.7602094240838406E-3</v>
      </c>
      <c r="K68" s="17">
        <f t="shared" si="5"/>
        <v>-6.7722408735227946E-3</v>
      </c>
      <c r="L68" s="17">
        <f t="shared" si="5"/>
        <v>-1.0969527672547441E-3</v>
      </c>
      <c r="M68" s="17">
        <f t="shared" si="5"/>
        <v>5.8444477746140144E-3</v>
      </c>
      <c r="N68" s="36">
        <f t="shared" si="6"/>
        <v>-9.1098718658210176E-3</v>
      </c>
      <c r="O68" s="20">
        <f t="shared" si="7"/>
        <v>1.5173527037933843E-2</v>
      </c>
      <c r="P68" s="17">
        <f t="shared" si="8"/>
        <v>-6.7602094240838406E-3</v>
      </c>
      <c r="Q68" s="17">
        <f t="shared" si="8"/>
        <v>-6.7722408735227946E-3</v>
      </c>
      <c r="R68" s="17">
        <f t="shared" si="8"/>
        <v>-1.0969527672547441E-3</v>
      </c>
      <c r="S68" s="17" t="str">
        <f t="shared" si="8"/>
        <v/>
      </c>
      <c r="T68" s="36">
        <f t="shared" si="8"/>
        <v>-9.1098718658210176E-3</v>
      </c>
      <c r="U68" s="20" t="str">
        <f t="shared" si="8"/>
        <v/>
      </c>
    </row>
    <row r="69" spans="1:21" x14ac:dyDescent="0.25">
      <c r="A69" t="s">
        <v>630</v>
      </c>
      <c r="B69" s="6">
        <v>11910.15</v>
      </c>
      <c r="C69" s="6">
        <v>1547.73</v>
      </c>
      <c r="D69" s="19">
        <v>3141.63</v>
      </c>
      <c r="E69" s="1">
        <v>67.69</v>
      </c>
      <c r="G69" s="2" t="s">
        <v>665</v>
      </c>
      <c r="H69" s="119">
        <v>9338.9</v>
      </c>
      <c r="I69" s="124">
        <v>191.28</v>
      </c>
      <c r="J69" s="17">
        <f t="shared" ref="J69:J132" si="14">B69/B68-1</f>
        <v>4.4995276971864229E-3</v>
      </c>
      <c r="K69" s="17">
        <f t="shared" ref="K69:M132" si="15">C69/C68-1</f>
        <v>2.9083294555620753E-4</v>
      </c>
      <c r="L69" s="17">
        <f t="shared" si="15"/>
        <v>2.9082017034209873E-3</v>
      </c>
      <c r="M69" s="17">
        <f t="shared" si="15"/>
        <v>8.492252681763901E-3</v>
      </c>
      <c r="N69" s="36">
        <f t="shared" ref="N69:N132" si="16">H69/H68-1</f>
        <v>3.0180006014521865E-3</v>
      </c>
      <c r="O69" s="20">
        <f t="shared" ref="O69:O132" si="17">I69/I68-1</f>
        <v>1.3833677850214832E-2</v>
      </c>
      <c r="P69" s="17" t="str">
        <f t="shared" ref="P69:S132" si="18">IF(J69&lt;0,J69,"")</f>
        <v/>
      </c>
      <c r="Q69" s="17" t="str">
        <f t="shared" si="18"/>
        <v/>
      </c>
      <c r="R69" s="17" t="str">
        <f t="shared" si="18"/>
        <v/>
      </c>
      <c r="S69" s="17" t="str">
        <f t="shared" si="18"/>
        <v/>
      </c>
      <c r="T69" s="36" t="str">
        <f t="shared" ref="T69:U132" si="19">IF(N69&lt;0,N69,"")</f>
        <v/>
      </c>
      <c r="U69" s="20" t="str">
        <f t="shared" si="19"/>
        <v/>
      </c>
    </row>
    <row r="70" spans="1:21" x14ac:dyDescent="0.25">
      <c r="A70" t="s">
        <v>629</v>
      </c>
      <c r="B70" s="6">
        <v>11971.8</v>
      </c>
      <c r="C70" s="6">
        <v>1553.47</v>
      </c>
      <c r="D70" s="19">
        <v>3168.57</v>
      </c>
      <c r="E70" s="1">
        <v>67.86</v>
      </c>
      <c r="G70" s="2" t="s">
        <v>664</v>
      </c>
      <c r="H70" s="119">
        <v>9223.5</v>
      </c>
      <c r="I70" s="124">
        <v>186.94</v>
      </c>
      <c r="J70" s="17">
        <f t="shared" si="14"/>
        <v>5.1762572259794748E-3</v>
      </c>
      <c r="K70" s="17">
        <f t="shared" si="15"/>
        <v>3.7086571947304581E-3</v>
      </c>
      <c r="L70" s="17">
        <f t="shared" si="15"/>
        <v>8.5751663945150547E-3</v>
      </c>
      <c r="M70" s="17">
        <f t="shared" si="15"/>
        <v>2.5114492539519695E-3</v>
      </c>
      <c r="N70" s="36">
        <f t="shared" si="16"/>
        <v>-1.2356915696709381E-2</v>
      </c>
      <c r="O70" s="20">
        <f t="shared" si="17"/>
        <v>-2.2689251359263918E-2</v>
      </c>
      <c r="P70" s="17" t="str">
        <f t="shared" si="18"/>
        <v/>
      </c>
      <c r="Q70" s="17" t="str">
        <f t="shared" si="18"/>
        <v/>
      </c>
      <c r="R70" s="17" t="str">
        <f t="shared" si="18"/>
        <v/>
      </c>
      <c r="S70" s="17" t="str">
        <f t="shared" si="18"/>
        <v/>
      </c>
      <c r="T70" s="36">
        <f t="shared" si="19"/>
        <v>-1.2356915696709381E-2</v>
      </c>
      <c r="U70" s="20">
        <f t="shared" si="19"/>
        <v>-2.2689251359263918E-2</v>
      </c>
    </row>
    <row r="71" spans="1:21" x14ac:dyDescent="0.25">
      <c r="A71" t="s">
        <v>628</v>
      </c>
      <c r="B71" s="6">
        <v>12086.7</v>
      </c>
      <c r="C71" s="6">
        <v>1568.04</v>
      </c>
      <c r="D71" s="19">
        <v>3168.8</v>
      </c>
      <c r="E71" s="1">
        <v>68.790000000000006</v>
      </c>
      <c r="G71" s="2" t="s">
        <v>663</v>
      </c>
      <c r="H71" s="119">
        <v>8778.2000000000007</v>
      </c>
      <c r="I71" s="124">
        <v>184.03</v>
      </c>
      <c r="J71" s="17">
        <f t="shared" si="14"/>
        <v>9.5975542524935342E-3</v>
      </c>
      <c r="K71" s="17">
        <f t="shared" si="15"/>
        <v>9.3790031349172409E-3</v>
      </c>
      <c r="L71" s="17">
        <f t="shared" si="15"/>
        <v>7.258794976916505E-5</v>
      </c>
      <c r="M71" s="17">
        <f t="shared" si="15"/>
        <v>1.3704686118479303E-2</v>
      </c>
      <c r="N71" s="36">
        <f t="shared" si="16"/>
        <v>-4.8278852930015659E-2</v>
      </c>
      <c r="O71" s="20">
        <f t="shared" si="17"/>
        <v>-1.5566491922542003E-2</v>
      </c>
      <c r="P71" s="17" t="str">
        <f t="shared" si="18"/>
        <v/>
      </c>
      <c r="Q71" s="17" t="str">
        <f t="shared" si="18"/>
        <v/>
      </c>
      <c r="R71" s="17" t="str">
        <f t="shared" si="18"/>
        <v/>
      </c>
      <c r="S71" s="17" t="str">
        <f t="shared" si="18"/>
        <v/>
      </c>
      <c r="T71" s="36">
        <f t="shared" si="19"/>
        <v>-4.8278852930015659E-2</v>
      </c>
      <c r="U71" s="20">
        <f t="shared" si="19"/>
        <v>-1.5566491922542003E-2</v>
      </c>
    </row>
    <row r="72" spans="1:21" x14ac:dyDescent="0.25">
      <c r="A72" t="s">
        <v>625</v>
      </c>
      <c r="B72" s="6">
        <v>12053.95</v>
      </c>
      <c r="C72" s="6">
        <v>1551.89</v>
      </c>
      <c r="D72" s="19">
        <v>3191.45</v>
      </c>
      <c r="E72" s="1">
        <v>69.959999999999994</v>
      </c>
      <c r="G72" s="2" t="s">
        <v>662</v>
      </c>
      <c r="H72" s="119">
        <v>8804.5</v>
      </c>
      <c r="I72" s="124">
        <v>184.96</v>
      </c>
      <c r="J72" s="17">
        <f t="shared" si="14"/>
        <v>-2.7095898797852014E-3</v>
      </c>
      <c r="K72" s="17">
        <f t="shared" si="15"/>
        <v>-1.0299482156067352E-2</v>
      </c>
      <c r="L72" s="17">
        <f t="shared" si="15"/>
        <v>7.1478162080280683E-3</v>
      </c>
      <c r="M72" s="17">
        <f t="shared" si="15"/>
        <v>1.7008286088094016E-2</v>
      </c>
      <c r="N72" s="36">
        <f t="shared" si="16"/>
        <v>2.9960584174431037E-3</v>
      </c>
      <c r="O72" s="20">
        <f t="shared" si="17"/>
        <v>5.0535238819757744E-3</v>
      </c>
      <c r="P72" s="17">
        <f t="shared" si="18"/>
        <v>-2.7095898797852014E-3</v>
      </c>
      <c r="Q72" s="17">
        <f t="shared" si="18"/>
        <v>-1.0299482156067352E-2</v>
      </c>
      <c r="R72" s="17" t="str">
        <f t="shared" si="18"/>
        <v/>
      </c>
      <c r="S72" s="17" t="str">
        <f t="shared" si="18"/>
        <v/>
      </c>
      <c r="T72" s="36" t="str">
        <f t="shared" si="19"/>
        <v/>
      </c>
      <c r="U72" s="20" t="str">
        <f t="shared" si="19"/>
        <v/>
      </c>
    </row>
    <row r="73" spans="1:21" x14ac:dyDescent="0.25">
      <c r="A73" t="s">
        <v>624</v>
      </c>
      <c r="B73" s="6">
        <v>12165</v>
      </c>
      <c r="C73" s="6">
        <v>1548.03</v>
      </c>
      <c r="D73" s="19">
        <v>3192.52</v>
      </c>
      <c r="E73" s="1">
        <v>70.099999999999994</v>
      </c>
      <c r="G73" s="2" t="s">
        <v>661</v>
      </c>
      <c r="H73" s="119">
        <v>9036.7999999999993</v>
      </c>
      <c r="I73" s="124">
        <v>188.99</v>
      </c>
      <c r="J73" s="17">
        <f t="shared" si="14"/>
        <v>9.2127476885168758E-3</v>
      </c>
      <c r="K73" s="17">
        <f t="shared" si="15"/>
        <v>-2.4872896919241327E-3</v>
      </c>
      <c r="L73" s="17">
        <f t="shared" si="15"/>
        <v>3.3527080167328194E-4</v>
      </c>
      <c r="M73" s="17">
        <f t="shared" si="15"/>
        <v>2.0011435105775632E-3</v>
      </c>
      <c r="N73" s="36">
        <f t="shared" si="16"/>
        <v>2.6384235334204087E-2</v>
      </c>
      <c r="O73" s="20">
        <f t="shared" si="17"/>
        <v>2.1788494809688697E-2</v>
      </c>
      <c r="P73" s="17" t="str">
        <f t="shared" si="18"/>
        <v/>
      </c>
      <c r="Q73" s="17">
        <f t="shared" si="18"/>
        <v>-2.4872896919241327E-3</v>
      </c>
      <c r="R73" s="17" t="str">
        <f t="shared" si="18"/>
        <v/>
      </c>
      <c r="S73" s="17" t="str">
        <f t="shared" si="18"/>
        <v/>
      </c>
      <c r="T73" s="36" t="str">
        <f t="shared" si="19"/>
        <v/>
      </c>
      <c r="U73" s="20" t="str">
        <f t="shared" si="19"/>
        <v/>
      </c>
    </row>
    <row r="74" spans="1:21" x14ac:dyDescent="0.25">
      <c r="A74" t="s">
        <v>623</v>
      </c>
      <c r="B74" s="6">
        <v>12221.65</v>
      </c>
      <c r="C74" s="6">
        <v>1561.05</v>
      </c>
      <c r="D74" s="19">
        <v>3191.14</v>
      </c>
      <c r="E74" s="1">
        <v>69.930000000000007</v>
      </c>
      <c r="G74" s="2" t="s">
        <v>660</v>
      </c>
      <c r="H74" s="119">
        <v>8736.9</v>
      </c>
      <c r="I74" s="124">
        <v>185.09</v>
      </c>
      <c r="J74" s="17">
        <f t="shared" si="14"/>
        <v>4.6568023016850812E-3</v>
      </c>
      <c r="K74" s="17">
        <f t="shared" si="15"/>
        <v>8.4106897153155558E-3</v>
      </c>
      <c r="L74" s="17">
        <f t="shared" si="15"/>
        <v>-4.3226040870536497E-4</v>
      </c>
      <c r="M74" s="17">
        <f t="shared" si="15"/>
        <v>-2.4251069900140809E-3</v>
      </c>
      <c r="N74" s="36">
        <f t="shared" si="16"/>
        <v>-3.3186526203966005E-2</v>
      </c>
      <c r="O74" s="20">
        <f t="shared" si="17"/>
        <v>-2.0636012487433186E-2</v>
      </c>
      <c r="P74" s="17" t="str">
        <f t="shared" si="18"/>
        <v/>
      </c>
      <c r="Q74" s="17" t="str">
        <f t="shared" si="18"/>
        <v/>
      </c>
      <c r="R74" s="17">
        <f t="shared" si="18"/>
        <v>-4.3226040870536497E-4</v>
      </c>
      <c r="S74" s="17">
        <f t="shared" si="18"/>
        <v>-2.4251069900140809E-3</v>
      </c>
      <c r="T74" s="36">
        <f t="shared" si="19"/>
        <v>-3.3186526203966005E-2</v>
      </c>
      <c r="U74" s="20">
        <f t="shared" si="19"/>
        <v>-2.0636012487433186E-2</v>
      </c>
    </row>
    <row r="75" spans="1:21" x14ac:dyDescent="0.25">
      <c r="A75" t="s">
        <v>622</v>
      </c>
      <c r="B75" s="6">
        <v>12259.7</v>
      </c>
      <c r="C75" s="6">
        <v>1594.83</v>
      </c>
      <c r="D75" s="19">
        <v>3205.37</v>
      </c>
      <c r="E75" s="1">
        <v>70</v>
      </c>
      <c r="G75" s="2" t="s">
        <v>659</v>
      </c>
      <c r="H75" s="119">
        <v>8812.6</v>
      </c>
      <c r="I75" s="124">
        <v>186.99</v>
      </c>
      <c r="J75" s="17">
        <f t="shared" si="14"/>
        <v>3.1133275785184544E-3</v>
      </c>
      <c r="K75" s="17">
        <f t="shared" si="15"/>
        <v>2.1639281253002851E-2</v>
      </c>
      <c r="L75" s="17">
        <f t="shared" si="15"/>
        <v>4.4592214694434418E-3</v>
      </c>
      <c r="M75" s="17">
        <f t="shared" si="15"/>
        <v>1.0010010010008674E-3</v>
      </c>
      <c r="N75" s="36">
        <f t="shared" si="16"/>
        <v>8.6644004166238631E-3</v>
      </c>
      <c r="O75" s="20">
        <f t="shared" si="17"/>
        <v>1.0265276352044994E-2</v>
      </c>
      <c r="P75" s="17" t="str">
        <f t="shared" si="18"/>
        <v/>
      </c>
      <c r="Q75" s="17" t="str">
        <f t="shared" si="18"/>
        <v/>
      </c>
      <c r="R75" s="17" t="str">
        <f t="shared" si="18"/>
        <v/>
      </c>
      <c r="S75" s="17" t="str">
        <f t="shared" si="18"/>
        <v/>
      </c>
      <c r="T75" s="36" t="str">
        <f t="shared" si="19"/>
        <v/>
      </c>
      <c r="U75" s="20" t="str">
        <f t="shared" si="19"/>
        <v/>
      </c>
    </row>
    <row r="76" spans="1:21" x14ac:dyDescent="0.25">
      <c r="A76" t="s">
        <v>621</v>
      </c>
      <c r="B76" s="6">
        <v>12271.8</v>
      </c>
      <c r="C76" s="6">
        <v>1584.08</v>
      </c>
      <c r="D76" s="19">
        <v>3221.22</v>
      </c>
      <c r="E76" s="1">
        <v>69.86</v>
      </c>
      <c r="G76" s="2" t="s">
        <v>658</v>
      </c>
      <c r="H76" s="119">
        <v>8783.1</v>
      </c>
      <c r="I76" s="124">
        <v>188.36</v>
      </c>
      <c r="J76" s="17">
        <f t="shared" si="14"/>
        <v>9.8697358010380043E-4</v>
      </c>
      <c r="K76" s="17">
        <f t="shared" si="15"/>
        <v>-6.7405303386567361E-3</v>
      </c>
      <c r="L76" s="17">
        <f t="shared" si="15"/>
        <v>4.9448269622538454E-3</v>
      </c>
      <c r="M76" s="17">
        <f t="shared" si="15"/>
        <v>-2.0000000000000018E-3</v>
      </c>
      <c r="N76" s="36">
        <f t="shared" si="16"/>
        <v>-3.3474797449106752E-3</v>
      </c>
      <c r="O76" s="20">
        <f t="shared" si="17"/>
        <v>7.3265950050804829E-3</v>
      </c>
      <c r="P76" s="17" t="str">
        <f t="shared" si="18"/>
        <v/>
      </c>
      <c r="Q76" s="17">
        <f t="shared" si="18"/>
        <v>-6.7405303386567361E-3</v>
      </c>
      <c r="R76" s="17" t="str">
        <f t="shared" si="18"/>
        <v/>
      </c>
      <c r="S76" s="17">
        <f t="shared" si="18"/>
        <v>-2.0000000000000018E-3</v>
      </c>
      <c r="T76" s="36">
        <f t="shared" si="19"/>
        <v>-3.3474797449106752E-3</v>
      </c>
      <c r="U76" s="20" t="str">
        <f t="shared" si="19"/>
        <v/>
      </c>
    </row>
    <row r="77" spans="1:21" x14ac:dyDescent="0.25">
      <c r="A77" t="s">
        <v>618</v>
      </c>
      <c r="B77" s="6">
        <v>12262.75</v>
      </c>
      <c r="C77" s="6">
        <v>1556.64</v>
      </c>
      <c r="D77" s="19">
        <v>3224.01</v>
      </c>
      <c r="E77" s="1">
        <v>71</v>
      </c>
      <c r="G77" s="2" t="s">
        <v>657</v>
      </c>
      <c r="H77" s="119">
        <v>8661.2000000000007</v>
      </c>
      <c r="I77" s="124">
        <v>185.25</v>
      </c>
      <c r="J77" s="17">
        <f t="shared" si="14"/>
        <v>-7.3746312684364046E-4</v>
      </c>
      <c r="K77" s="17">
        <f t="shared" si="15"/>
        <v>-1.7322357456693971E-2</v>
      </c>
      <c r="L77" s="17">
        <f t="shared" si="15"/>
        <v>8.6613146571812294E-4</v>
      </c>
      <c r="M77" s="17">
        <f t="shared" si="15"/>
        <v>1.6318350987689634E-2</v>
      </c>
      <c r="N77" s="36">
        <f t="shared" si="16"/>
        <v>-1.3878926574899531E-2</v>
      </c>
      <c r="O77" s="20">
        <f t="shared" si="17"/>
        <v>-1.651093650456581E-2</v>
      </c>
      <c r="P77" s="17">
        <f t="shared" si="18"/>
        <v>-7.3746312684364046E-4</v>
      </c>
      <c r="Q77" s="17">
        <f t="shared" si="18"/>
        <v>-1.7322357456693971E-2</v>
      </c>
      <c r="R77" s="17" t="str">
        <f t="shared" si="18"/>
        <v/>
      </c>
      <c r="S77" s="17" t="str">
        <f t="shared" si="18"/>
        <v/>
      </c>
      <c r="T77" s="36">
        <f t="shared" si="19"/>
        <v>-1.3878926574899531E-2</v>
      </c>
      <c r="U77" s="20">
        <f t="shared" si="19"/>
        <v>-1.651093650456581E-2</v>
      </c>
    </row>
    <row r="78" spans="1:21" x14ac:dyDescent="0.25">
      <c r="A78" t="s">
        <v>617</v>
      </c>
      <c r="B78" s="6">
        <v>12214.55</v>
      </c>
      <c r="C78" s="6">
        <v>1531.93</v>
      </c>
      <c r="D78" s="19">
        <v>3223.38</v>
      </c>
      <c r="E78" s="1">
        <v>71.069999999999993</v>
      </c>
      <c r="G78" s="2" t="s">
        <v>656</v>
      </c>
      <c r="H78" s="119">
        <v>8476.2999999999993</v>
      </c>
      <c r="I78" s="124">
        <v>180.19</v>
      </c>
      <c r="J78" s="17">
        <f t="shared" si="14"/>
        <v>-3.930602841940134E-3</v>
      </c>
      <c r="K78" s="17">
        <f t="shared" si="15"/>
        <v>-1.5873933600575652E-2</v>
      </c>
      <c r="L78" s="17">
        <f t="shared" si="15"/>
        <v>-1.9540882317370389E-4</v>
      </c>
      <c r="M78" s="17">
        <f t="shared" si="15"/>
        <v>9.8591549295767855E-4</v>
      </c>
      <c r="N78" s="36">
        <f t="shared" si="16"/>
        <v>-2.1348081097307681E-2</v>
      </c>
      <c r="O78" s="20">
        <f t="shared" si="17"/>
        <v>-2.7314439946018898E-2</v>
      </c>
      <c r="P78" s="17">
        <f t="shared" si="18"/>
        <v>-3.930602841940134E-3</v>
      </c>
      <c r="Q78" s="17">
        <f t="shared" si="18"/>
        <v>-1.5873933600575652E-2</v>
      </c>
      <c r="R78" s="17">
        <f t="shared" si="18"/>
        <v>-1.9540882317370389E-4</v>
      </c>
      <c r="S78" s="17" t="str">
        <f t="shared" si="18"/>
        <v/>
      </c>
      <c r="T78" s="36">
        <f t="shared" si="19"/>
        <v>-2.1348081097307681E-2</v>
      </c>
      <c r="U78" s="20">
        <f t="shared" si="19"/>
        <v>-2.7314439946018898E-2</v>
      </c>
    </row>
    <row r="79" spans="1:21" x14ac:dyDescent="0.25">
      <c r="A79" t="s">
        <v>615</v>
      </c>
      <c r="B79" s="6">
        <v>12126.55</v>
      </c>
      <c r="C79" s="6">
        <v>1501.17</v>
      </c>
      <c r="D79" s="19">
        <v>3239.91</v>
      </c>
      <c r="E79" s="1">
        <v>72.48</v>
      </c>
      <c r="G79" s="2" t="s">
        <v>655</v>
      </c>
      <c r="H79" s="119">
        <v>8497.2999999999993</v>
      </c>
      <c r="I79" s="124">
        <v>182.42</v>
      </c>
      <c r="J79" s="17">
        <f t="shared" si="14"/>
        <v>-7.2045224752447234E-3</v>
      </c>
      <c r="K79" s="17">
        <f t="shared" si="15"/>
        <v>-2.0079246440764309E-2</v>
      </c>
      <c r="L79" s="17">
        <f t="shared" si="15"/>
        <v>5.1281573999961694E-3</v>
      </c>
      <c r="M79" s="17">
        <f t="shared" si="15"/>
        <v>1.9839594765724167E-2</v>
      </c>
      <c r="N79" s="36">
        <f t="shared" si="16"/>
        <v>2.4774960772979693E-3</v>
      </c>
      <c r="O79" s="20">
        <f t="shared" si="17"/>
        <v>1.2375825517509265E-2</v>
      </c>
      <c r="P79" s="17">
        <f t="shared" si="18"/>
        <v>-7.2045224752447234E-3</v>
      </c>
      <c r="Q79" s="17">
        <f t="shared" si="18"/>
        <v>-2.0079246440764309E-2</v>
      </c>
      <c r="R79" s="17" t="str">
        <f t="shared" si="18"/>
        <v/>
      </c>
      <c r="S79" s="17" t="str">
        <f t="shared" si="18"/>
        <v/>
      </c>
      <c r="T79" s="36" t="str">
        <f t="shared" si="19"/>
        <v/>
      </c>
      <c r="U79" s="20" t="str">
        <f t="shared" si="19"/>
        <v/>
      </c>
    </row>
    <row r="80" spans="1:21" x14ac:dyDescent="0.25">
      <c r="A80" t="s">
        <v>614</v>
      </c>
      <c r="B80" s="6">
        <v>12245.8</v>
      </c>
      <c r="C80" s="6">
        <v>1527.87</v>
      </c>
      <c r="D80" s="19">
        <v>3240.02</v>
      </c>
      <c r="E80" s="1">
        <v>72.45</v>
      </c>
      <c r="G80" s="2" t="s">
        <v>654</v>
      </c>
      <c r="H80" s="119">
        <v>8509.7999999999993</v>
      </c>
      <c r="I80" s="124">
        <v>184.18</v>
      </c>
      <c r="J80" s="17">
        <f t="shared" si="14"/>
        <v>9.8337944427722146E-3</v>
      </c>
      <c r="K80" s="17">
        <f t="shared" si="15"/>
        <v>1.7786126821079495E-2</v>
      </c>
      <c r="L80" s="17">
        <f t="shared" si="15"/>
        <v>3.3951560382883272E-5</v>
      </c>
      <c r="M80" s="17">
        <f t="shared" si="15"/>
        <v>-4.1390728476820016E-4</v>
      </c>
      <c r="N80" s="36">
        <f t="shared" si="16"/>
        <v>1.4710555117507518E-3</v>
      </c>
      <c r="O80" s="20">
        <f t="shared" si="17"/>
        <v>9.6480649051640111E-3</v>
      </c>
      <c r="P80" s="17" t="str">
        <f t="shared" si="18"/>
        <v/>
      </c>
      <c r="Q80" s="17" t="str">
        <f t="shared" si="18"/>
        <v/>
      </c>
      <c r="R80" s="17" t="str">
        <f t="shared" si="18"/>
        <v/>
      </c>
      <c r="S80" s="17">
        <f t="shared" si="18"/>
        <v>-4.1390728476820016E-4</v>
      </c>
      <c r="T80" s="36" t="str">
        <f t="shared" si="19"/>
        <v/>
      </c>
      <c r="U80" s="20" t="str">
        <f t="shared" si="19"/>
        <v/>
      </c>
    </row>
    <row r="81" spans="1:21" x14ac:dyDescent="0.25">
      <c r="A81" t="s">
        <v>611</v>
      </c>
      <c r="B81" s="6">
        <v>12255.85</v>
      </c>
      <c r="C81" s="6">
        <v>1529.7</v>
      </c>
      <c r="D81" s="19">
        <v>3221.29</v>
      </c>
      <c r="E81" s="1">
        <v>72.88</v>
      </c>
      <c r="G81" s="2" t="s">
        <v>653</v>
      </c>
      <c r="H81" s="119">
        <v>8208.4</v>
      </c>
      <c r="I81" s="124">
        <v>178.5</v>
      </c>
      <c r="J81" s="17">
        <f t="shared" si="14"/>
        <v>8.206895425371119E-4</v>
      </c>
      <c r="K81" s="17">
        <f t="shared" si="15"/>
        <v>1.1977458815213282E-3</v>
      </c>
      <c r="L81" s="17">
        <f t="shared" si="15"/>
        <v>-5.7808285134042237E-3</v>
      </c>
      <c r="M81" s="17">
        <f t="shared" si="15"/>
        <v>5.9351276742580783E-3</v>
      </c>
      <c r="N81" s="36">
        <f t="shared" si="16"/>
        <v>-3.5417988671884171E-2</v>
      </c>
      <c r="O81" s="20">
        <f t="shared" si="17"/>
        <v>-3.0839396242805961E-2</v>
      </c>
      <c r="P81" s="17" t="str">
        <f t="shared" si="18"/>
        <v/>
      </c>
      <c r="Q81" s="17" t="str">
        <f t="shared" si="18"/>
        <v/>
      </c>
      <c r="R81" s="17">
        <f t="shared" si="18"/>
        <v>-5.7808285134042237E-3</v>
      </c>
      <c r="S81" s="17" t="str">
        <f t="shared" si="18"/>
        <v/>
      </c>
      <c r="T81" s="36">
        <f t="shared" si="19"/>
        <v>-3.5417988671884171E-2</v>
      </c>
      <c r="U81" s="20">
        <f t="shared" si="19"/>
        <v>-3.0839396242805961E-2</v>
      </c>
    </row>
    <row r="82" spans="1:21" x14ac:dyDescent="0.25">
      <c r="A82" t="s">
        <v>610</v>
      </c>
      <c r="B82" s="6">
        <v>12168.45</v>
      </c>
      <c r="C82" s="6">
        <v>1499.83</v>
      </c>
      <c r="D82" s="19">
        <v>3230.78</v>
      </c>
      <c r="E82" s="1">
        <v>73.41</v>
      </c>
      <c r="G82" s="2" t="s">
        <v>652</v>
      </c>
      <c r="H82" s="119">
        <v>8145.7</v>
      </c>
      <c r="I82" s="124">
        <v>176.09</v>
      </c>
      <c r="J82" s="17">
        <f t="shared" si="14"/>
        <v>-7.1312883235352675E-3</v>
      </c>
      <c r="K82" s="17">
        <f t="shared" si="15"/>
        <v>-1.9526704582597976E-2</v>
      </c>
      <c r="L82" s="17">
        <f t="shared" si="15"/>
        <v>2.9460247292234509E-3</v>
      </c>
      <c r="M82" s="17">
        <f t="shared" si="15"/>
        <v>7.2722283205268745E-3</v>
      </c>
      <c r="N82" s="36">
        <f t="shared" si="16"/>
        <v>-7.6385166414891792E-3</v>
      </c>
      <c r="O82" s="20">
        <f t="shared" si="17"/>
        <v>-1.3501400560224086E-2</v>
      </c>
      <c r="P82" s="17">
        <f t="shared" si="18"/>
        <v>-7.1312883235352675E-3</v>
      </c>
      <c r="Q82" s="17">
        <f t="shared" si="18"/>
        <v>-1.9526704582597976E-2</v>
      </c>
      <c r="R82" s="17" t="str">
        <f t="shared" si="18"/>
        <v/>
      </c>
      <c r="S82" s="17" t="str">
        <f t="shared" si="18"/>
        <v/>
      </c>
      <c r="T82" s="36">
        <f t="shared" si="19"/>
        <v>-7.6385166414891792E-3</v>
      </c>
      <c r="U82" s="20">
        <f t="shared" si="19"/>
        <v>-1.3501400560224086E-2</v>
      </c>
    </row>
    <row r="83" spans="1:21" x14ac:dyDescent="0.25">
      <c r="A83" t="s">
        <v>609</v>
      </c>
      <c r="B83" s="6">
        <v>12182.5</v>
      </c>
      <c r="C83" s="6">
        <v>1495.42</v>
      </c>
      <c r="D83" s="19">
        <v>3230.78</v>
      </c>
      <c r="E83" s="1">
        <v>73.41</v>
      </c>
      <c r="G83" s="2" t="s">
        <v>651</v>
      </c>
      <c r="H83" s="119">
        <v>8099.3</v>
      </c>
      <c r="I83" s="124">
        <v>174.96</v>
      </c>
      <c r="J83" s="17">
        <f t="shared" si="14"/>
        <v>1.1546252809520041E-3</v>
      </c>
      <c r="K83" s="17">
        <f t="shared" si="15"/>
        <v>-2.9403332377668789E-3</v>
      </c>
      <c r="L83" s="17">
        <f t="shared" si="15"/>
        <v>0</v>
      </c>
      <c r="M83" s="17">
        <f t="shared" si="15"/>
        <v>0</v>
      </c>
      <c r="N83" s="36">
        <f t="shared" si="16"/>
        <v>-5.6962569208293123E-3</v>
      </c>
      <c r="O83" s="20">
        <f t="shared" si="17"/>
        <v>-6.4171730365153445E-3</v>
      </c>
      <c r="P83" s="17" t="str">
        <f t="shared" si="18"/>
        <v/>
      </c>
      <c r="Q83" s="17">
        <f t="shared" si="18"/>
        <v>-2.9403332377668789E-3</v>
      </c>
      <c r="R83" s="17" t="str">
        <f t="shared" si="18"/>
        <v/>
      </c>
      <c r="S83" s="17" t="str">
        <f t="shared" si="18"/>
        <v/>
      </c>
      <c r="T83" s="36">
        <f t="shared" si="19"/>
        <v>-5.6962569208293123E-3</v>
      </c>
      <c r="U83" s="20">
        <f t="shared" si="19"/>
        <v>-6.4171730365153445E-3</v>
      </c>
    </row>
    <row r="84" spans="1:21" x14ac:dyDescent="0.25">
      <c r="A84" t="s">
        <v>608</v>
      </c>
      <c r="B84" s="6">
        <v>12282.2</v>
      </c>
      <c r="C84" s="6">
        <v>1520.88</v>
      </c>
      <c r="D84" s="19">
        <v>3257.85</v>
      </c>
      <c r="E84" s="1">
        <v>75.09</v>
      </c>
      <c r="G84" s="2" t="s">
        <v>650</v>
      </c>
      <c r="H84" s="119">
        <v>7627.9</v>
      </c>
      <c r="I84" s="124">
        <v>161.46</v>
      </c>
      <c r="J84" s="17">
        <f t="shared" si="14"/>
        <v>8.1838703057666162E-3</v>
      </c>
      <c r="K84" s="17">
        <f t="shared" si="15"/>
        <v>1.7025317302162613E-2</v>
      </c>
      <c r="L84" s="17">
        <f t="shared" si="15"/>
        <v>8.3787815945375321E-3</v>
      </c>
      <c r="M84" s="17">
        <f t="shared" si="15"/>
        <v>2.2885165508786276E-2</v>
      </c>
      <c r="N84" s="36">
        <f t="shared" si="16"/>
        <v>-5.8202560715123641E-2</v>
      </c>
      <c r="O84" s="20">
        <f t="shared" si="17"/>
        <v>-7.7160493827160503E-2</v>
      </c>
      <c r="P84" s="17" t="str">
        <f t="shared" si="18"/>
        <v/>
      </c>
      <c r="Q84" s="17" t="str">
        <f t="shared" si="18"/>
        <v/>
      </c>
      <c r="R84" s="17" t="str">
        <f t="shared" si="18"/>
        <v/>
      </c>
      <c r="S84" s="17" t="str">
        <f t="shared" si="18"/>
        <v/>
      </c>
      <c r="T84" s="36">
        <f t="shared" si="19"/>
        <v>-5.8202560715123641E-2</v>
      </c>
      <c r="U84" s="20">
        <f t="shared" si="19"/>
        <v>-7.7160493827160503E-2</v>
      </c>
    </row>
    <row r="85" spans="1:21" x14ac:dyDescent="0.25">
      <c r="A85" t="s">
        <v>607</v>
      </c>
      <c r="B85" s="6">
        <v>12226.65</v>
      </c>
      <c r="C85" s="6">
        <v>1522.72</v>
      </c>
      <c r="D85" s="19">
        <v>3234.85</v>
      </c>
      <c r="E85" s="1">
        <v>74.36</v>
      </c>
      <c r="G85" s="2" t="s">
        <v>649</v>
      </c>
      <c r="H85" s="119">
        <v>7272.5</v>
      </c>
      <c r="I85" s="124">
        <v>149.80000000000001</v>
      </c>
      <c r="J85" s="17">
        <f t="shared" si="14"/>
        <v>-4.5228053606032326E-3</v>
      </c>
      <c r="K85" s="17">
        <f t="shared" si="15"/>
        <v>1.2098258902739634E-3</v>
      </c>
      <c r="L85" s="17">
        <f t="shared" si="15"/>
        <v>-7.059870773669763E-3</v>
      </c>
      <c r="M85" s="17">
        <f t="shared" si="15"/>
        <v>-9.7216673325343228E-3</v>
      </c>
      <c r="N85" s="36">
        <f t="shared" si="16"/>
        <v>-4.6592115785471733E-2</v>
      </c>
      <c r="O85" s="20">
        <f t="shared" si="17"/>
        <v>-7.221602873776789E-2</v>
      </c>
      <c r="P85" s="17">
        <f t="shared" si="18"/>
        <v>-4.5228053606032326E-3</v>
      </c>
      <c r="Q85" s="17" t="str">
        <f t="shared" si="18"/>
        <v/>
      </c>
      <c r="R85" s="17">
        <f t="shared" si="18"/>
        <v>-7.059870773669763E-3</v>
      </c>
      <c r="S85" s="17">
        <f t="shared" si="18"/>
        <v>-9.7216673325343228E-3</v>
      </c>
      <c r="T85" s="36">
        <f t="shared" si="19"/>
        <v>-4.6592115785471733E-2</v>
      </c>
      <c r="U85" s="20">
        <f t="shared" si="19"/>
        <v>-7.221602873776789E-2</v>
      </c>
    </row>
    <row r="86" spans="1:21" x14ac:dyDescent="0.25">
      <c r="A86" t="s">
        <v>604</v>
      </c>
      <c r="B86" s="6">
        <v>11993.05</v>
      </c>
      <c r="C86" s="6">
        <v>1487.4</v>
      </c>
      <c r="D86" s="19">
        <v>3246.28</v>
      </c>
      <c r="E86" s="1">
        <v>74.95</v>
      </c>
      <c r="G86" s="2" t="s">
        <v>648</v>
      </c>
      <c r="H86" s="119">
        <v>7324.1</v>
      </c>
      <c r="I86" s="124">
        <v>152.46</v>
      </c>
      <c r="J86" s="17">
        <f t="shared" si="14"/>
        <v>-1.91058057603678E-2</v>
      </c>
      <c r="K86" s="17">
        <f t="shared" si="15"/>
        <v>-2.3195334664284917E-2</v>
      </c>
      <c r="L86" s="17">
        <f t="shared" si="15"/>
        <v>3.5333941295578875E-3</v>
      </c>
      <c r="M86" s="17">
        <f t="shared" si="15"/>
        <v>7.9343733189887189E-3</v>
      </c>
      <c r="N86" s="36">
        <f t="shared" si="16"/>
        <v>7.0952217256790018E-3</v>
      </c>
      <c r="O86" s="20">
        <f t="shared" si="17"/>
        <v>1.7757009345794383E-2</v>
      </c>
      <c r="P86" s="17">
        <f t="shared" si="18"/>
        <v>-1.91058057603678E-2</v>
      </c>
      <c r="Q86" s="17">
        <f t="shared" si="18"/>
        <v>-2.3195334664284917E-2</v>
      </c>
      <c r="R86" s="17" t="str">
        <f t="shared" si="18"/>
        <v/>
      </c>
      <c r="S86" s="17" t="str">
        <f t="shared" si="18"/>
        <v/>
      </c>
      <c r="T86" s="36" t="str">
        <f t="shared" si="19"/>
        <v/>
      </c>
      <c r="U86" s="20" t="str">
        <f t="shared" si="19"/>
        <v/>
      </c>
    </row>
    <row r="87" spans="1:21" x14ac:dyDescent="0.25">
      <c r="A87" t="s">
        <v>603</v>
      </c>
      <c r="B87" s="6">
        <v>12052.95</v>
      </c>
      <c r="C87" s="6">
        <v>1510.28</v>
      </c>
      <c r="D87" s="19">
        <v>3237.18</v>
      </c>
      <c r="E87" s="1">
        <v>74.599999999999994</v>
      </c>
      <c r="G87" s="2" t="s">
        <v>647</v>
      </c>
      <c r="H87" s="119">
        <v>6924.7</v>
      </c>
      <c r="I87" s="124">
        <v>140.66</v>
      </c>
      <c r="J87" s="17">
        <f t="shared" si="14"/>
        <v>4.9945593489564288E-3</v>
      </c>
      <c r="K87" s="17">
        <f t="shared" si="15"/>
        <v>1.5382546725830171E-2</v>
      </c>
      <c r="L87" s="17">
        <f t="shared" si="15"/>
        <v>-2.8032085956850583E-3</v>
      </c>
      <c r="M87" s="17">
        <f t="shared" si="15"/>
        <v>-4.6697798532355783E-3</v>
      </c>
      <c r="N87" s="36">
        <f t="shared" si="16"/>
        <v>-5.4532297483649961E-2</v>
      </c>
      <c r="O87" s="20">
        <f t="shared" si="17"/>
        <v>-7.7397350124622899E-2</v>
      </c>
      <c r="P87" s="17" t="str">
        <f t="shared" si="18"/>
        <v/>
      </c>
      <c r="Q87" s="17" t="str">
        <f t="shared" si="18"/>
        <v/>
      </c>
      <c r="R87" s="17">
        <f t="shared" si="18"/>
        <v>-2.8032085956850583E-3</v>
      </c>
      <c r="S87" s="17">
        <f t="shared" si="18"/>
        <v>-4.6697798532355783E-3</v>
      </c>
      <c r="T87" s="36">
        <f t="shared" si="19"/>
        <v>-5.4532297483649961E-2</v>
      </c>
      <c r="U87" s="20">
        <f t="shared" si="19"/>
        <v>-7.7397350124622899E-2</v>
      </c>
    </row>
    <row r="88" spans="1:21" x14ac:dyDescent="0.25">
      <c r="A88" t="s">
        <v>602</v>
      </c>
      <c r="B88" s="6">
        <v>12025.35</v>
      </c>
      <c r="C88" s="6">
        <v>1498.94</v>
      </c>
      <c r="D88" s="19">
        <v>3253.05</v>
      </c>
      <c r="E88" s="1">
        <v>75.8</v>
      </c>
      <c r="G88" s="2" t="s">
        <v>646</v>
      </c>
      <c r="H88" s="119">
        <v>7115.6</v>
      </c>
      <c r="I88" s="124">
        <v>145.9</v>
      </c>
      <c r="J88" s="17">
        <f t="shared" si="14"/>
        <v>-2.2898958346296849E-3</v>
      </c>
      <c r="K88" s="17">
        <f t="shared" si="15"/>
        <v>-7.508541462510232E-3</v>
      </c>
      <c r="L88" s="17">
        <f t="shared" si="15"/>
        <v>4.9024150649641385E-3</v>
      </c>
      <c r="M88" s="17">
        <f t="shared" si="15"/>
        <v>1.6085790884718509E-2</v>
      </c>
      <c r="N88" s="36">
        <f t="shared" si="16"/>
        <v>2.7567981284387866E-2</v>
      </c>
      <c r="O88" s="20">
        <f t="shared" si="17"/>
        <v>3.7252950376795102E-2</v>
      </c>
      <c r="P88" s="17">
        <f t="shared" si="18"/>
        <v>-2.2898958346296849E-3</v>
      </c>
      <c r="Q88" s="17">
        <f t="shared" si="18"/>
        <v>-7.508541462510232E-3</v>
      </c>
      <c r="R88" s="17" t="str">
        <f t="shared" si="18"/>
        <v/>
      </c>
      <c r="S88" s="17" t="str">
        <f t="shared" si="18"/>
        <v/>
      </c>
      <c r="T88" s="36" t="str">
        <f t="shared" si="19"/>
        <v/>
      </c>
      <c r="U88" s="20" t="str">
        <f t="shared" si="19"/>
        <v/>
      </c>
    </row>
    <row r="89" spans="1:21" x14ac:dyDescent="0.25">
      <c r="A89" t="s">
        <v>601</v>
      </c>
      <c r="B89" s="6">
        <v>12215.9</v>
      </c>
      <c r="C89" s="6">
        <v>1533.46</v>
      </c>
      <c r="D89" s="19">
        <v>3274.7</v>
      </c>
      <c r="E89" s="1">
        <v>77.41</v>
      </c>
      <c r="G89" s="2" t="s">
        <v>645</v>
      </c>
      <c r="H89" s="119">
        <v>7162.8</v>
      </c>
      <c r="I89" s="124">
        <v>147.61000000000001</v>
      </c>
      <c r="J89" s="17">
        <f t="shared" si="14"/>
        <v>1.5845692640962472E-2</v>
      </c>
      <c r="K89" s="17">
        <f t="shared" si="15"/>
        <v>2.3029607589363232E-2</v>
      </c>
      <c r="L89" s="17">
        <f t="shared" si="15"/>
        <v>6.6552927252885308E-3</v>
      </c>
      <c r="M89" s="17">
        <f t="shared" si="15"/>
        <v>2.1240105540897058E-2</v>
      </c>
      <c r="N89" s="36">
        <f t="shared" si="16"/>
        <v>6.6333127213447085E-3</v>
      </c>
      <c r="O89" s="20">
        <f t="shared" si="17"/>
        <v>1.1720356408499111E-2</v>
      </c>
      <c r="P89" s="17" t="str">
        <f t="shared" si="18"/>
        <v/>
      </c>
      <c r="Q89" s="17" t="str">
        <f t="shared" si="18"/>
        <v/>
      </c>
      <c r="R89" s="17" t="str">
        <f t="shared" si="18"/>
        <v/>
      </c>
      <c r="S89" s="17" t="str">
        <f t="shared" si="18"/>
        <v/>
      </c>
      <c r="T89" s="36" t="str">
        <f t="shared" si="19"/>
        <v/>
      </c>
      <c r="U89" s="20" t="str">
        <f t="shared" si="19"/>
        <v/>
      </c>
    </row>
    <row r="90" spans="1:21" x14ac:dyDescent="0.25">
      <c r="A90" t="s">
        <v>600</v>
      </c>
      <c r="B90" s="6">
        <v>12256.8</v>
      </c>
      <c r="C90" s="6">
        <v>1533.12</v>
      </c>
      <c r="D90" s="19">
        <v>3265.35</v>
      </c>
      <c r="E90" s="1">
        <v>77.58</v>
      </c>
      <c r="G90" s="2" t="s">
        <v>644</v>
      </c>
      <c r="H90" s="119">
        <v>7510.6</v>
      </c>
      <c r="I90" s="124">
        <v>152.69999999999999</v>
      </c>
      <c r="J90" s="17">
        <f t="shared" si="14"/>
        <v>3.3480955148617042E-3</v>
      </c>
      <c r="K90" s="17">
        <f t="shared" si="15"/>
        <v>-2.217208143675542E-4</v>
      </c>
      <c r="L90" s="17">
        <f t="shared" si="15"/>
        <v>-2.8552233792408233E-3</v>
      </c>
      <c r="M90" s="17">
        <f t="shared" si="15"/>
        <v>2.1960986952589412E-3</v>
      </c>
      <c r="N90" s="36">
        <f t="shared" si="16"/>
        <v>4.8556430446194287E-2</v>
      </c>
      <c r="O90" s="20">
        <f t="shared" si="17"/>
        <v>3.4482758620689502E-2</v>
      </c>
      <c r="P90" s="17" t="str">
        <f t="shared" si="18"/>
        <v/>
      </c>
      <c r="Q90" s="17">
        <f t="shared" si="18"/>
        <v>-2.217208143675542E-4</v>
      </c>
      <c r="R90" s="17">
        <f t="shared" si="18"/>
        <v>-2.8552233792408233E-3</v>
      </c>
      <c r="S90" s="17" t="str">
        <f t="shared" si="18"/>
        <v/>
      </c>
      <c r="T90" s="36" t="str">
        <f t="shared" si="19"/>
        <v/>
      </c>
      <c r="U90" s="20" t="str">
        <f t="shared" si="19"/>
        <v/>
      </c>
    </row>
    <row r="91" spans="1:21" x14ac:dyDescent="0.25">
      <c r="A91" t="s">
        <v>597</v>
      </c>
      <c r="B91" s="6">
        <v>12329.55</v>
      </c>
      <c r="C91" s="6">
        <v>1529.2</v>
      </c>
      <c r="D91" s="19">
        <v>3288.13</v>
      </c>
      <c r="E91" s="1">
        <v>79.239999999999995</v>
      </c>
      <c r="G91" s="2" t="s">
        <v>643</v>
      </c>
      <c r="H91" s="119">
        <v>7426.7</v>
      </c>
      <c r="I91" s="124">
        <v>151.07</v>
      </c>
      <c r="J91" s="17">
        <f t="shared" si="14"/>
        <v>5.9354807127471876E-3</v>
      </c>
      <c r="K91" s="17">
        <f t="shared" si="15"/>
        <v>-2.5568774786056681E-3</v>
      </c>
      <c r="L91" s="17">
        <f t="shared" si="15"/>
        <v>6.9762812562206289E-3</v>
      </c>
      <c r="M91" s="17">
        <f t="shared" si="15"/>
        <v>2.1397267336942472E-2</v>
      </c>
      <c r="N91" s="36">
        <f t="shared" si="16"/>
        <v>-1.1170878491731706E-2</v>
      </c>
      <c r="O91" s="20">
        <f t="shared" si="17"/>
        <v>-1.0674525212835628E-2</v>
      </c>
      <c r="P91" s="17" t="str">
        <f t="shared" si="18"/>
        <v/>
      </c>
      <c r="Q91" s="17">
        <f t="shared" si="18"/>
        <v>-2.5568774786056681E-3</v>
      </c>
      <c r="R91" s="17" t="str">
        <f t="shared" si="18"/>
        <v/>
      </c>
      <c r="S91" s="17" t="str">
        <f t="shared" si="18"/>
        <v/>
      </c>
      <c r="T91" s="36">
        <f t="shared" si="19"/>
        <v>-1.1170878491731706E-2</v>
      </c>
      <c r="U91" s="20">
        <f t="shared" si="19"/>
        <v>-1.0674525212835628E-2</v>
      </c>
    </row>
    <row r="92" spans="1:21" x14ac:dyDescent="0.25">
      <c r="A92" t="s">
        <v>596</v>
      </c>
      <c r="B92" s="6">
        <v>12362.3</v>
      </c>
      <c r="C92" s="6">
        <v>1515.04</v>
      </c>
      <c r="D92" s="19">
        <v>3283.15</v>
      </c>
      <c r="E92" s="1">
        <v>78.17</v>
      </c>
      <c r="G92" s="2" t="s">
        <v>642</v>
      </c>
      <c r="H92" s="119">
        <v>7742.7</v>
      </c>
      <c r="I92" s="124">
        <v>154.55000000000001</v>
      </c>
      <c r="J92" s="17">
        <f t="shared" si="14"/>
        <v>2.6562202189048811E-3</v>
      </c>
      <c r="K92" s="17">
        <f t="shared" si="15"/>
        <v>-9.2597436568140346E-3</v>
      </c>
      <c r="L92" s="17">
        <f t="shared" si="15"/>
        <v>-1.5145386587512855E-3</v>
      </c>
      <c r="M92" s="17">
        <f t="shared" si="15"/>
        <v>-1.3503281171125647E-2</v>
      </c>
      <c r="N92" s="36">
        <f t="shared" si="16"/>
        <v>4.2549180658973729E-2</v>
      </c>
      <c r="O92" s="20">
        <f t="shared" si="17"/>
        <v>2.3035678824386174E-2</v>
      </c>
      <c r="P92" s="17" t="str">
        <f t="shared" si="18"/>
        <v/>
      </c>
      <c r="Q92" s="17">
        <f t="shared" si="18"/>
        <v>-9.2597436568140346E-3</v>
      </c>
      <c r="R92" s="17">
        <f t="shared" si="18"/>
        <v>-1.5145386587512855E-3</v>
      </c>
      <c r="S92" s="17">
        <f t="shared" si="18"/>
        <v>-1.3503281171125647E-2</v>
      </c>
      <c r="T92" s="36" t="str">
        <f t="shared" si="19"/>
        <v/>
      </c>
      <c r="U92" s="20" t="str">
        <f t="shared" si="19"/>
        <v/>
      </c>
    </row>
    <row r="93" spans="1:21" x14ac:dyDescent="0.25">
      <c r="A93" t="s">
        <v>595</v>
      </c>
      <c r="B93" s="6">
        <v>12343.3</v>
      </c>
      <c r="C93" s="6">
        <v>1509.54</v>
      </c>
      <c r="D93" s="19">
        <v>3289.29</v>
      </c>
      <c r="E93" s="1">
        <v>77.83</v>
      </c>
      <c r="G93" s="2" t="s">
        <v>641</v>
      </c>
      <c r="H93" s="119">
        <v>7546.6</v>
      </c>
      <c r="I93" s="124">
        <v>151.94999999999999</v>
      </c>
      <c r="J93" s="17">
        <f t="shared" si="14"/>
        <v>-1.5369308300234863E-3</v>
      </c>
      <c r="K93" s="17">
        <f t="shared" si="15"/>
        <v>-3.630267187665015E-3</v>
      </c>
      <c r="L93" s="17">
        <f t="shared" si="15"/>
        <v>1.870155186330269E-3</v>
      </c>
      <c r="M93" s="17">
        <f t="shared" si="15"/>
        <v>-4.3494946910579424E-3</v>
      </c>
      <c r="N93" s="36">
        <f t="shared" si="16"/>
        <v>-2.5327082283957747E-2</v>
      </c>
      <c r="O93" s="20">
        <f t="shared" si="17"/>
        <v>-1.682303461662904E-2</v>
      </c>
      <c r="P93" s="17">
        <f t="shared" si="18"/>
        <v>-1.5369308300234863E-3</v>
      </c>
      <c r="Q93" s="17">
        <f t="shared" si="18"/>
        <v>-3.630267187665015E-3</v>
      </c>
      <c r="R93" s="17" t="str">
        <f t="shared" si="18"/>
        <v/>
      </c>
      <c r="S93" s="17">
        <f t="shared" si="18"/>
        <v>-4.3494946910579424E-3</v>
      </c>
      <c r="T93" s="36">
        <f t="shared" si="19"/>
        <v>-2.5327082283957747E-2</v>
      </c>
      <c r="U93" s="20">
        <f t="shared" si="19"/>
        <v>-1.682303461662904E-2</v>
      </c>
    </row>
    <row r="94" spans="1:21" x14ac:dyDescent="0.25">
      <c r="A94" t="s">
        <v>594</v>
      </c>
      <c r="B94" s="6">
        <v>12355.5</v>
      </c>
      <c r="C94" s="6">
        <v>1523.46</v>
      </c>
      <c r="D94" s="19">
        <v>3316.81</v>
      </c>
      <c r="E94" s="1">
        <v>78.81</v>
      </c>
      <c r="G94" s="2" t="s">
        <v>640</v>
      </c>
      <c r="H94" s="119">
        <v>7396.4</v>
      </c>
      <c r="I94" s="124">
        <v>151.04</v>
      </c>
      <c r="J94" s="17">
        <f t="shared" si="14"/>
        <v>9.8839046284227017E-4</v>
      </c>
      <c r="K94" s="17">
        <f t="shared" si="15"/>
        <v>9.2213522000079706E-3</v>
      </c>
      <c r="L94" s="17">
        <f t="shared" si="15"/>
        <v>8.3665471879950104E-3</v>
      </c>
      <c r="M94" s="17">
        <f t="shared" si="15"/>
        <v>1.2591545676474469E-2</v>
      </c>
      <c r="N94" s="36">
        <f t="shared" si="16"/>
        <v>-1.9903002676702197E-2</v>
      </c>
      <c r="O94" s="20">
        <f t="shared" si="17"/>
        <v>-5.9888121092463997E-3</v>
      </c>
      <c r="P94" s="17" t="str">
        <f t="shared" si="18"/>
        <v/>
      </c>
      <c r="Q94" s="17" t="str">
        <f t="shared" si="18"/>
        <v/>
      </c>
      <c r="R94" s="17" t="str">
        <f t="shared" si="18"/>
        <v/>
      </c>
      <c r="S94" s="17" t="str">
        <f t="shared" si="18"/>
        <v/>
      </c>
      <c r="T94" s="36">
        <f t="shared" si="19"/>
        <v>-1.9903002676702197E-2</v>
      </c>
      <c r="U94" s="20">
        <f t="shared" si="19"/>
        <v>-5.9888121092463997E-3</v>
      </c>
    </row>
    <row r="95" spans="1:21" x14ac:dyDescent="0.25">
      <c r="A95" t="s">
        <v>593</v>
      </c>
      <c r="B95" s="6">
        <v>12352.35</v>
      </c>
      <c r="C95" s="6">
        <v>1566.15</v>
      </c>
      <c r="D95" s="19">
        <v>3329.62</v>
      </c>
      <c r="E95" s="1">
        <v>79.680000000000007</v>
      </c>
      <c r="G95" s="2" t="s">
        <v>639</v>
      </c>
      <c r="H95" s="119">
        <v>7298.2</v>
      </c>
      <c r="I95" s="124">
        <v>148.88999999999999</v>
      </c>
      <c r="J95" s="17">
        <f t="shared" si="14"/>
        <v>-2.5494718951069029E-4</v>
      </c>
      <c r="K95" s="17">
        <f t="shared" si="15"/>
        <v>2.8021739986609395E-2</v>
      </c>
      <c r="L95" s="17">
        <f t="shared" si="15"/>
        <v>3.862144651035182E-3</v>
      </c>
      <c r="M95" s="17">
        <f t="shared" si="15"/>
        <v>1.1039208222306973E-2</v>
      </c>
      <c r="N95" s="36">
        <f t="shared" si="16"/>
        <v>-1.3276729219620309E-2</v>
      </c>
      <c r="O95" s="20">
        <f t="shared" si="17"/>
        <v>-1.4234639830508544E-2</v>
      </c>
      <c r="P95" s="17">
        <f t="shared" si="18"/>
        <v>-2.5494718951069029E-4</v>
      </c>
      <c r="Q95" s="17" t="str">
        <f t="shared" si="18"/>
        <v/>
      </c>
      <c r="R95" s="17" t="str">
        <f t="shared" si="18"/>
        <v/>
      </c>
      <c r="S95" s="17" t="str">
        <f t="shared" si="18"/>
        <v/>
      </c>
      <c r="T95" s="36">
        <f t="shared" si="19"/>
        <v>-1.3276729219620309E-2</v>
      </c>
      <c r="U95" s="20">
        <f t="shared" si="19"/>
        <v>-1.4234639830508544E-2</v>
      </c>
    </row>
    <row r="96" spans="1:21" x14ac:dyDescent="0.25">
      <c r="A96" t="s">
        <v>590</v>
      </c>
      <c r="B96" s="6">
        <v>12224.55</v>
      </c>
      <c r="C96" s="6">
        <v>1517.96</v>
      </c>
      <c r="D96" s="19">
        <v>3329.62</v>
      </c>
      <c r="E96" s="1">
        <v>79.680000000000007</v>
      </c>
      <c r="G96" s="2" t="s">
        <v>638</v>
      </c>
      <c r="H96" s="119">
        <v>7291.8</v>
      </c>
      <c r="I96" s="124">
        <v>147.82</v>
      </c>
      <c r="J96" s="17">
        <f t="shared" si="14"/>
        <v>-1.0346209425736941E-2</v>
      </c>
      <c r="K96" s="17">
        <f t="shared" si="15"/>
        <v>-3.0769721929572502E-2</v>
      </c>
      <c r="L96" s="17">
        <f t="shared" si="15"/>
        <v>0</v>
      </c>
      <c r="M96" s="17">
        <f t="shared" si="15"/>
        <v>0</v>
      </c>
      <c r="N96" s="36">
        <f t="shared" si="16"/>
        <v>-8.7692855772647516E-4</v>
      </c>
      <c r="O96" s="20">
        <f t="shared" si="17"/>
        <v>-7.1865135334810981E-3</v>
      </c>
      <c r="P96" s="17">
        <f t="shared" si="18"/>
        <v>-1.0346209425736941E-2</v>
      </c>
      <c r="Q96" s="17">
        <f t="shared" si="18"/>
        <v>-3.0769721929572502E-2</v>
      </c>
      <c r="R96" s="17" t="str">
        <f t="shared" si="18"/>
        <v/>
      </c>
      <c r="S96" s="17" t="str">
        <f t="shared" si="18"/>
        <v/>
      </c>
      <c r="T96" s="36">
        <f t="shared" si="19"/>
        <v>-8.7692855772647516E-4</v>
      </c>
      <c r="U96" s="20">
        <f t="shared" si="19"/>
        <v>-7.1865135334810981E-3</v>
      </c>
    </row>
    <row r="97" spans="1:21" x14ac:dyDescent="0.25">
      <c r="A97" t="s">
        <v>589</v>
      </c>
      <c r="B97" s="6">
        <v>12169.85</v>
      </c>
      <c r="C97" s="6">
        <v>1519.5</v>
      </c>
      <c r="D97" s="19">
        <v>3320.79</v>
      </c>
      <c r="E97" s="1">
        <v>79.14</v>
      </c>
      <c r="G97" s="2" t="s">
        <v>637</v>
      </c>
      <c r="H97" s="119">
        <v>7204.4</v>
      </c>
      <c r="I97" s="124">
        <v>145.79</v>
      </c>
      <c r="J97" s="17">
        <f t="shared" si="14"/>
        <v>-4.4746023371002863E-3</v>
      </c>
      <c r="K97" s="17">
        <f t="shared" si="15"/>
        <v>1.0145194866795215E-3</v>
      </c>
      <c r="L97" s="17">
        <f t="shared" si="15"/>
        <v>-2.6519542770646609E-3</v>
      </c>
      <c r="M97" s="17">
        <f t="shared" si="15"/>
        <v>-6.777108433735024E-3</v>
      </c>
      <c r="N97" s="36">
        <f t="shared" si="16"/>
        <v>-1.1986066540497609E-2</v>
      </c>
      <c r="O97" s="20">
        <f t="shared" si="17"/>
        <v>-1.3732918414287698E-2</v>
      </c>
      <c r="P97" s="17">
        <f t="shared" si="18"/>
        <v>-4.4746023371002863E-3</v>
      </c>
      <c r="Q97" s="17" t="str">
        <f t="shared" si="18"/>
        <v/>
      </c>
      <c r="R97" s="17">
        <f t="shared" si="18"/>
        <v>-2.6519542770646609E-3</v>
      </c>
      <c r="S97" s="17">
        <f t="shared" si="18"/>
        <v>-6.777108433735024E-3</v>
      </c>
      <c r="T97" s="36">
        <f t="shared" si="19"/>
        <v>-1.1986066540497609E-2</v>
      </c>
      <c r="U97" s="20">
        <f t="shared" si="19"/>
        <v>-1.3732918414287698E-2</v>
      </c>
    </row>
    <row r="98" spans="1:21" x14ac:dyDescent="0.25">
      <c r="A98" t="s">
        <v>588</v>
      </c>
      <c r="B98" s="6">
        <v>12106.9</v>
      </c>
      <c r="C98" s="6">
        <v>1518.95</v>
      </c>
      <c r="D98" s="19">
        <v>3321.75</v>
      </c>
      <c r="E98" s="1">
        <v>79.430000000000007</v>
      </c>
      <c r="G98" s="2" t="s">
        <v>636</v>
      </c>
      <c r="H98" s="119">
        <v>7399.2</v>
      </c>
      <c r="I98" s="124">
        <v>148.69</v>
      </c>
      <c r="J98" s="17">
        <f t="shared" si="14"/>
        <v>-5.172619218807184E-3</v>
      </c>
      <c r="K98" s="17">
        <f t="shared" si="15"/>
        <v>-3.6196117143794115E-4</v>
      </c>
      <c r="L98" s="17">
        <f t="shared" si="15"/>
        <v>2.8908783753256451E-4</v>
      </c>
      <c r="M98" s="17">
        <f t="shared" si="15"/>
        <v>3.6643922163255294E-3</v>
      </c>
      <c r="N98" s="36">
        <f t="shared" si="16"/>
        <v>2.7039031702848382E-2</v>
      </c>
      <c r="O98" s="20">
        <f t="shared" si="17"/>
        <v>1.9891624939982311E-2</v>
      </c>
      <c r="P98" s="17">
        <f t="shared" si="18"/>
        <v>-5.172619218807184E-3</v>
      </c>
      <c r="Q98" s="17">
        <f t="shared" si="18"/>
        <v>-3.6196117143794115E-4</v>
      </c>
      <c r="R98" s="17" t="str">
        <f t="shared" si="18"/>
        <v/>
      </c>
      <c r="S98" s="17" t="str">
        <f t="shared" si="18"/>
        <v/>
      </c>
      <c r="T98" s="36" t="str">
        <f t="shared" si="19"/>
        <v/>
      </c>
      <c r="U98" s="20" t="str">
        <f t="shared" si="19"/>
        <v/>
      </c>
    </row>
    <row r="99" spans="1:21" x14ac:dyDescent="0.25">
      <c r="A99" t="s">
        <v>587</v>
      </c>
      <c r="B99" s="6">
        <v>12180.35</v>
      </c>
      <c r="C99" s="6">
        <v>1512.51</v>
      </c>
      <c r="D99" s="19">
        <v>3325.54</v>
      </c>
      <c r="E99" s="1">
        <v>79.81</v>
      </c>
      <c r="G99" s="2" t="s">
        <v>635</v>
      </c>
      <c r="H99" s="119">
        <v>7530.8</v>
      </c>
      <c r="I99" s="124">
        <v>148.88999999999999</v>
      </c>
      <c r="J99" s="17">
        <f t="shared" si="14"/>
        <v>6.0667883603564565E-3</v>
      </c>
      <c r="K99" s="17">
        <f t="shared" si="15"/>
        <v>-4.2397708943678891E-3</v>
      </c>
      <c r="L99" s="17">
        <f t="shared" si="15"/>
        <v>1.1409648528637462E-3</v>
      </c>
      <c r="M99" s="17">
        <f t="shared" si="15"/>
        <v>4.7840866171471319E-3</v>
      </c>
      <c r="N99" s="36">
        <f t="shared" si="16"/>
        <v>1.7785706562871706E-2</v>
      </c>
      <c r="O99" s="20">
        <f t="shared" si="17"/>
        <v>1.3450803685519652E-3</v>
      </c>
      <c r="P99" s="17" t="str">
        <f t="shared" si="18"/>
        <v/>
      </c>
      <c r="Q99" s="17">
        <f t="shared" si="18"/>
        <v>-4.2397708943678891E-3</v>
      </c>
      <c r="R99" s="17" t="str">
        <f t="shared" si="18"/>
        <v/>
      </c>
      <c r="S99" s="17" t="str">
        <f t="shared" si="18"/>
        <v/>
      </c>
      <c r="T99" s="36" t="str">
        <f t="shared" si="19"/>
        <v/>
      </c>
      <c r="U99" s="20" t="str">
        <f t="shared" si="19"/>
        <v/>
      </c>
    </row>
    <row r="100" spans="1:21" x14ac:dyDescent="0.25">
      <c r="A100" t="s">
        <v>586</v>
      </c>
      <c r="B100" s="6">
        <v>12248.25</v>
      </c>
      <c r="C100" s="6">
        <v>1507.26</v>
      </c>
      <c r="D100" s="19">
        <v>3295.47</v>
      </c>
      <c r="E100" s="1">
        <v>79.58</v>
      </c>
      <c r="G100" s="2" t="s">
        <v>634</v>
      </c>
      <c r="H100" s="119">
        <v>7510.9</v>
      </c>
      <c r="I100" s="124">
        <v>148.28</v>
      </c>
      <c r="J100" s="17">
        <f t="shared" si="14"/>
        <v>5.5745524553891812E-3</v>
      </c>
      <c r="K100" s="17">
        <f t="shared" si="15"/>
        <v>-3.4710514310649643E-3</v>
      </c>
      <c r="L100" s="17">
        <f t="shared" si="15"/>
        <v>-9.0421405245464381E-3</v>
      </c>
      <c r="M100" s="17">
        <f t="shared" si="15"/>
        <v>-2.8818443804035088E-3</v>
      </c>
      <c r="N100" s="36">
        <f t="shared" si="16"/>
        <v>-2.6424815424657133E-3</v>
      </c>
      <c r="O100" s="20">
        <f t="shared" si="17"/>
        <v>-4.09698435086292E-3</v>
      </c>
      <c r="P100" s="17" t="str">
        <f t="shared" si="18"/>
        <v/>
      </c>
      <c r="Q100" s="17">
        <f t="shared" si="18"/>
        <v>-3.4710514310649643E-3</v>
      </c>
      <c r="R100" s="17">
        <f t="shared" si="18"/>
        <v>-9.0421405245464381E-3</v>
      </c>
      <c r="S100" s="17">
        <f t="shared" si="18"/>
        <v>-2.8818443804035088E-3</v>
      </c>
      <c r="T100" s="36">
        <f t="shared" si="19"/>
        <v>-2.6424815424657133E-3</v>
      </c>
      <c r="U100" s="20">
        <f t="shared" si="19"/>
        <v>-4.09698435086292E-3</v>
      </c>
    </row>
    <row r="101" spans="1:21" x14ac:dyDescent="0.25">
      <c r="A101" t="s">
        <v>583</v>
      </c>
      <c r="B101" s="6">
        <v>12119</v>
      </c>
      <c r="C101" s="6">
        <v>1492.4</v>
      </c>
      <c r="D101" s="19">
        <v>3243.63</v>
      </c>
      <c r="E101" s="1">
        <v>77.239999999999995</v>
      </c>
      <c r="G101" s="2" t="s">
        <v>633</v>
      </c>
      <c r="H101" s="119">
        <v>7524.4</v>
      </c>
      <c r="I101" s="124">
        <v>151.16999999999999</v>
      </c>
      <c r="J101" s="17">
        <f t="shared" si="14"/>
        <v>-1.0552527912150667E-2</v>
      </c>
      <c r="K101" s="17">
        <f t="shared" si="15"/>
        <v>-9.8589493518038696E-3</v>
      </c>
      <c r="L101" s="17">
        <f t="shared" si="15"/>
        <v>-1.5730684849202037E-2</v>
      </c>
      <c r="M101" s="17">
        <f t="shared" si="15"/>
        <v>-2.9404372958029668E-2</v>
      </c>
      <c r="N101" s="36">
        <f t="shared" si="16"/>
        <v>1.7973877964025942E-3</v>
      </c>
      <c r="O101" s="20">
        <f t="shared" si="17"/>
        <v>1.9490153763150664E-2</v>
      </c>
      <c r="P101" s="17">
        <f t="shared" si="18"/>
        <v>-1.0552527912150667E-2</v>
      </c>
      <c r="Q101" s="17">
        <f t="shared" si="18"/>
        <v>-9.8589493518038696E-3</v>
      </c>
      <c r="R101" s="17">
        <f t="shared" si="18"/>
        <v>-1.5730684849202037E-2</v>
      </c>
      <c r="S101" s="17">
        <f t="shared" si="18"/>
        <v>-2.9404372958029668E-2</v>
      </c>
      <c r="T101" s="36" t="str">
        <f t="shared" si="19"/>
        <v/>
      </c>
      <c r="U101" s="20" t="str">
        <f t="shared" si="19"/>
        <v/>
      </c>
    </row>
    <row r="102" spans="1:21" x14ac:dyDescent="0.25">
      <c r="A102" t="s">
        <v>582</v>
      </c>
      <c r="B102" s="6">
        <v>12055.8</v>
      </c>
      <c r="C102" s="6">
        <v>1457.93</v>
      </c>
      <c r="D102" s="19">
        <v>3276.24</v>
      </c>
      <c r="E102" s="1">
        <v>79.42</v>
      </c>
      <c r="G102" s="2" t="s">
        <v>632</v>
      </c>
      <c r="H102" s="119">
        <v>7355.8</v>
      </c>
      <c r="I102" s="124">
        <v>147.88</v>
      </c>
      <c r="J102" s="17">
        <f t="shared" si="14"/>
        <v>-5.2149517286905755E-3</v>
      </c>
      <c r="K102" s="17">
        <f t="shared" si="15"/>
        <v>-2.3097024926293286E-2</v>
      </c>
      <c r="L102" s="17">
        <f t="shared" si="15"/>
        <v>1.0053551114029613E-2</v>
      </c>
      <c r="M102" s="17">
        <f t="shared" si="15"/>
        <v>2.8223718280683707E-2</v>
      </c>
      <c r="N102" s="36">
        <f t="shared" si="16"/>
        <v>-2.2407102227420039E-2</v>
      </c>
      <c r="O102" s="20">
        <f t="shared" si="17"/>
        <v>-2.1763577429384062E-2</v>
      </c>
      <c r="P102" s="17">
        <f t="shared" si="18"/>
        <v>-5.2149517286905755E-3</v>
      </c>
      <c r="Q102" s="17">
        <f t="shared" si="18"/>
        <v>-2.3097024926293286E-2</v>
      </c>
      <c r="R102" s="17" t="str">
        <f t="shared" si="18"/>
        <v/>
      </c>
      <c r="S102" s="17" t="str">
        <f t="shared" si="18"/>
        <v/>
      </c>
      <c r="T102" s="36">
        <f t="shared" si="19"/>
        <v>-2.2407102227420039E-2</v>
      </c>
      <c r="U102" s="20">
        <f t="shared" si="19"/>
        <v>-2.1763577429384062E-2</v>
      </c>
    </row>
    <row r="103" spans="1:21" x14ac:dyDescent="0.25">
      <c r="A103" t="s">
        <v>581</v>
      </c>
      <c r="B103" s="6">
        <v>12129.5</v>
      </c>
      <c r="C103" s="6">
        <v>1465.95</v>
      </c>
      <c r="D103" s="19">
        <v>3273.4</v>
      </c>
      <c r="E103" s="1">
        <v>81.08</v>
      </c>
      <c r="G103" s="2" t="s">
        <v>631</v>
      </c>
      <c r="H103" s="119">
        <v>7235.7</v>
      </c>
      <c r="I103" s="124">
        <v>145.86000000000001</v>
      </c>
      <c r="J103" s="17">
        <f t="shared" si="14"/>
        <v>6.1132401002008674E-3</v>
      </c>
      <c r="K103" s="17">
        <f t="shared" si="15"/>
        <v>5.5009499770222181E-3</v>
      </c>
      <c r="L103" s="17">
        <f t="shared" si="15"/>
        <v>-8.6684736160957954E-4</v>
      </c>
      <c r="M103" s="17">
        <f t="shared" si="15"/>
        <v>2.0901536136993082E-2</v>
      </c>
      <c r="N103" s="36">
        <f t="shared" si="16"/>
        <v>-1.6327251964436296E-2</v>
      </c>
      <c r="O103" s="20">
        <f t="shared" si="17"/>
        <v>-1.3659724100621995E-2</v>
      </c>
      <c r="P103" s="17" t="str">
        <f t="shared" si="18"/>
        <v/>
      </c>
      <c r="Q103" s="17" t="str">
        <f t="shared" si="18"/>
        <v/>
      </c>
      <c r="R103" s="17">
        <f t="shared" si="18"/>
        <v>-8.6684736160957954E-4</v>
      </c>
      <c r="S103" s="17" t="str">
        <f t="shared" si="18"/>
        <v/>
      </c>
      <c r="T103" s="36">
        <f t="shared" si="19"/>
        <v>-1.6327251964436296E-2</v>
      </c>
      <c r="U103" s="20">
        <f t="shared" si="19"/>
        <v>-1.3659724100621995E-2</v>
      </c>
    </row>
    <row r="104" spans="1:21" x14ac:dyDescent="0.25">
      <c r="A104" t="s">
        <v>580</v>
      </c>
      <c r="B104" s="6">
        <v>12035.8</v>
      </c>
      <c r="C104" s="6">
        <v>1430.19</v>
      </c>
      <c r="D104" s="19">
        <v>3283.66</v>
      </c>
      <c r="E104" s="1">
        <v>80.97</v>
      </c>
      <c r="G104" s="2" t="s">
        <v>630</v>
      </c>
      <c r="H104" s="119">
        <v>7208</v>
      </c>
      <c r="I104" s="124">
        <v>143.51</v>
      </c>
      <c r="J104" s="17">
        <f t="shared" si="14"/>
        <v>-7.7249680530937503E-3</v>
      </c>
      <c r="K104" s="17">
        <f t="shared" si="15"/>
        <v>-2.4393737849176311E-2</v>
      </c>
      <c r="L104" s="17">
        <f t="shared" si="15"/>
        <v>3.1343557157694768E-3</v>
      </c>
      <c r="M104" s="17">
        <f t="shared" si="15"/>
        <v>-1.3566847557967554E-3</v>
      </c>
      <c r="N104" s="36">
        <f t="shared" si="16"/>
        <v>-3.828240529596294E-3</v>
      </c>
      <c r="O104" s="20">
        <f t="shared" si="17"/>
        <v>-1.611133964075151E-2</v>
      </c>
      <c r="P104" s="17">
        <f t="shared" si="18"/>
        <v>-7.7249680530937503E-3</v>
      </c>
      <c r="Q104" s="17">
        <f t="shared" si="18"/>
        <v>-2.4393737849176311E-2</v>
      </c>
      <c r="R104" s="17" t="str">
        <f t="shared" si="18"/>
        <v/>
      </c>
      <c r="S104" s="17">
        <f t="shared" si="18"/>
        <v>-1.3566847557967554E-3</v>
      </c>
      <c r="T104" s="36">
        <f t="shared" si="19"/>
        <v>-3.828240529596294E-3</v>
      </c>
      <c r="U104" s="20">
        <f t="shared" si="19"/>
        <v>-1.611133964075151E-2</v>
      </c>
    </row>
    <row r="105" spans="1:21" x14ac:dyDescent="0.25">
      <c r="A105" t="s">
        <v>579</v>
      </c>
      <c r="B105" s="6">
        <v>11962.1</v>
      </c>
      <c r="C105" s="6">
        <v>1398.39</v>
      </c>
      <c r="D105" s="19">
        <v>3225.52</v>
      </c>
      <c r="E105" s="1">
        <v>77.38</v>
      </c>
      <c r="G105" s="2" t="s">
        <v>629</v>
      </c>
      <c r="H105" s="119">
        <v>7208</v>
      </c>
      <c r="I105" s="124">
        <v>145.03</v>
      </c>
      <c r="J105" s="17">
        <f t="shared" si="14"/>
        <v>-6.1233985277254765E-3</v>
      </c>
      <c r="K105" s="17">
        <f t="shared" si="15"/>
        <v>-2.2234807962578373E-2</v>
      </c>
      <c r="L105" s="17">
        <f t="shared" si="15"/>
        <v>-1.7705852615678808E-2</v>
      </c>
      <c r="M105" s="17">
        <f t="shared" si="15"/>
        <v>-4.433740891688287E-2</v>
      </c>
      <c r="N105" s="36">
        <f t="shared" si="16"/>
        <v>0</v>
      </c>
      <c r="O105" s="20">
        <f t="shared" si="17"/>
        <v>1.0591596404431858E-2</v>
      </c>
      <c r="P105" s="17">
        <f t="shared" si="18"/>
        <v>-6.1233985277254765E-3</v>
      </c>
      <c r="Q105" s="17">
        <f t="shared" si="18"/>
        <v>-2.2234807962578373E-2</v>
      </c>
      <c r="R105" s="17">
        <f t="shared" si="18"/>
        <v>-1.7705852615678808E-2</v>
      </c>
      <c r="S105" s="17">
        <f t="shared" si="18"/>
        <v>-4.433740891688287E-2</v>
      </c>
      <c r="T105" s="36" t="str">
        <f t="shared" si="19"/>
        <v/>
      </c>
      <c r="U105" s="20" t="str">
        <f t="shared" si="19"/>
        <v/>
      </c>
    </row>
    <row r="106" spans="1:21" x14ac:dyDescent="0.25">
      <c r="A106" t="s">
        <v>578</v>
      </c>
      <c r="B106" s="6">
        <v>11661.85</v>
      </c>
      <c r="C106" s="6">
        <v>1370.36</v>
      </c>
      <c r="D106" s="19">
        <v>3225.52</v>
      </c>
      <c r="E106" s="1">
        <v>77.38</v>
      </c>
      <c r="G106" s="2" t="s">
        <v>628</v>
      </c>
      <c r="H106" s="119">
        <v>7255.2</v>
      </c>
      <c r="I106" s="124">
        <v>144.96</v>
      </c>
      <c r="J106" s="17">
        <f t="shared" si="14"/>
        <v>-2.5100107840596575E-2</v>
      </c>
      <c r="K106" s="17">
        <f t="shared" si="15"/>
        <v>-2.0044479723110298E-2</v>
      </c>
      <c r="L106" s="17">
        <f t="shared" si="15"/>
        <v>0</v>
      </c>
      <c r="M106" s="17">
        <f t="shared" si="15"/>
        <v>0</v>
      </c>
      <c r="N106" s="36">
        <f t="shared" si="16"/>
        <v>6.5482796892342154E-3</v>
      </c>
      <c r="O106" s="20">
        <f t="shared" si="17"/>
        <v>-4.8265876025643806E-4</v>
      </c>
      <c r="P106" s="17">
        <f t="shared" si="18"/>
        <v>-2.5100107840596575E-2</v>
      </c>
      <c r="Q106" s="17">
        <f t="shared" si="18"/>
        <v>-2.0044479723110298E-2</v>
      </c>
      <c r="R106" s="17" t="str">
        <f t="shared" si="18"/>
        <v/>
      </c>
      <c r="S106" s="17" t="str">
        <f t="shared" si="18"/>
        <v/>
      </c>
      <c r="T106" s="36" t="str">
        <f t="shared" si="19"/>
        <v/>
      </c>
      <c r="U106" s="20">
        <f t="shared" si="19"/>
        <v>-4.8265876025643806E-4</v>
      </c>
    </row>
    <row r="107" spans="1:21" x14ac:dyDescent="0.25">
      <c r="A107" t="s">
        <v>576</v>
      </c>
      <c r="B107" s="6">
        <v>11707.9</v>
      </c>
      <c r="C107" s="6">
        <v>1372.49</v>
      </c>
      <c r="D107" s="19">
        <v>3248.92</v>
      </c>
      <c r="E107" s="1">
        <v>77.17</v>
      </c>
      <c r="G107" s="2" t="s">
        <v>627</v>
      </c>
      <c r="H107" s="119">
        <v>7080.8</v>
      </c>
      <c r="I107" s="124">
        <v>142.03</v>
      </c>
      <c r="J107" s="17">
        <f t="shared" si="14"/>
        <v>3.9487731363376799E-3</v>
      </c>
      <c r="K107" s="17">
        <f t="shared" si="15"/>
        <v>1.5543360868677247E-3</v>
      </c>
      <c r="L107" s="17">
        <f t="shared" si="15"/>
        <v>7.2546442124061805E-3</v>
      </c>
      <c r="M107" s="17">
        <f t="shared" si="15"/>
        <v>-2.713879555440557E-3</v>
      </c>
      <c r="N107" s="36">
        <f t="shared" si="16"/>
        <v>-2.4037931414709446E-2</v>
      </c>
      <c r="O107" s="20">
        <f t="shared" si="17"/>
        <v>-2.021247240618107E-2</v>
      </c>
      <c r="P107" s="17" t="str">
        <f t="shared" si="18"/>
        <v/>
      </c>
      <c r="Q107" s="17" t="str">
        <f t="shared" si="18"/>
        <v/>
      </c>
      <c r="R107" s="17" t="str">
        <f t="shared" si="18"/>
        <v/>
      </c>
      <c r="S107" s="17">
        <f t="shared" si="18"/>
        <v>-2.713879555440557E-3</v>
      </c>
      <c r="T107" s="36">
        <f t="shared" si="19"/>
        <v>-2.4037931414709446E-2</v>
      </c>
      <c r="U107" s="20">
        <f t="shared" si="19"/>
        <v>-2.021247240618107E-2</v>
      </c>
    </row>
    <row r="108" spans="1:21" x14ac:dyDescent="0.25">
      <c r="A108" t="s">
        <v>575</v>
      </c>
      <c r="B108" s="6">
        <v>11979.65</v>
      </c>
      <c r="C108" s="6">
        <v>1413.01</v>
      </c>
      <c r="D108" s="19">
        <v>3297.59</v>
      </c>
      <c r="E108" s="1">
        <v>79.709999999999994</v>
      </c>
      <c r="G108" s="2" t="s">
        <v>626</v>
      </c>
      <c r="H108" s="119">
        <v>7128.5</v>
      </c>
      <c r="I108" s="124">
        <v>142.53</v>
      </c>
      <c r="J108" s="17">
        <f t="shared" si="14"/>
        <v>2.3210823461081942E-2</v>
      </c>
      <c r="K108" s="17">
        <f t="shared" si="15"/>
        <v>2.952298377401652E-2</v>
      </c>
      <c r="L108" s="17">
        <f t="shared" si="15"/>
        <v>1.4980362705145023E-2</v>
      </c>
      <c r="M108" s="17">
        <f t="shared" si="15"/>
        <v>3.2914344952701624E-2</v>
      </c>
      <c r="N108" s="36">
        <f t="shared" si="16"/>
        <v>6.7365269461077126E-3</v>
      </c>
      <c r="O108" s="20">
        <f t="shared" si="17"/>
        <v>3.5203830176722128E-3</v>
      </c>
      <c r="P108" s="17" t="str">
        <f t="shared" si="18"/>
        <v/>
      </c>
      <c r="Q108" s="17" t="str">
        <f t="shared" si="18"/>
        <v/>
      </c>
      <c r="R108" s="17" t="str">
        <f t="shared" si="18"/>
        <v/>
      </c>
      <c r="S108" s="17" t="str">
        <f t="shared" si="18"/>
        <v/>
      </c>
      <c r="T108" s="36" t="str">
        <f t="shared" si="19"/>
        <v/>
      </c>
      <c r="U108" s="20" t="str">
        <f t="shared" si="19"/>
        <v/>
      </c>
    </row>
    <row r="109" spans="1:21" x14ac:dyDescent="0.25">
      <c r="A109" t="s">
        <v>574</v>
      </c>
      <c r="B109" s="6">
        <v>12089.15</v>
      </c>
      <c r="C109" s="6">
        <v>1434.9</v>
      </c>
      <c r="D109" s="19">
        <v>3334.69</v>
      </c>
      <c r="E109" s="1">
        <v>80.36</v>
      </c>
      <c r="G109" s="2" t="s">
        <v>625</v>
      </c>
      <c r="H109" s="119">
        <v>6903.5</v>
      </c>
      <c r="I109" s="124">
        <v>132.78</v>
      </c>
      <c r="J109" s="17">
        <f t="shared" si="14"/>
        <v>9.1405007658822424E-3</v>
      </c>
      <c r="K109" s="17">
        <f t="shared" si="15"/>
        <v>1.5491751650731578E-2</v>
      </c>
      <c r="L109" s="17">
        <f t="shared" si="15"/>
        <v>1.1250640619361318E-2</v>
      </c>
      <c r="M109" s="17">
        <f t="shared" si="15"/>
        <v>8.1545602810186857E-3</v>
      </c>
      <c r="N109" s="36">
        <f t="shared" si="16"/>
        <v>-3.156344251946408E-2</v>
      </c>
      <c r="O109" s="20">
        <f t="shared" si="17"/>
        <v>-6.8406651231319726E-2</v>
      </c>
      <c r="P109" s="17" t="str">
        <f t="shared" si="18"/>
        <v/>
      </c>
      <c r="Q109" s="17" t="str">
        <f t="shared" si="18"/>
        <v/>
      </c>
      <c r="R109" s="17" t="str">
        <f t="shared" si="18"/>
        <v/>
      </c>
      <c r="S109" s="17" t="str">
        <f t="shared" si="18"/>
        <v/>
      </c>
      <c r="T109" s="36">
        <f t="shared" si="19"/>
        <v>-3.156344251946408E-2</v>
      </c>
      <c r="U109" s="20">
        <f t="shared" si="19"/>
        <v>-6.8406651231319726E-2</v>
      </c>
    </row>
    <row r="110" spans="1:21" x14ac:dyDescent="0.25">
      <c r="A110" t="s">
        <v>573</v>
      </c>
      <c r="B110" s="6">
        <v>12137.95</v>
      </c>
      <c r="C110" s="6">
        <v>1444.11</v>
      </c>
      <c r="D110" s="19">
        <v>3345.78</v>
      </c>
      <c r="E110" s="1">
        <v>81.3</v>
      </c>
      <c r="G110" s="2" t="s">
        <v>624</v>
      </c>
      <c r="H110" s="119">
        <v>6613.3</v>
      </c>
      <c r="I110" s="124">
        <v>122.06</v>
      </c>
      <c r="J110" s="17">
        <f t="shared" si="14"/>
        <v>4.0366775166162938E-3</v>
      </c>
      <c r="K110" s="17">
        <f t="shared" si="15"/>
        <v>6.4185657537110252E-3</v>
      </c>
      <c r="L110" s="17">
        <f t="shared" si="15"/>
        <v>3.3256464618900416E-3</v>
      </c>
      <c r="M110" s="17">
        <f t="shared" si="15"/>
        <v>1.1697361871577883E-2</v>
      </c>
      <c r="N110" s="36">
        <f t="shared" si="16"/>
        <v>-4.2036648077062311E-2</v>
      </c>
      <c r="O110" s="20">
        <f t="shared" si="17"/>
        <v>-8.0735050459406543E-2</v>
      </c>
      <c r="P110" s="17" t="str">
        <f t="shared" si="18"/>
        <v/>
      </c>
      <c r="Q110" s="17" t="str">
        <f t="shared" si="18"/>
        <v/>
      </c>
      <c r="R110" s="17" t="str">
        <f t="shared" si="18"/>
        <v/>
      </c>
      <c r="S110" s="17" t="str">
        <f t="shared" si="18"/>
        <v/>
      </c>
      <c r="T110" s="36">
        <f t="shared" si="19"/>
        <v>-4.2036648077062311E-2</v>
      </c>
      <c r="U110" s="20">
        <f t="shared" si="19"/>
        <v>-8.0735050459406543E-2</v>
      </c>
    </row>
    <row r="111" spans="1:21" x14ac:dyDescent="0.25">
      <c r="A111" t="s">
        <v>572</v>
      </c>
      <c r="B111" s="6">
        <v>12098.35</v>
      </c>
      <c r="C111" s="6">
        <v>1420.19</v>
      </c>
      <c r="D111" s="19">
        <v>3327.71</v>
      </c>
      <c r="E111" s="1">
        <v>80.010000000000005</v>
      </c>
      <c r="G111" s="2" t="s">
        <v>623</v>
      </c>
      <c r="H111" s="119">
        <v>7276</v>
      </c>
      <c r="I111" s="124">
        <v>132.91999999999999</v>
      </c>
      <c r="J111" s="17">
        <f t="shared" si="14"/>
        <v>-3.2624949023517535E-3</v>
      </c>
      <c r="K111" s="17">
        <f t="shared" si="15"/>
        <v>-1.6563835164911112E-2</v>
      </c>
      <c r="L111" s="17">
        <f t="shared" si="15"/>
        <v>-5.4008332885008281E-3</v>
      </c>
      <c r="M111" s="17">
        <f t="shared" si="15"/>
        <v>-1.5867158671586612E-2</v>
      </c>
      <c r="N111" s="36">
        <f t="shared" si="16"/>
        <v>0.10020715830220905</v>
      </c>
      <c r="O111" s="20">
        <f t="shared" si="17"/>
        <v>8.8972636408323647E-2</v>
      </c>
      <c r="P111" s="17">
        <f t="shared" si="18"/>
        <v>-3.2624949023517535E-3</v>
      </c>
      <c r="Q111" s="17">
        <f t="shared" si="18"/>
        <v>-1.6563835164911112E-2</v>
      </c>
      <c r="R111" s="17">
        <f t="shared" si="18"/>
        <v>-5.4008332885008281E-3</v>
      </c>
      <c r="S111" s="17">
        <f t="shared" si="18"/>
        <v>-1.5867158671586612E-2</v>
      </c>
      <c r="T111" s="36" t="str">
        <f t="shared" si="19"/>
        <v/>
      </c>
      <c r="U111" s="20" t="str">
        <f t="shared" si="19"/>
        <v/>
      </c>
    </row>
    <row r="112" spans="1:21" x14ac:dyDescent="0.25">
      <c r="A112" t="s">
        <v>569</v>
      </c>
      <c r="B112" s="6">
        <v>12031.5</v>
      </c>
      <c r="C112" s="6">
        <v>1422.12</v>
      </c>
      <c r="D112" s="19">
        <v>3352.09</v>
      </c>
      <c r="E112" s="1">
        <v>80.39</v>
      </c>
      <c r="G112" s="2" t="s">
        <v>622</v>
      </c>
      <c r="H112" s="119">
        <v>7165.5</v>
      </c>
      <c r="I112" s="124">
        <v>128.41999999999999</v>
      </c>
      <c r="J112" s="17">
        <f t="shared" si="14"/>
        <v>-5.525546872094167E-3</v>
      </c>
      <c r="K112" s="17">
        <f t="shared" si="15"/>
        <v>1.3589730951490964E-3</v>
      </c>
      <c r="L112" s="17">
        <f t="shared" si="15"/>
        <v>7.3263595685921779E-3</v>
      </c>
      <c r="M112" s="17">
        <f t="shared" si="15"/>
        <v>4.7494063242095041E-3</v>
      </c>
      <c r="N112" s="36">
        <f t="shared" si="16"/>
        <v>-1.5186915887850483E-2</v>
      </c>
      <c r="O112" s="20">
        <f t="shared" si="17"/>
        <v>-3.3854950346072776E-2</v>
      </c>
      <c r="P112" s="17">
        <f t="shared" si="18"/>
        <v>-5.525546872094167E-3</v>
      </c>
      <c r="Q112" s="17" t="str">
        <f t="shared" si="18"/>
        <v/>
      </c>
      <c r="R112" s="17" t="str">
        <f t="shared" si="18"/>
        <v/>
      </c>
      <c r="S112" s="17" t="str">
        <f t="shared" si="18"/>
        <v/>
      </c>
      <c r="T112" s="36">
        <f t="shared" si="19"/>
        <v>-1.5186915887850483E-2</v>
      </c>
      <c r="U112" s="20">
        <f t="shared" si="19"/>
        <v>-3.3854950346072776E-2</v>
      </c>
    </row>
    <row r="113" spans="1:21" x14ac:dyDescent="0.25">
      <c r="A113" t="s">
        <v>568</v>
      </c>
      <c r="B113" s="6">
        <v>12107.9</v>
      </c>
      <c r="C113" s="6">
        <v>1439.11</v>
      </c>
      <c r="D113" s="19">
        <v>3357.75</v>
      </c>
      <c r="E113" s="1">
        <v>79.900000000000006</v>
      </c>
      <c r="G113" s="2" t="s">
        <v>621</v>
      </c>
      <c r="H113" s="119">
        <v>7196.4</v>
      </c>
      <c r="I113" s="124">
        <v>128.69999999999999</v>
      </c>
      <c r="J113" s="17">
        <f t="shared" si="14"/>
        <v>6.3499979221210978E-3</v>
      </c>
      <c r="K113" s="17">
        <f t="shared" si="15"/>
        <v>1.1946952437206448E-2</v>
      </c>
      <c r="L113" s="17">
        <f t="shared" si="15"/>
        <v>1.6884988171557147E-3</v>
      </c>
      <c r="M113" s="17">
        <f t="shared" si="15"/>
        <v>-6.0952854832689862E-3</v>
      </c>
      <c r="N113" s="36">
        <f t="shared" si="16"/>
        <v>4.312329914172075E-3</v>
      </c>
      <c r="O113" s="20">
        <f t="shared" si="17"/>
        <v>2.1803457405389359E-3</v>
      </c>
      <c r="P113" s="17" t="str">
        <f t="shared" si="18"/>
        <v/>
      </c>
      <c r="Q113" s="17" t="str">
        <f t="shared" si="18"/>
        <v/>
      </c>
      <c r="R113" s="17" t="str">
        <f t="shared" si="18"/>
        <v/>
      </c>
      <c r="S113" s="17">
        <f t="shared" si="18"/>
        <v>-6.0952854832689862E-3</v>
      </c>
      <c r="T113" s="36" t="str">
        <f t="shared" si="19"/>
        <v/>
      </c>
      <c r="U113" s="20" t="str">
        <f t="shared" si="19"/>
        <v/>
      </c>
    </row>
    <row r="114" spans="1:21" x14ac:dyDescent="0.25">
      <c r="A114" t="s">
        <v>567</v>
      </c>
      <c r="B114" s="6">
        <v>12201.2</v>
      </c>
      <c r="C114" s="6">
        <v>1456.49</v>
      </c>
      <c r="D114" s="19">
        <v>3379.45</v>
      </c>
      <c r="E114" s="1">
        <v>81.8</v>
      </c>
      <c r="G114" s="2" t="s">
        <v>620</v>
      </c>
      <c r="H114" s="119">
        <v>7156.2</v>
      </c>
      <c r="I114" s="124">
        <v>127.61</v>
      </c>
      <c r="J114" s="17">
        <f t="shared" si="14"/>
        <v>7.7057127990816099E-3</v>
      </c>
      <c r="K114" s="17">
        <f t="shared" si="15"/>
        <v>1.2076908644926387E-2</v>
      </c>
      <c r="L114" s="17">
        <f t="shared" si="15"/>
        <v>6.4626610081155444E-3</v>
      </c>
      <c r="M114" s="17">
        <f t="shared" si="15"/>
        <v>2.3779724655819567E-2</v>
      </c>
      <c r="N114" s="36">
        <f t="shared" si="16"/>
        <v>-5.5861263965315544E-3</v>
      </c>
      <c r="O114" s="20">
        <f t="shared" si="17"/>
        <v>-8.4693084693083787E-3</v>
      </c>
      <c r="P114" s="17" t="str">
        <f t="shared" si="18"/>
        <v/>
      </c>
      <c r="Q114" s="17" t="str">
        <f t="shared" si="18"/>
        <v/>
      </c>
      <c r="R114" s="17" t="str">
        <f t="shared" si="18"/>
        <v/>
      </c>
      <c r="S114" s="17" t="str">
        <f t="shared" si="18"/>
        <v/>
      </c>
      <c r="T114" s="36">
        <f t="shared" si="19"/>
        <v>-5.5861263965315544E-3</v>
      </c>
      <c r="U114" s="20">
        <f t="shared" si="19"/>
        <v>-8.4693084693083787E-3</v>
      </c>
    </row>
    <row r="115" spans="1:21" x14ac:dyDescent="0.25">
      <c r="A115" t="s">
        <v>566</v>
      </c>
      <c r="B115" s="6">
        <v>12174.65</v>
      </c>
      <c r="C115" s="6">
        <v>1460.31</v>
      </c>
      <c r="D115" s="19">
        <v>3373.94</v>
      </c>
      <c r="E115" s="1">
        <v>81.22</v>
      </c>
      <c r="G115" s="2" t="s">
        <v>619</v>
      </c>
      <c r="H115" s="119">
        <v>7495.8</v>
      </c>
      <c r="I115" s="124">
        <v>132.19</v>
      </c>
      <c r="J115" s="17">
        <f t="shared" si="14"/>
        <v>-2.1760154738879045E-3</v>
      </c>
      <c r="K115" s="17">
        <f t="shared" si="15"/>
        <v>2.622743719489895E-3</v>
      </c>
      <c r="L115" s="17">
        <f t="shared" si="15"/>
        <v>-1.6304428235363044E-3</v>
      </c>
      <c r="M115" s="17">
        <f t="shared" si="15"/>
        <v>-7.0904645476772554E-3</v>
      </c>
      <c r="N115" s="36">
        <f t="shared" si="16"/>
        <v>4.7455353399849187E-2</v>
      </c>
      <c r="O115" s="20">
        <f t="shared" si="17"/>
        <v>3.5890604184624975E-2</v>
      </c>
      <c r="P115" s="17">
        <f t="shared" si="18"/>
        <v>-2.1760154738879045E-3</v>
      </c>
      <c r="Q115" s="17" t="str">
        <f t="shared" si="18"/>
        <v/>
      </c>
      <c r="R115" s="17">
        <f t="shared" si="18"/>
        <v>-1.6304428235363044E-3</v>
      </c>
      <c r="S115" s="17">
        <f t="shared" si="18"/>
        <v>-7.0904645476772554E-3</v>
      </c>
      <c r="T115" s="36" t="str">
        <f t="shared" si="19"/>
        <v/>
      </c>
      <c r="U115" s="20" t="str">
        <f t="shared" si="19"/>
        <v/>
      </c>
    </row>
    <row r="116" spans="1:21" x14ac:dyDescent="0.25">
      <c r="A116" t="s">
        <v>565</v>
      </c>
      <c r="B116" s="6">
        <v>12113.45</v>
      </c>
      <c r="C116" s="6">
        <v>1473.63</v>
      </c>
      <c r="D116" s="19">
        <v>3380.16</v>
      </c>
      <c r="E116" s="1">
        <v>81.239999999999995</v>
      </c>
      <c r="G116" s="2" t="s">
        <v>618</v>
      </c>
      <c r="H116" s="119">
        <v>7322.8</v>
      </c>
      <c r="I116" s="124">
        <v>128.08000000000001</v>
      </c>
      <c r="J116" s="17">
        <f t="shared" si="14"/>
        <v>-5.0268385538803084E-3</v>
      </c>
      <c r="K116" s="17">
        <f t="shared" si="15"/>
        <v>9.1213509460321696E-3</v>
      </c>
      <c r="L116" s="17">
        <f t="shared" si="15"/>
        <v>1.8435419717006685E-3</v>
      </c>
      <c r="M116" s="17">
        <f t="shared" si="15"/>
        <v>2.462447672986201E-4</v>
      </c>
      <c r="N116" s="36">
        <f t="shared" si="16"/>
        <v>-2.3079591237759822E-2</v>
      </c>
      <c r="O116" s="20">
        <f t="shared" si="17"/>
        <v>-3.1091610560556648E-2</v>
      </c>
      <c r="P116" s="17">
        <f t="shared" si="18"/>
        <v>-5.0268385538803084E-3</v>
      </c>
      <c r="Q116" s="17" t="str">
        <f t="shared" si="18"/>
        <v/>
      </c>
      <c r="R116" s="17" t="str">
        <f t="shared" si="18"/>
        <v/>
      </c>
      <c r="S116" s="17" t="str">
        <f t="shared" si="18"/>
        <v/>
      </c>
      <c r="T116" s="36">
        <f t="shared" si="19"/>
        <v>-2.3079591237759822E-2</v>
      </c>
      <c r="U116" s="20">
        <f t="shared" si="19"/>
        <v>-3.1091610560556648E-2</v>
      </c>
    </row>
    <row r="117" spans="1:21" x14ac:dyDescent="0.25">
      <c r="A117" t="s">
        <v>562</v>
      </c>
      <c r="B117" s="6">
        <v>12045.8</v>
      </c>
      <c r="C117" s="6">
        <v>1464.37</v>
      </c>
      <c r="D117" s="19">
        <v>3380.16</v>
      </c>
      <c r="E117" s="1">
        <v>81.239999999999995</v>
      </c>
      <c r="G117" s="2" t="s">
        <v>617</v>
      </c>
      <c r="H117" s="119">
        <v>7268.3</v>
      </c>
      <c r="I117" s="124">
        <v>128.05000000000001</v>
      </c>
      <c r="J117" s="17">
        <f t="shared" si="14"/>
        <v>-5.5847013030970727E-3</v>
      </c>
      <c r="K117" s="17">
        <f t="shared" si="15"/>
        <v>-6.283802582737974E-3</v>
      </c>
      <c r="L117" s="17">
        <f t="shared" si="15"/>
        <v>0</v>
      </c>
      <c r="M117" s="17">
        <f t="shared" si="15"/>
        <v>0</v>
      </c>
      <c r="N117" s="36">
        <f t="shared" si="16"/>
        <v>-7.4425083301469241E-3</v>
      </c>
      <c r="O117" s="20">
        <f t="shared" si="17"/>
        <v>-2.3422860712052351E-4</v>
      </c>
      <c r="P117" s="17">
        <f t="shared" si="18"/>
        <v>-5.5847013030970727E-3</v>
      </c>
      <c r="Q117" s="17">
        <f t="shared" si="18"/>
        <v>-6.283802582737974E-3</v>
      </c>
      <c r="R117" s="17" t="str">
        <f t="shared" si="18"/>
        <v/>
      </c>
      <c r="S117" s="17" t="str">
        <f t="shared" si="18"/>
        <v/>
      </c>
      <c r="T117" s="36">
        <f t="shared" si="19"/>
        <v>-7.4425083301469241E-3</v>
      </c>
      <c r="U117" s="20">
        <f t="shared" si="19"/>
        <v>-2.3422860712052351E-4</v>
      </c>
    </row>
    <row r="118" spans="1:21" x14ac:dyDescent="0.25">
      <c r="A118" t="s">
        <v>561</v>
      </c>
      <c r="B118" s="6">
        <v>11992.5</v>
      </c>
      <c r="C118" s="6">
        <v>1453.62</v>
      </c>
      <c r="D118" s="19">
        <v>3370.29</v>
      </c>
      <c r="E118" s="1">
        <v>79.75</v>
      </c>
      <c r="G118" s="2" t="s">
        <v>616</v>
      </c>
      <c r="H118" s="119">
        <v>7224.8</v>
      </c>
      <c r="I118" s="124">
        <v>125.24</v>
      </c>
      <c r="J118" s="17">
        <f t="shared" si="14"/>
        <v>-4.4247787610618428E-3</v>
      </c>
      <c r="K118" s="17">
        <f t="shared" si="15"/>
        <v>-7.3410408571603636E-3</v>
      </c>
      <c r="L118" s="17">
        <f t="shared" si="15"/>
        <v>-2.9199801192842934E-3</v>
      </c>
      <c r="M118" s="17">
        <f t="shared" si="15"/>
        <v>-1.8340718857705496E-2</v>
      </c>
      <c r="N118" s="36">
        <f t="shared" si="16"/>
        <v>-5.9848933037986995E-3</v>
      </c>
      <c r="O118" s="20">
        <f t="shared" si="17"/>
        <v>-2.1944552909020087E-2</v>
      </c>
      <c r="P118" s="17">
        <f t="shared" si="18"/>
        <v>-4.4247787610618428E-3</v>
      </c>
      <c r="Q118" s="17">
        <f t="shared" si="18"/>
        <v>-7.3410408571603636E-3</v>
      </c>
      <c r="R118" s="17">
        <f t="shared" si="18"/>
        <v>-2.9199801192842934E-3</v>
      </c>
      <c r="S118" s="17">
        <f t="shared" si="18"/>
        <v>-1.8340718857705496E-2</v>
      </c>
      <c r="T118" s="36">
        <f t="shared" si="19"/>
        <v>-5.9848933037986995E-3</v>
      </c>
      <c r="U118" s="20">
        <f t="shared" si="19"/>
        <v>-2.1944552909020087E-2</v>
      </c>
    </row>
    <row r="119" spans="1:21" x14ac:dyDescent="0.25">
      <c r="A119" t="s">
        <v>560</v>
      </c>
      <c r="B119" s="6">
        <v>12125.9</v>
      </c>
      <c r="C119" s="6">
        <v>1489.68</v>
      </c>
      <c r="D119" s="19">
        <v>3386.15</v>
      </c>
      <c r="E119" s="1">
        <v>80.900000000000006</v>
      </c>
      <c r="G119" s="2" t="s">
        <v>615</v>
      </c>
      <c r="H119" s="119">
        <v>7210.9</v>
      </c>
      <c r="I119" s="124">
        <v>125.93</v>
      </c>
      <c r="J119" s="17">
        <f t="shared" si="14"/>
        <v>1.1123618928496892E-2</v>
      </c>
      <c r="K119" s="17">
        <f t="shared" si="15"/>
        <v>2.4807033475048534E-2</v>
      </c>
      <c r="L119" s="17">
        <f t="shared" si="15"/>
        <v>4.7058265015771372E-3</v>
      </c>
      <c r="M119" s="17">
        <f t="shared" si="15"/>
        <v>1.4420062695924774E-2</v>
      </c>
      <c r="N119" s="36">
        <f t="shared" si="16"/>
        <v>-1.9239286900676333E-3</v>
      </c>
      <c r="O119" s="20">
        <f t="shared" si="17"/>
        <v>5.5094219099329766E-3</v>
      </c>
      <c r="P119" s="17" t="str">
        <f t="shared" si="18"/>
        <v/>
      </c>
      <c r="Q119" s="17" t="str">
        <f t="shared" si="18"/>
        <v/>
      </c>
      <c r="R119" s="17" t="str">
        <f t="shared" si="18"/>
        <v/>
      </c>
      <c r="S119" s="17" t="str">
        <f t="shared" si="18"/>
        <v/>
      </c>
      <c r="T119" s="36">
        <f t="shared" si="19"/>
        <v>-1.9239286900676333E-3</v>
      </c>
      <c r="U119" s="20" t="str">
        <f t="shared" si="19"/>
        <v/>
      </c>
    </row>
    <row r="120" spans="1:21" x14ac:dyDescent="0.25">
      <c r="A120" t="s">
        <v>559</v>
      </c>
      <c r="B120" s="6">
        <v>12080.85</v>
      </c>
      <c r="C120" s="6">
        <v>1472</v>
      </c>
      <c r="D120" s="19">
        <v>3373.23</v>
      </c>
      <c r="E120" s="1">
        <v>80.069999999999993</v>
      </c>
      <c r="G120" s="2" t="s">
        <v>614</v>
      </c>
      <c r="H120" s="119">
        <v>7261.7</v>
      </c>
      <c r="I120" s="124">
        <v>126.41</v>
      </c>
      <c r="J120" s="17">
        <f t="shared" si="14"/>
        <v>-3.7151881509825957E-3</v>
      </c>
      <c r="K120" s="17">
        <f t="shared" si="15"/>
        <v>-1.1868320713173341E-2</v>
      </c>
      <c r="L120" s="17">
        <f t="shared" si="15"/>
        <v>-3.8155427255142094E-3</v>
      </c>
      <c r="M120" s="17">
        <f t="shared" si="15"/>
        <v>-1.0259579728059465E-2</v>
      </c>
      <c r="N120" s="36">
        <f t="shared" si="16"/>
        <v>7.0448903742945657E-3</v>
      </c>
      <c r="O120" s="20">
        <f t="shared" si="17"/>
        <v>3.8116413880726618E-3</v>
      </c>
      <c r="P120" s="17">
        <f t="shared" si="18"/>
        <v>-3.7151881509825957E-3</v>
      </c>
      <c r="Q120" s="17">
        <f t="shared" si="18"/>
        <v>-1.1868320713173341E-2</v>
      </c>
      <c r="R120" s="17">
        <f t="shared" si="18"/>
        <v>-3.8155427255142094E-3</v>
      </c>
      <c r="S120" s="17">
        <f t="shared" si="18"/>
        <v>-1.0259579728059465E-2</v>
      </c>
      <c r="T120" s="36" t="str">
        <f t="shared" si="19"/>
        <v/>
      </c>
      <c r="U120" s="20" t="str">
        <f t="shared" si="19"/>
        <v/>
      </c>
    </row>
    <row r="121" spans="1:21" x14ac:dyDescent="0.25">
      <c r="A121" t="s">
        <v>555</v>
      </c>
      <c r="B121" s="6">
        <v>11829.4</v>
      </c>
      <c r="C121" s="6">
        <v>1431.38</v>
      </c>
      <c r="D121" s="19">
        <v>3225.89</v>
      </c>
      <c r="E121" s="1">
        <v>74.540000000000006</v>
      </c>
      <c r="G121" s="2" t="s">
        <v>613</v>
      </c>
      <c r="H121" s="119">
        <v>7321.5</v>
      </c>
      <c r="I121" s="124">
        <v>128.35</v>
      </c>
      <c r="J121" s="17">
        <f t="shared" si="14"/>
        <v>-2.0813932794463974E-2</v>
      </c>
      <c r="K121" s="17">
        <f t="shared" si="15"/>
        <v>-2.7595108695652071E-2</v>
      </c>
      <c r="L121" s="17">
        <f t="shared" si="15"/>
        <v>-4.367920361196842E-2</v>
      </c>
      <c r="M121" s="17">
        <f t="shared" si="15"/>
        <v>-6.9064568502560153E-2</v>
      </c>
      <c r="N121" s="36">
        <f t="shared" si="16"/>
        <v>8.2349862979742561E-3</v>
      </c>
      <c r="O121" s="20">
        <f t="shared" si="17"/>
        <v>1.5346887113361296E-2</v>
      </c>
      <c r="P121" s="17">
        <f t="shared" si="18"/>
        <v>-2.0813932794463974E-2</v>
      </c>
      <c r="Q121" s="17">
        <f t="shared" si="18"/>
        <v>-2.7595108695652071E-2</v>
      </c>
      <c r="R121" s="17">
        <f t="shared" si="18"/>
        <v>-4.367920361196842E-2</v>
      </c>
      <c r="S121" s="17">
        <f t="shared" si="18"/>
        <v>-6.9064568502560153E-2</v>
      </c>
      <c r="T121" s="36" t="str">
        <f t="shared" si="19"/>
        <v/>
      </c>
      <c r="U121" s="20" t="str">
        <f t="shared" si="19"/>
        <v/>
      </c>
    </row>
    <row r="122" spans="1:21" x14ac:dyDescent="0.25">
      <c r="A122" t="s">
        <v>554</v>
      </c>
      <c r="B122" s="6">
        <v>11797.9</v>
      </c>
      <c r="C122" s="6">
        <v>1403.1</v>
      </c>
      <c r="D122" s="19">
        <v>3128.21</v>
      </c>
      <c r="E122" s="1">
        <v>72.02</v>
      </c>
      <c r="G122" s="2" t="s">
        <v>612</v>
      </c>
      <c r="H122" s="119">
        <v>7397.5</v>
      </c>
      <c r="I122" s="124">
        <v>134.4</v>
      </c>
      <c r="J122" s="17">
        <f t="shared" si="14"/>
        <v>-2.6628569496339738E-3</v>
      </c>
      <c r="K122" s="17">
        <f t="shared" si="15"/>
        <v>-1.9757157428495709E-2</v>
      </c>
      <c r="L122" s="17">
        <f t="shared" si="15"/>
        <v>-3.0280015747592093E-2</v>
      </c>
      <c r="M122" s="17">
        <f t="shared" si="15"/>
        <v>-3.3807351757445758E-2</v>
      </c>
      <c r="N122" s="36">
        <f t="shared" si="16"/>
        <v>1.0380386532814256E-2</v>
      </c>
      <c r="O122" s="20">
        <f t="shared" si="17"/>
        <v>4.713673548889763E-2</v>
      </c>
      <c r="P122" s="17">
        <f t="shared" si="18"/>
        <v>-2.6628569496339738E-3</v>
      </c>
      <c r="Q122" s="17">
        <f t="shared" si="18"/>
        <v>-1.9757157428495709E-2</v>
      </c>
      <c r="R122" s="17">
        <f t="shared" si="18"/>
        <v>-3.0280015747592093E-2</v>
      </c>
      <c r="S122" s="17">
        <f t="shared" si="18"/>
        <v>-3.3807351757445758E-2</v>
      </c>
      <c r="T122" s="36" t="str">
        <f t="shared" si="19"/>
        <v/>
      </c>
      <c r="U122" s="20" t="str">
        <f t="shared" si="19"/>
        <v/>
      </c>
    </row>
    <row r="123" spans="1:21" x14ac:dyDescent="0.25">
      <c r="A123" t="s">
        <v>553</v>
      </c>
      <c r="B123" s="6">
        <v>11678.5</v>
      </c>
      <c r="C123" s="6">
        <v>1378.93</v>
      </c>
      <c r="D123" s="19">
        <v>3116.39</v>
      </c>
      <c r="E123" s="1">
        <v>73.16</v>
      </c>
      <c r="G123" s="2" t="s">
        <v>611</v>
      </c>
      <c r="H123" s="119">
        <v>7261.8</v>
      </c>
      <c r="I123" s="124">
        <v>131.83000000000001</v>
      </c>
      <c r="J123" s="17">
        <f t="shared" si="14"/>
        <v>-1.0120445163969816E-2</v>
      </c>
      <c r="K123" s="17">
        <f t="shared" si="15"/>
        <v>-1.7226142113890508E-2</v>
      </c>
      <c r="L123" s="17">
        <f t="shared" si="15"/>
        <v>-3.7785187055856539E-3</v>
      </c>
      <c r="M123" s="17">
        <f t="shared" si="15"/>
        <v>1.5828936406553806E-2</v>
      </c>
      <c r="N123" s="36">
        <f t="shared" si="16"/>
        <v>-1.8344035147009108E-2</v>
      </c>
      <c r="O123" s="20">
        <f t="shared" si="17"/>
        <v>-1.9122023809523769E-2</v>
      </c>
      <c r="P123" s="17">
        <f t="shared" si="18"/>
        <v>-1.0120445163969816E-2</v>
      </c>
      <c r="Q123" s="17">
        <f t="shared" si="18"/>
        <v>-1.7226142113890508E-2</v>
      </c>
      <c r="R123" s="17">
        <f t="shared" si="18"/>
        <v>-3.7785187055856539E-3</v>
      </c>
      <c r="S123" s="17" t="str">
        <f t="shared" si="18"/>
        <v/>
      </c>
      <c r="T123" s="36">
        <f t="shared" si="19"/>
        <v>-1.8344035147009108E-2</v>
      </c>
      <c r="U123" s="20">
        <f t="shared" si="19"/>
        <v>-1.9122023809523769E-2</v>
      </c>
    </row>
    <row r="124" spans="1:21" x14ac:dyDescent="0.25">
      <c r="A124" t="s">
        <v>552</v>
      </c>
      <c r="B124" s="6">
        <v>11633.3</v>
      </c>
      <c r="C124" s="6">
        <v>1373.23</v>
      </c>
      <c r="D124" s="19">
        <v>2978.76</v>
      </c>
      <c r="E124" s="1">
        <v>68.38</v>
      </c>
      <c r="G124" s="2" t="s">
        <v>610</v>
      </c>
      <c r="H124" s="119">
        <v>7196.4</v>
      </c>
      <c r="I124" s="124">
        <v>129.21</v>
      </c>
      <c r="J124" s="17">
        <f t="shared" si="14"/>
        <v>-3.8703600633643864E-3</v>
      </c>
      <c r="K124" s="17">
        <f t="shared" si="15"/>
        <v>-4.1336398511889749E-3</v>
      </c>
      <c r="L124" s="17">
        <f t="shared" si="15"/>
        <v>-4.4163278665378725E-2</v>
      </c>
      <c r="M124" s="17">
        <f t="shared" si="15"/>
        <v>-6.5336249316566453E-2</v>
      </c>
      <c r="N124" s="36">
        <f t="shared" si="16"/>
        <v>-9.0060315624226339E-3</v>
      </c>
      <c r="O124" s="20">
        <f t="shared" si="17"/>
        <v>-1.9874080254873694E-2</v>
      </c>
      <c r="P124" s="17">
        <f t="shared" si="18"/>
        <v>-3.8703600633643864E-3</v>
      </c>
      <c r="Q124" s="17">
        <f t="shared" si="18"/>
        <v>-4.1336398511889749E-3</v>
      </c>
      <c r="R124" s="17">
        <f t="shared" si="18"/>
        <v>-4.4163278665378725E-2</v>
      </c>
      <c r="S124" s="17">
        <f t="shared" si="18"/>
        <v>-6.5336249316566453E-2</v>
      </c>
      <c r="T124" s="36">
        <f t="shared" si="19"/>
        <v>-9.0060315624226339E-3</v>
      </c>
      <c r="U124" s="20">
        <f t="shared" si="19"/>
        <v>-1.9874080254873694E-2</v>
      </c>
    </row>
    <row r="125" spans="1:21" x14ac:dyDescent="0.25">
      <c r="A125" t="s">
        <v>551</v>
      </c>
      <c r="B125" s="6">
        <v>11201.75</v>
      </c>
      <c r="C125" s="6">
        <v>1316.17</v>
      </c>
      <c r="D125" s="19">
        <v>2954.22</v>
      </c>
      <c r="E125" s="1">
        <v>68.34</v>
      </c>
      <c r="G125" s="2" t="s">
        <v>609</v>
      </c>
      <c r="H125" s="119">
        <v>7199.8</v>
      </c>
      <c r="I125" s="124">
        <v>130.75</v>
      </c>
      <c r="J125" s="17">
        <f t="shared" si="14"/>
        <v>-3.709609483121723E-2</v>
      </c>
      <c r="K125" s="17">
        <f t="shared" si="15"/>
        <v>-4.1551670149938436E-2</v>
      </c>
      <c r="L125" s="17">
        <f t="shared" si="15"/>
        <v>-8.2383273576925875E-3</v>
      </c>
      <c r="M125" s="17">
        <f t="shared" si="15"/>
        <v>-5.8496636443394756E-4</v>
      </c>
      <c r="N125" s="36">
        <f t="shared" si="16"/>
        <v>4.7245845144794352E-4</v>
      </c>
      <c r="O125" s="20">
        <f t="shared" si="17"/>
        <v>1.1918582153084056E-2</v>
      </c>
      <c r="P125" s="17">
        <f t="shared" si="18"/>
        <v>-3.709609483121723E-2</v>
      </c>
      <c r="Q125" s="17">
        <f t="shared" si="18"/>
        <v>-4.1551670149938436E-2</v>
      </c>
      <c r="R125" s="17">
        <f t="shared" si="18"/>
        <v>-8.2383273576925875E-3</v>
      </c>
      <c r="S125" s="17">
        <f t="shared" si="18"/>
        <v>-5.8496636443394756E-4</v>
      </c>
      <c r="T125" s="36" t="str">
        <f t="shared" si="19"/>
        <v/>
      </c>
      <c r="U125" s="20" t="str">
        <f t="shared" si="19"/>
        <v/>
      </c>
    </row>
    <row r="126" spans="1:21" x14ac:dyDescent="0.25">
      <c r="A126" t="s">
        <v>548</v>
      </c>
      <c r="B126" s="6">
        <v>11132.75</v>
      </c>
      <c r="C126" s="6">
        <v>1303.79</v>
      </c>
      <c r="D126" s="19">
        <v>3090.23</v>
      </c>
      <c r="E126" s="1">
        <v>74.7</v>
      </c>
      <c r="G126" s="2" t="s">
        <v>608</v>
      </c>
      <c r="H126" s="119">
        <v>6967</v>
      </c>
      <c r="I126" s="124">
        <v>127.19</v>
      </c>
      <c r="J126" s="17">
        <f t="shared" si="14"/>
        <v>-6.1597518244916882E-3</v>
      </c>
      <c r="K126" s="17">
        <f t="shared" si="15"/>
        <v>-9.4060797617330216E-3</v>
      </c>
      <c r="L126" s="17">
        <f t="shared" si="15"/>
        <v>4.6039225243888371E-2</v>
      </c>
      <c r="M126" s="17">
        <f t="shared" si="15"/>
        <v>9.3064091308165064E-2</v>
      </c>
      <c r="N126" s="36">
        <f t="shared" si="16"/>
        <v>-3.2334231506430777E-2</v>
      </c>
      <c r="O126" s="20">
        <f t="shared" si="17"/>
        <v>-2.7227533460803088E-2</v>
      </c>
      <c r="P126" s="17">
        <f t="shared" si="18"/>
        <v>-6.1597518244916882E-3</v>
      </c>
      <c r="Q126" s="17">
        <f t="shared" si="18"/>
        <v>-9.4060797617330216E-3</v>
      </c>
      <c r="R126" s="17" t="str">
        <f t="shared" si="18"/>
        <v/>
      </c>
      <c r="S126" s="17" t="str">
        <f t="shared" si="18"/>
        <v/>
      </c>
      <c r="T126" s="36">
        <f t="shared" si="19"/>
        <v>-3.2334231506430777E-2</v>
      </c>
      <c r="U126" s="20">
        <f t="shared" si="19"/>
        <v>-2.7227533460803088E-2</v>
      </c>
    </row>
    <row r="127" spans="1:21" x14ac:dyDescent="0.25">
      <c r="A127" t="s">
        <v>547</v>
      </c>
      <c r="B127" s="6">
        <v>11303.3</v>
      </c>
      <c r="C127" s="6">
        <v>1330.24</v>
      </c>
      <c r="D127" s="19">
        <v>3003.37</v>
      </c>
      <c r="E127" s="1">
        <v>72.33</v>
      </c>
      <c r="G127" s="2" t="s">
        <v>607</v>
      </c>
      <c r="H127" s="119">
        <v>7343.1</v>
      </c>
      <c r="I127" s="124">
        <v>134.27000000000001</v>
      </c>
      <c r="J127" s="17">
        <f t="shared" si="14"/>
        <v>1.5319664952504919E-2</v>
      </c>
      <c r="K127" s="17">
        <f t="shared" si="15"/>
        <v>2.0287009411024792E-2</v>
      </c>
      <c r="L127" s="17">
        <f t="shared" si="15"/>
        <v>-2.8107940185681968E-2</v>
      </c>
      <c r="M127" s="17">
        <f t="shared" si="15"/>
        <v>-3.1726907630522105E-2</v>
      </c>
      <c r="N127" s="36">
        <f t="shared" si="16"/>
        <v>5.398306301133915E-2</v>
      </c>
      <c r="O127" s="20">
        <f t="shared" si="17"/>
        <v>5.5664753518358534E-2</v>
      </c>
      <c r="P127" s="17" t="str">
        <f t="shared" si="18"/>
        <v/>
      </c>
      <c r="Q127" s="17" t="str">
        <f t="shared" si="18"/>
        <v/>
      </c>
      <c r="R127" s="17">
        <f t="shared" si="18"/>
        <v>-2.8107940185681968E-2</v>
      </c>
      <c r="S127" s="17">
        <f t="shared" si="18"/>
        <v>-3.1726907630522105E-2</v>
      </c>
      <c r="T127" s="36" t="str">
        <f t="shared" si="19"/>
        <v/>
      </c>
      <c r="U127" s="20" t="str">
        <f t="shared" si="19"/>
        <v/>
      </c>
    </row>
    <row r="128" spans="1:21" x14ac:dyDescent="0.25">
      <c r="A128" t="s">
        <v>546</v>
      </c>
      <c r="B128" s="6">
        <v>11251</v>
      </c>
      <c r="C128" s="6">
        <v>1327.12</v>
      </c>
      <c r="D128" s="19">
        <v>3130.12</v>
      </c>
      <c r="E128" s="1">
        <v>75.680000000000007</v>
      </c>
      <c r="G128" s="2" t="s">
        <v>606</v>
      </c>
      <c r="H128" s="119">
        <v>7376.8</v>
      </c>
      <c r="I128" s="124">
        <v>134.33000000000001</v>
      </c>
      <c r="J128" s="17">
        <f t="shared" si="14"/>
        <v>-4.626967345819244E-3</v>
      </c>
      <c r="K128" s="17">
        <f t="shared" si="15"/>
        <v>-2.3454414241039778E-3</v>
      </c>
      <c r="L128" s="17">
        <f t="shared" si="15"/>
        <v>4.2202592421180185E-2</v>
      </c>
      <c r="M128" s="17">
        <f t="shared" si="15"/>
        <v>4.6315498410065103E-2</v>
      </c>
      <c r="N128" s="36">
        <f t="shared" si="16"/>
        <v>4.5893423758358587E-3</v>
      </c>
      <c r="O128" s="20">
        <f t="shared" si="17"/>
        <v>4.4686080285982754E-4</v>
      </c>
      <c r="P128" s="17">
        <f t="shared" si="18"/>
        <v>-4.626967345819244E-3</v>
      </c>
      <c r="Q128" s="17">
        <f t="shared" si="18"/>
        <v>-2.3454414241039778E-3</v>
      </c>
      <c r="R128" s="17" t="str">
        <f t="shared" si="18"/>
        <v/>
      </c>
      <c r="S128" s="17" t="str">
        <f t="shared" si="18"/>
        <v/>
      </c>
      <c r="T128" s="36" t="str">
        <f t="shared" si="19"/>
        <v/>
      </c>
      <c r="U128" s="20" t="str">
        <f t="shared" si="19"/>
        <v/>
      </c>
    </row>
    <row r="129" spans="1:21" x14ac:dyDescent="0.25">
      <c r="A129" t="s">
        <v>545</v>
      </c>
      <c r="B129" s="6">
        <v>11269</v>
      </c>
      <c r="C129" s="6">
        <v>1298.8399999999999</v>
      </c>
      <c r="D129" s="19">
        <v>3023.94</v>
      </c>
      <c r="E129" s="1">
        <v>73.23</v>
      </c>
      <c r="G129" s="2" t="s">
        <v>605</v>
      </c>
      <c r="H129" s="119">
        <v>7372.5</v>
      </c>
      <c r="I129" s="124">
        <v>135.59</v>
      </c>
      <c r="J129" s="17">
        <f t="shared" si="14"/>
        <v>1.5998577904186018E-3</v>
      </c>
      <c r="K129" s="17">
        <f t="shared" si="15"/>
        <v>-2.1309301344264231E-2</v>
      </c>
      <c r="L129" s="17">
        <f t="shared" si="15"/>
        <v>-3.3922022158894838E-2</v>
      </c>
      <c r="M129" s="17">
        <f t="shared" si="15"/>
        <v>-3.2373150105708293E-2</v>
      </c>
      <c r="N129" s="36">
        <f t="shared" si="16"/>
        <v>-5.8290857824538911E-4</v>
      </c>
      <c r="O129" s="20">
        <f t="shared" si="17"/>
        <v>9.3798853569566631E-3</v>
      </c>
      <c r="P129" s="17" t="str">
        <f t="shared" si="18"/>
        <v/>
      </c>
      <c r="Q129" s="17">
        <f t="shared" si="18"/>
        <v>-2.1309301344264231E-2</v>
      </c>
      <c r="R129" s="17">
        <f t="shared" si="18"/>
        <v>-3.3922022158894838E-2</v>
      </c>
      <c r="S129" s="17">
        <f t="shared" si="18"/>
        <v>-3.2373150105708293E-2</v>
      </c>
      <c r="T129" s="36">
        <f t="shared" si="19"/>
        <v>-5.8290857824538911E-4</v>
      </c>
      <c r="U129" s="20" t="str">
        <f t="shared" si="19"/>
        <v/>
      </c>
    </row>
    <row r="130" spans="1:21" x14ac:dyDescent="0.25">
      <c r="A130" t="s">
        <v>544</v>
      </c>
      <c r="B130" s="6">
        <v>10989.45</v>
      </c>
      <c r="C130" s="6">
        <v>1259.07</v>
      </c>
      <c r="D130" s="19">
        <v>2972.37</v>
      </c>
      <c r="E130" s="1">
        <v>72.260000000000005</v>
      </c>
      <c r="G130" s="2" t="s">
        <v>604</v>
      </c>
      <c r="H130" s="119">
        <v>7759.1</v>
      </c>
      <c r="I130" s="124">
        <v>144.08000000000001</v>
      </c>
      <c r="J130" s="17">
        <f t="shared" si="14"/>
        <v>-2.4806992634661351E-2</v>
      </c>
      <c r="K130" s="17">
        <f t="shared" si="15"/>
        <v>-3.0619629823534833E-2</v>
      </c>
      <c r="L130" s="17">
        <f t="shared" si="15"/>
        <v>-1.7053909799797706E-2</v>
      </c>
      <c r="M130" s="17">
        <f t="shared" si="15"/>
        <v>-1.3245937457326162E-2</v>
      </c>
      <c r="N130" s="36">
        <f t="shared" si="16"/>
        <v>5.2438114615123821E-2</v>
      </c>
      <c r="O130" s="20">
        <f t="shared" si="17"/>
        <v>6.261523711188155E-2</v>
      </c>
      <c r="P130" s="17">
        <f t="shared" si="18"/>
        <v>-2.4806992634661351E-2</v>
      </c>
      <c r="Q130" s="17">
        <f t="shared" si="18"/>
        <v>-3.0619629823534833E-2</v>
      </c>
      <c r="R130" s="17">
        <f t="shared" si="18"/>
        <v>-1.7053909799797706E-2</v>
      </c>
      <c r="S130" s="17">
        <f t="shared" si="18"/>
        <v>-1.3245937457326162E-2</v>
      </c>
      <c r="T130" s="36" t="str">
        <f t="shared" si="19"/>
        <v/>
      </c>
      <c r="U130" s="20" t="str">
        <f t="shared" si="19"/>
        <v/>
      </c>
    </row>
    <row r="131" spans="1:21" x14ac:dyDescent="0.25">
      <c r="A131" t="s">
        <v>541</v>
      </c>
      <c r="B131" s="6">
        <v>10451.450000000001</v>
      </c>
      <c r="C131" s="6">
        <v>1103.69</v>
      </c>
      <c r="D131" s="19">
        <v>2746.56</v>
      </c>
      <c r="E131" s="1">
        <v>66.540000000000006</v>
      </c>
      <c r="G131" s="2" t="s">
        <v>603</v>
      </c>
      <c r="H131" s="119">
        <v>8155.7</v>
      </c>
      <c r="I131" s="124">
        <v>143.04</v>
      </c>
      <c r="J131" s="17">
        <f t="shared" si="14"/>
        <v>-4.8956044206033944E-2</v>
      </c>
      <c r="K131" s="17">
        <f t="shared" si="15"/>
        <v>-0.1234085475787684</v>
      </c>
      <c r="L131" s="17">
        <f t="shared" si="15"/>
        <v>-7.5969680759797709E-2</v>
      </c>
      <c r="M131" s="17">
        <f t="shared" si="15"/>
        <v>-7.9158593966233037E-2</v>
      </c>
      <c r="N131" s="36">
        <f t="shared" si="16"/>
        <v>5.1114175613151014E-2</v>
      </c>
      <c r="O131" s="20">
        <f t="shared" si="17"/>
        <v>-7.2182121043865566E-3</v>
      </c>
      <c r="P131" s="17">
        <f t="shared" si="18"/>
        <v>-4.8956044206033944E-2</v>
      </c>
      <c r="Q131" s="17">
        <f t="shared" si="18"/>
        <v>-0.1234085475787684</v>
      </c>
      <c r="R131" s="17">
        <f t="shared" si="18"/>
        <v>-7.5969680759797709E-2</v>
      </c>
      <c r="S131" s="17">
        <f t="shared" si="18"/>
        <v>-7.9158593966233037E-2</v>
      </c>
      <c r="T131" s="36" t="str">
        <f t="shared" si="19"/>
        <v/>
      </c>
      <c r="U131" s="20">
        <f t="shared" si="19"/>
        <v>-7.2182121043865566E-3</v>
      </c>
    </row>
    <row r="132" spans="1:21" x14ac:dyDescent="0.25">
      <c r="A132" t="s">
        <v>539</v>
      </c>
      <c r="B132" s="6">
        <v>10458.4</v>
      </c>
      <c r="C132" s="6">
        <v>1142.72</v>
      </c>
      <c r="D132" s="19">
        <v>2741.38</v>
      </c>
      <c r="E132" s="1">
        <v>68.86</v>
      </c>
      <c r="G132" s="2" t="s">
        <v>602</v>
      </c>
      <c r="H132" s="119">
        <v>8059.6</v>
      </c>
      <c r="I132" s="124">
        <v>140.81</v>
      </c>
      <c r="J132" s="17">
        <f t="shared" si="14"/>
        <v>6.6497950045207865E-4</v>
      </c>
      <c r="K132" s="17">
        <f t="shared" si="15"/>
        <v>3.5363190751026119E-2</v>
      </c>
      <c r="L132" s="17">
        <f t="shared" si="15"/>
        <v>-1.8859955726435729E-3</v>
      </c>
      <c r="M132" s="17">
        <f t="shared" si="15"/>
        <v>3.4866245867147372E-2</v>
      </c>
      <c r="N132" s="36">
        <f t="shared" si="16"/>
        <v>-1.1783170052846459E-2</v>
      </c>
      <c r="O132" s="20">
        <f t="shared" si="17"/>
        <v>-1.5590044742729181E-2</v>
      </c>
      <c r="P132" s="17" t="str">
        <f t="shared" si="18"/>
        <v/>
      </c>
      <c r="Q132" s="17" t="str">
        <f t="shared" si="18"/>
        <v/>
      </c>
      <c r="R132" s="17">
        <f t="shared" si="18"/>
        <v>-1.8859955726435729E-3</v>
      </c>
      <c r="S132" s="17" t="str">
        <f t="shared" ref="S132:U195" si="20">IF(M132&lt;0,M132,"")</f>
        <v/>
      </c>
      <c r="T132" s="36">
        <f t="shared" si="19"/>
        <v>-1.1783170052846459E-2</v>
      </c>
      <c r="U132" s="20">
        <f t="shared" si="19"/>
        <v>-1.5590044742729181E-2</v>
      </c>
    </row>
    <row r="133" spans="1:21" x14ac:dyDescent="0.25">
      <c r="A133" t="s">
        <v>538</v>
      </c>
      <c r="B133" s="6">
        <v>9590.15</v>
      </c>
      <c r="C133" s="6">
        <v>1053.02</v>
      </c>
      <c r="D133" s="19">
        <v>2480.64</v>
      </c>
      <c r="E133" s="1">
        <v>62.06</v>
      </c>
      <c r="G133" s="2" t="s">
        <v>601</v>
      </c>
      <c r="H133" s="119">
        <v>7842.4</v>
      </c>
      <c r="I133" s="124">
        <v>137.91999999999999</v>
      </c>
      <c r="J133" s="17">
        <f t="shared" ref="J133:J196" si="21">B133/B132-1</f>
        <v>-8.3019391111451069E-2</v>
      </c>
      <c r="K133" s="17">
        <f t="shared" ref="K133:M196" si="22">C133/C132-1</f>
        <v>-7.8496919630355655E-2</v>
      </c>
      <c r="L133" s="17">
        <f t="shared" si="22"/>
        <v>-9.5112680474797484E-2</v>
      </c>
      <c r="M133" s="17">
        <f t="shared" si="22"/>
        <v>-9.875108916642461E-2</v>
      </c>
      <c r="N133" s="36">
        <f t="shared" ref="N133:N196" si="23">H133/H132-1</f>
        <v>-2.6949228249541046E-2</v>
      </c>
      <c r="O133" s="20">
        <f t="shared" ref="O133:O196" si="24">I133/I132-1</f>
        <v>-2.0524110503515436E-2</v>
      </c>
      <c r="P133" s="17">
        <f t="shared" ref="P133:U196" si="25">IF(J133&lt;0,J133,"")</f>
        <v>-8.3019391111451069E-2</v>
      </c>
      <c r="Q133" s="17">
        <f t="shared" si="25"/>
        <v>-7.8496919630355655E-2</v>
      </c>
      <c r="R133" s="17">
        <f t="shared" si="25"/>
        <v>-9.5112680474797484E-2</v>
      </c>
      <c r="S133" s="17">
        <f t="shared" si="20"/>
        <v>-9.875108916642461E-2</v>
      </c>
      <c r="T133" s="36">
        <f t="shared" si="20"/>
        <v>-2.6949228249541046E-2</v>
      </c>
      <c r="U133" s="20">
        <f t="shared" si="20"/>
        <v>-2.0524110503515436E-2</v>
      </c>
    </row>
    <row r="134" spans="1:21" x14ac:dyDescent="0.25">
      <c r="A134" t="s">
        <v>537</v>
      </c>
      <c r="B134" s="6">
        <v>9955.2000000000007</v>
      </c>
      <c r="C134" s="6">
        <v>1094.92</v>
      </c>
      <c r="D134" s="19">
        <v>2711.02</v>
      </c>
      <c r="E134" s="1">
        <v>69.489999999999995</v>
      </c>
      <c r="G134" s="2" t="s">
        <v>600</v>
      </c>
      <c r="H134" s="119">
        <v>8187.1</v>
      </c>
      <c r="I134" s="124">
        <v>144.81</v>
      </c>
      <c r="J134" s="17">
        <f t="shared" si="21"/>
        <v>3.8065098043305046E-2</v>
      </c>
      <c r="K134" s="17">
        <f t="shared" si="22"/>
        <v>3.9790317372889517E-2</v>
      </c>
      <c r="L134" s="17">
        <f t="shared" si="22"/>
        <v>9.2871194530443901E-2</v>
      </c>
      <c r="M134" s="17">
        <f t="shared" si="22"/>
        <v>0.11972284885594564</v>
      </c>
      <c r="N134" s="36">
        <f t="shared" si="23"/>
        <v>4.39533816178721E-2</v>
      </c>
      <c r="O134" s="20">
        <f t="shared" si="24"/>
        <v>4.9956496519721671E-2</v>
      </c>
      <c r="P134" s="17" t="str">
        <f t="shared" si="25"/>
        <v/>
      </c>
      <c r="Q134" s="17" t="str">
        <f t="shared" si="25"/>
        <v/>
      </c>
      <c r="R134" s="17" t="str">
        <f t="shared" si="25"/>
        <v/>
      </c>
      <c r="S134" s="17" t="str">
        <f t="shared" si="20"/>
        <v/>
      </c>
      <c r="T134" s="36" t="str">
        <f t="shared" si="20"/>
        <v/>
      </c>
      <c r="U134" s="20" t="str">
        <f t="shared" si="20"/>
        <v/>
      </c>
    </row>
    <row r="135" spans="1:21" x14ac:dyDescent="0.25">
      <c r="A135" t="s">
        <v>534</v>
      </c>
      <c r="B135" s="6">
        <v>9197.4</v>
      </c>
      <c r="C135" s="6">
        <v>1006.16</v>
      </c>
      <c r="D135" s="19">
        <v>2386.13</v>
      </c>
      <c r="E135" s="1">
        <v>60.55</v>
      </c>
      <c r="G135" s="2" t="s">
        <v>599</v>
      </c>
      <c r="H135" s="119">
        <v>8024.1</v>
      </c>
      <c r="I135" s="124">
        <v>142.66999999999999</v>
      </c>
      <c r="J135" s="17">
        <f t="shared" si="21"/>
        <v>-7.6121022179363673E-2</v>
      </c>
      <c r="K135" s="17">
        <f t="shared" si="22"/>
        <v>-8.1065283308369707E-2</v>
      </c>
      <c r="L135" s="17">
        <f t="shared" si="22"/>
        <v>-0.11984050283657066</v>
      </c>
      <c r="M135" s="17">
        <f t="shared" si="22"/>
        <v>-0.12865160454741686</v>
      </c>
      <c r="N135" s="36">
        <f t="shared" si="23"/>
        <v>-1.9909369618057671E-2</v>
      </c>
      <c r="O135" s="20">
        <f t="shared" si="24"/>
        <v>-1.4777984945791189E-2</v>
      </c>
      <c r="P135" s="17">
        <f t="shared" si="25"/>
        <v>-7.6121022179363673E-2</v>
      </c>
      <c r="Q135" s="17">
        <f t="shared" si="25"/>
        <v>-8.1065283308369707E-2</v>
      </c>
      <c r="R135" s="17">
        <f t="shared" si="25"/>
        <v>-0.11984050283657066</v>
      </c>
      <c r="S135" s="17">
        <f t="shared" si="20"/>
        <v>-0.12865160454741686</v>
      </c>
      <c r="T135" s="36">
        <f t="shared" si="20"/>
        <v>-1.9909369618057671E-2</v>
      </c>
      <c r="U135" s="20">
        <f t="shared" si="20"/>
        <v>-1.4777984945791189E-2</v>
      </c>
    </row>
    <row r="136" spans="1:21" x14ac:dyDescent="0.25">
      <c r="A136" t="s">
        <v>533</v>
      </c>
      <c r="B136" s="6">
        <v>8967.0499999999993</v>
      </c>
      <c r="C136">
        <v>998.53</v>
      </c>
      <c r="D136" s="19">
        <v>2529.19</v>
      </c>
      <c r="E136" s="1">
        <v>63.22</v>
      </c>
      <c r="G136" s="2" t="s">
        <v>598</v>
      </c>
      <c r="H136" s="119">
        <v>8187.6</v>
      </c>
      <c r="I136" s="124">
        <v>146.46</v>
      </c>
      <c r="J136" s="17">
        <f t="shared" si="21"/>
        <v>-2.5045121447365593E-2</v>
      </c>
      <c r="K136" s="17">
        <f t="shared" si="22"/>
        <v>-7.5832869523734248E-3</v>
      </c>
      <c r="L136" s="17">
        <f t="shared" si="22"/>
        <v>5.9954822243549089E-2</v>
      </c>
      <c r="M136" s="17">
        <f t="shared" si="22"/>
        <v>4.4095788604459063E-2</v>
      </c>
      <c r="N136" s="36">
        <f t="shared" si="23"/>
        <v>2.0376116947695033E-2</v>
      </c>
      <c r="O136" s="20">
        <f t="shared" si="24"/>
        <v>2.6564799887853319E-2</v>
      </c>
      <c r="P136" s="17">
        <f t="shared" si="25"/>
        <v>-2.5045121447365593E-2</v>
      </c>
      <c r="Q136" s="17">
        <f t="shared" si="25"/>
        <v>-7.5832869523734248E-3</v>
      </c>
      <c r="R136" s="17" t="str">
        <f t="shared" si="25"/>
        <v/>
      </c>
      <c r="S136" s="17" t="str">
        <f t="shared" si="20"/>
        <v/>
      </c>
      <c r="T136" s="36" t="str">
        <f t="shared" si="20"/>
        <v/>
      </c>
      <c r="U136" s="20" t="str">
        <f t="shared" si="20"/>
        <v/>
      </c>
    </row>
    <row r="137" spans="1:21" x14ac:dyDescent="0.25">
      <c r="A137" t="s">
        <v>532</v>
      </c>
      <c r="B137" s="6">
        <v>8468.7999999999993</v>
      </c>
      <c r="C137">
        <v>959.41</v>
      </c>
      <c r="D137" s="19">
        <v>2398.1</v>
      </c>
      <c r="E137" s="1">
        <v>61.67</v>
      </c>
      <c r="G137" s="2" t="s">
        <v>597</v>
      </c>
      <c r="H137" s="119">
        <v>8111.4</v>
      </c>
      <c r="I137" s="124">
        <v>143.6</v>
      </c>
      <c r="J137" s="17">
        <f t="shared" si="21"/>
        <v>-5.5564539062456397E-2</v>
      </c>
      <c r="K137" s="17">
        <f t="shared" si="22"/>
        <v>-3.9177591058856542E-2</v>
      </c>
      <c r="L137" s="17">
        <f t="shared" si="22"/>
        <v>-5.1830823307066787E-2</v>
      </c>
      <c r="M137" s="17">
        <f t="shared" si="22"/>
        <v>-2.4517557734893947E-2</v>
      </c>
      <c r="N137" s="36">
        <f t="shared" si="23"/>
        <v>-9.3067565586986145E-3</v>
      </c>
      <c r="O137" s="20">
        <f t="shared" si="24"/>
        <v>-1.9527516045336757E-2</v>
      </c>
      <c r="P137" s="17">
        <f t="shared" si="25"/>
        <v>-5.5564539062456397E-2</v>
      </c>
      <c r="Q137" s="17">
        <f t="shared" si="25"/>
        <v>-3.9177591058856542E-2</v>
      </c>
      <c r="R137" s="17">
        <f t="shared" si="25"/>
        <v>-5.1830823307066787E-2</v>
      </c>
      <c r="S137" s="17">
        <f t="shared" si="20"/>
        <v>-2.4517557734893947E-2</v>
      </c>
      <c r="T137" s="36">
        <f t="shared" si="20"/>
        <v>-9.3067565586986145E-3</v>
      </c>
      <c r="U137" s="20">
        <f t="shared" si="20"/>
        <v>-1.9527516045336757E-2</v>
      </c>
    </row>
    <row r="138" spans="1:21" x14ac:dyDescent="0.25">
      <c r="A138" t="s">
        <v>531</v>
      </c>
      <c r="B138" s="6">
        <v>8263.4500000000007</v>
      </c>
      <c r="C138">
        <v>909.08</v>
      </c>
      <c r="D138" s="19">
        <v>2409.39</v>
      </c>
      <c r="E138" s="1">
        <v>61.19</v>
      </c>
      <c r="G138" s="2" t="s">
        <v>596</v>
      </c>
      <c r="H138" s="119">
        <v>8829.2000000000007</v>
      </c>
      <c r="I138" s="124">
        <v>166.07</v>
      </c>
      <c r="J138" s="17">
        <f t="shared" si="21"/>
        <v>-2.4247827319100579E-2</v>
      </c>
      <c r="K138" s="17">
        <f t="shared" si="22"/>
        <v>-5.245932395951669E-2</v>
      </c>
      <c r="L138" s="17">
        <f t="shared" si="22"/>
        <v>4.707893749218206E-3</v>
      </c>
      <c r="M138" s="17">
        <f t="shared" si="22"/>
        <v>-7.7833630614562166E-3</v>
      </c>
      <c r="N138" s="36">
        <f t="shared" si="23"/>
        <v>8.8492738614789124E-2</v>
      </c>
      <c r="O138" s="20">
        <f t="shared" si="24"/>
        <v>0.15647632311977722</v>
      </c>
      <c r="P138" s="17">
        <f t="shared" si="25"/>
        <v>-2.4247827319100579E-2</v>
      </c>
      <c r="Q138" s="17">
        <f t="shared" si="25"/>
        <v>-5.245932395951669E-2</v>
      </c>
      <c r="R138" s="17" t="str">
        <f t="shared" si="25"/>
        <v/>
      </c>
      <c r="S138" s="17">
        <f t="shared" si="20"/>
        <v>-7.7833630614562166E-3</v>
      </c>
      <c r="T138" s="36" t="str">
        <f t="shared" si="20"/>
        <v/>
      </c>
      <c r="U138" s="20" t="str">
        <f t="shared" si="20"/>
        <v/>
      </c>
    </row>
    <row r="139" spans="1:21" x14ac:dyDescent="0.25">
      <c r="A139" t="s">
        <v>530</v>
      </c>
      <c r="B139" s="6">
        <v>8745.4500000000007</v>
      </c>
      <c r="C139" s="6">
        <v>1008.39</v>
      </c>
      <c r="D139" s="19">
        <v>2304.92</v>
      </c>
      <c r="E139" s="1">
        <v>57.31</v>
      </c>
      <c r="G139" s="2" t="s">
        <v>595</v>
      </c>
      <c r="H139" s="119">
        <v>8818.2999999999993</v>
      </c>
      <c r="I139" s="124">
        <v>166.45</v>
      </c>
      <c r="J139" s="17">
        <f t="shared" si="21"/>
        <v>5.8329148237116435E-2</v>
      </c>
      <c r="K139" s="17">
        <f t="shared" si="22"/>
        <v>0.10924231090773073</v>
      </c>
      <c r="L139" s="17">
        <f t="shared" si="22"/>
        <v>-4.3359522534749395E-2</v>
      </c>
      <c r="M139" s="17">
        <f t="shared" si="22"/>
        <v>-6.340905376695527E-2</v>
      </c>
      <c r="N139" s="36">
        <f t="shared" si="23"/>
        <v>-1.234539935668133E-3</v>
      </c>
      <c r="O139" s="20">
        <f t="shared" si="24"/>
        <v>2.2881917263803953E-3</v>
      </c>
      <c r="P139" s="17" t="str">
        <f t="shared" si="25"/>
        <v/>
      </c>
      <c r="Q139" s="17" t="str">
        <f t="shared" si="25"/>
        <v/>
      </c>
      <c r="R139" s="17">
        <f t="shared" si="25"/>
        <v>-4.3359522534749395E-2</v>
      </c>
      <c r="S139" s="17">
        <f t="shared" si="20"/>
        <v>-6.340905376695527E-2</v>
      </c>
      <c r="T139" s="36">
        <f t="shared" si="20"/>
        <v>-1.234539935668133E-3</v>
      </c>
      <c r="U139" s="20" t="str">
        <f t="shared" si="20"/>
        <v/>
      </c>
    </row>
    <row r="140" spans="1:21" x14ac:dyDescent="0.25">
      <c r="A140" t="s">
        <v>527</v>
      </c>
      <c r="B140" s="6">
        <v>7610.25</v>
      </c>
      <c r="C140">
        <v>875.75</v>
      </c>
      <c r="D140" s="19">
        <v>2237.4</v>
      </c>
      <c r="E140" s="1">
        <v>56.09</v>
      </c>
      <c r="G140" s="2" t="s">
        <v>594</v>
      </c>
      <c r="H140" s="119">
        <v>8726.9</v>
      </c>
      <c r="I140" s="124">
        <v>164.36</v>
      </c>
      <c r="J140" s="17">
        <f t="shared" si="21"/>
        <v>-0.12980464127060365</v>
      </c>
      <c r="K140" s="17">
        <f t="shared" si="22"/>
        <v>-0.13153640952409285</v>
      </c>
      <c r="L140" s="17">
        <f t="shared" si="22"/>
        <v>-2.9293858355170621E-2</v>
      </c>
      <c r="M140" s="17">
        <f t="shared" si="22"/>
        <v>-2.1287733379863893E-2</v>
      </c>
      <c r="N140" s="36">
        <f t="shared" si="23"/>
        <v>-1.0364809543789599E-2</v>
      </c>
      <c r="O140" s="20">
        <f t="shared" si="24"/>
        <v>-1.2556323220186072E-2</v>
      </c>
      <c r="P140" s="17">
        <f t="shared" si="25"/>
        <v>-0.12980464127060365</v>
      </c>
      <c r="Q140" s="17">
        <f t="shared" si="25"/>
        <v>-0.13153640952409285</v>
      </c>
      <c r="R140" s="17">
        <f t="shared" si="25"/>
        <v>-2.9293858355170621E-2</v>
      </c>
      <c r="S140" s="17">
        <f t="shared" si="20"/>
        <v>-2.1287733379863893E-2</v>
      </c>
      <c r="T140" s="36">
        <f t="shared" si="20"/>
        <v>-1.0364809543789599E-2</v>
      </c>
      <c r="U140" s="20">
        <f t="shared" si="20"/>
        <v>-1.2556323220186072E-2</v>
      </c>
    </row>
    <row r="141" spans="1:21" x14ac:dyDescent="0.25">
      <c r="A141" t="s">
        <v>526</v>
      </c>
      <c r="B141" s="6">
        <v>7801.05</v>
      </c>
      <c r="C141">
        <v>934.54</v>
      </c>
      <c r="D141" s="19">
        <v>2447.33</v>
      </c>
      <c r="E141" s="1">
        <v>61.72</v>
      </c>
      <c r="G141" s="2" t="s">
        <v>593</v>
      </c>
      <c r="H141" s="119">
        <v>8913.1</v>
      </c>
      <c r="I141" s="124">
        <v>170.22</v>
      </c>
      <c r="J141" s="17">
        <f t="shared" si="21"/>
        <v>2.507144968956343E-2</v>
      </c>
      <c r="K141" s="17">
        <f t="shared" si="22"/>
        <v>6.7131030545246828E-2</v>
      </c>
      <c r="L141" s="17">
        <f t="shared" si="22"/>
        <v>9.3827657101993367E-2</v>
      </c>
      <c r="M141" s="17">
        <f t="shared" si="22"/>
        <v>0.10037439828846484</v>
      </c>
      <c r="N141" s="36">
        <f t="shared" si="23"/>
        <v>2.1336327905671082E-2</v>
      </c>
      <c r="O141" s="20">
        <f t="shared" si="24"/>
        <v>3.56534436602578E-2</v>
      </c>
      <c r="P141" s="17" t="str">
        <f t="shared" si="25"/>
        <v/>
      </c>
      <c r="Q141" s="17" t="str">
        <f t="shared" si="25"/>
        <v/>
      </c>
      <c r="R141" s="17" t="str">
        <f t="shared" si="25"/>
        <v/>
      </c>
      <c r="S141" s="17" t="str">
        <f t="shared" si="20"/>
        <v/>
      </c>
      <c r="T141" s="36" t="str">
        <f t="shared" si="20"/>
        <v/>
      </c>
      <c r="U141" s="20" t="str">
        <f t="shared" si="20"/>
        <v/>
      </c>
    </row>
    <row r="142" spans="1:21" x14ac:dyDescent="0.25">
      <c r="A142" t="s">
        <v>525</v>
      </c>
      <c r="B142" s="6">
        <v>8317.85</v>
      </c>
      <c r="C142" s="6">
        <v>1072.0899999999999</v>
      </c>
      <c r="D142" s="19">
        <v>2475.56</v>
      </c>
      <c r="E142" s="1">
        <v>61.38</v>
      </c>
      <c r="G142" s="2" t="s">
        <v>592</v>
      </c>
      <c r="H142" s="119">
        <v>8916.2999999999993</v>
      </c>
      <c r="I142" s="124">
        <v>174.19</v>
      </c>
      <c r="J142" s="17">
        <f t="shared" si="21"/>
        <v>6.6247492324751134E-2</v>
      </c>
      <c r="K142" s="17">
        <f t="shared" si="22"/>
        <v>0.14718471119481236</v>
      </c>
      <c r="L142" s="17">
        <f t="shared" si="22"/>
        <v>1.1535019797084933E-2</v>
      </c>
      <c r="M142" s="17">
        <f t="shared" si="22"/>
        <v>-5.50874918988975E-3</v>
      </c>
      <c r="N142" s="36">
        <f t="shared" si="23"/>
        <v>3.5902211351812596E-4</v>
      </c>
      <c r="O142" s="20">
        <f t="shared" si="24"/>
        <v>2.3322758782751807E-2</v>
      </c>
      <c r="P142" s="17" t="str">
        <f t="shared" si="25"/>
        <v/>
      </c>
      <c r="Q142" s="17" t="str">
        <f t="shared" si="25"/>
        <v/>
      </c>
      <c r="R142" s="17" t="str">
        <f t="shared" si="25"/>
        <v/>
      </c>
      <c r="S142" s="17">
        <f t="shared" si="20"/>
        <v>-5.50874918988975E-3</v>
      </c>
      <c r="T142" s="36" t="str">
        <f t="shared" si="20"/>
        <v/>
      </c>
      <c r="U142" s="20" t="str">
        <f t="shared" si="20"/>
        <v/>
      </c>
    </row>
    <row r="143" spans="1:21" x14ac:dyDescent="0.25">
      <c r="A143" t="s">
        <v>524</v>
      </c>
      <c r="B143" s="6">
        <v>8641.4500000000007</v>
      </c>
      <c r="C143" s="6">
        <v>1056.19</v>
      </c>
      <c r="D143" s="19">
        <v>2630.07</v>
      </c>
      <c r="E143" s="1">
        <v>64.61</v>
      </c>
      <c r="G143" s="2" t="s">
        <v>591</v>
      </c>
      <c r="H143" s="119">
        <v>8706.2000000000007</v>
      </c>
      <c r="I143" s="124">
        <v>166.92</v>
      </c>
      <c r="J143" s="17">
        <f t="shared" si="21"/>
        <v>3.890428415996916E-2</v>
      </c>
      <c r="K143" s="17">
        <f t="shared" si="22"/>
        <v>-1.4830844425374634E-2</v>
      </c>
      <c r="L143" s="17">
        <f t="shared" si="22"/>
        <v>6.2414160836336219E-2</v>
      </c>
      <c r="M143" s="17">
        <f t="shared" si="22"/>
        <v>5.2623004235907489E-2</v>
      </c>
      <c r="N143" s="36">
        <f t="shared" si="23"/>
        <v>-2.3563585792312769E-2</v>
      </c>
      <c r="O143" s="20">
        <f t="shared" si="24"/>
        <v>-4.1736035363683421E-2</v>
      </c>
      <c r="P143" s="17" t="str">
        <f t="shared" si="25"/>
        <v/>
      </c>
      <c r="Q143" s="17">
        <f t="shared" si="25"/>
        <v>-1.4830844425374634E-2</v>
      </c>
      <c r="R143" s="17" t="str">
        <f t="shared" si="25"/>
        <v/>
      </c>
      <c r="S143" s="17" t="str">
        <f t="shared" si="20"/>
        <v/>
      </c>
      <c r="T143" s="36">
        <f t="shared" si="20"/>
        <v>-2.3563585792312769E-2</v>
      </c>
      <c r="U143" s="20">
        <f t="shared" si="20"/>
        <v>-4.1736035363683421E-2</v>
      </c>
    </row>
    <row r="144" spans="1:21" x14ac:dyDescent="0.25">
      <c r="A144" t="s">
        <v>523</v>
      </c>
      <c r="B144" s="6">
        <v>8660.25</v>
      </c>
      <c r="C144" s="6">
        <v>1055.5899999999999</v>
      </c>
      <c r="D144" s="19">
        <v>2541.4699999999998</v>
      </c>
      <c r="E144" s="1">
        <v>61.94</v>
      </c>
      <c r="G144" s="2" t="s">
        <v>590</v>
      </c>
      <c r="H144" s="119">
        <v>8641.9</v>
      </c>
      <c r="I144" s="124">
        <v>166.87</v>
      </c>
      <c r="J144" s="17">
        <f t="shared" si="21"/>
        <v>2.1755608144464755E-3</v>
      </c>
      <c r="K144" s="17">
        <f t="shared" si="22"/>
        <v>-5.6807960688909365E-4</v>
      </c>
      <c r="L144" s="17">
        <f t="shared" si="22"/>
        <v>-3.36873163071707E-2</v>
      </c>
      <c r="M144" s="17">
        <f t="shared" si="22"/>
        <v>-4.1324872310787852E-2</v>
      </c>
      <c r="N144" s="36">
        <f t="shared" si="23"/>
        <v>-7.3855413383566715E-3</v>
      </c>
      <c r="O144" s="20">
        <f t="shared" si="24"/>
        <v>-2.9954469206794343E-4</v>
      </c>
      <c r="P144" s="17" t="str">
        <f t="shared" si="25"/>
        <v/>
      </c>
      <c r="Q144" s="17">
        <f t="shared" si="25"/>
        <v>-5.6807960688909365E-4</v>
      </c>
      <c r="R144" s="17">
        <f t="shared" si="25"/>
        <v>-3.36873163071707E-2</v>
      </c>
      <c r="S144" s="17">
        <f t="shared" si="20"/>
        <v>-4.1324872310787852E-2</v>
      </c>
      <c r="T144" s="36">
        <f t="shared" si="20"/>
        <v>-7.3855413383566715E-3</v>
      </c>
      <c r="U144" s="20">
        <f t="shared" si="20"/>
        <v>-2.9954469206794343E-4</v>
      </c>
    </row>
    <row r="145" spans="1:21" x14ac:dyDescent="0.25">
      <c r="A145" t="s">
        <v>520</v>
      </c>
      <c r="B145" s="6">
        <v>8281.1</v>
      </c>
      <c r="C145" s="6">
        <v>1020.77</v>
      </c>
      <c r="D145" s="19">
        <v>2626.65</v>
      </c>
      <c r="E145" s="1">
        <v>63.7</v>
      </c>
      <c r="G145" s="2" t="s">
        <v>589</v>
      </c>
      <c r="H145" s="119">
        <v>8732.6</v>
      </c>
      <c r="I145" s="124">
        <v>169.41</v>
      </c>
      <c r="J145" s="17">
        <f t="shared" si="21"/>
        <v>-4.3780491325308146E-2</v>
      </c>
      <c r="K145" s="17">
        <f t="shared" si="22"/>
        <v>-3.2986292026260133E-2</v>
      </c>
      <c r="L145" s="17">
        <f t="shared" si="22"/>
        <v>3.3516035994916482E-2</v>
      </c>
      <c r="M145" s="17">
        <f t="shared" si="22"/>
        <v>2.841459476913144E-2</v>
      </c>
      <c r="N145" s="36">
        <f t="shared" si="23"/>
        <v>1.0495377174001064E-2</v>
      </c>
      <c r="O145" s="20">
        <f t="shared" si="24"/>
        <v>1.5221429855576174E-2</v>
      </c>
      <c r="P145" s="17">
        <f t="shared" si="25"/>
        <v>-4.3780491325308146E-2</v>
      </c>
      <c r="Q145" s="17">
        <f t="shared" si="25"/>
        <v>-3.2986292026260133E-2</v>
      </c>
      <c r="R145" s="17" t="str">
        <f t="shared" si="25"/>
        <v/>
      </c>
      <c r="S145" s="17" t="str">
        <f t="shared" si="20"/>
        <v/>
      </c>
      <c r="T145" s="36" t="str">
        <f t="shared" si="20"/>
        <v/>
      </c>
      <c r="U145" s="20" t="str">
        <f t="shared" si="20"/>
        <v/>
      </c>
    </row>
    <row r="146" spans="1:21" x14ac:dyDescent="0.25">
      <c r="A146" t="s">
        <v>519</v>
      </c>
      <c r="B146" s="6">
        <v>8597.75</v>
      </c>
      <c r="C146" s="6">
        <v>1103.29</v>
      </c>
      <c r="D146" s="19">
        <v>2584.59</v>
      </c>
      <c r="E146" s="1">
        <v>63.57</v>
      </c>
      <c r="G146" s="2" t="s">
        <v>588</v>
      </c>
      <c r="H146" s="119">
        <v>8678.5</v>
      </c>
      <c r="I146" s="124">
        <v>168.13</v>
      </c>
      <c r="J146" s="17">
        <f t="shared" si="21"/>
        <v>3.8237673738996003E-2</v>
      </c>
      <c r="K146" s="17">
        <f t="shared" si="22"/>
        <v>8.0840933804872783E-2</v>
      </c>
      <c r="L146" s="17">
        <f t="shared" si="22"/>
        <v>-1.60127919593398E-2</v>
      </c>
      <c r="M146" s="17">
        <f t="shared" si="22"/>
        <v>-2.0408163265306367E-3</v>
      </c>
      <c r="N146" s="36">
        <f t="shared" si="23"/>
        <v>-6.195176694226312E-3</v>
      </c>
      <c r="O146" s="20">
        <f t="shared" si="24"/>
        <v>-7.5556342600791027E-3</v>
      </c>
      <c r="P146" s="17" t="str">
        <f t="shared" si="25"/>
        <v/>
      </c>
      <c r="Q146" s="17" t="str">
        <f t="shared" si="25"/>
        <v/>
      </c>
      <c r="R146" s="17">
        <f t="shared" si="25"/>
        <v>-1.60127919593398E-2</v>
      </c>
      <c r="S146" s="17">
        <f t="shared" si="20"/>
        <v>-2.0408163265306367E-3</v>
      </c>
      <c r="T146" s="36">
        <f t="shared" si="20"/>
        <v>-6.195176694226312E-3</v>
      </c>
      <c r="U146" s="20">
        <f t="shared" si="20"/>
        <v>-7.5556342600791027E-3</v>
      </c>
    </row>
    <row r="147" spans="1:21" x14ac:dyDescent="0.25">
      <c r="A147" t="s">
        <v>518</v>
      </c>
      <c r="B147" s="6">
        <v>8253.7999999999993</v>
      </c>
      <c r="C147" s="6">
        <v>1070.3</v>
      </c>
      <c r="D147" s="19">
        <v>2470.5</v>
      </c>
      <c r="E147" s="1">
        <v>60.23</v>
      </c>
      <c r="G147" s="2" t="s">
        <v>587</v>
      </c>
      <c r="H147" s="119">
        <v>8405.1</v>
      </c>
      <c r="I147" s="124">
        <v>162.80000000000001</v>
      </c>
      <c r="J147" s="17">
        <f t="shared" si="21"/>
        <v>-4.0004652379983185E-2</v>
      </c>
      <c r="K147" s="17">
        <f t="shared" si="22"/>
        <v>-2.9901476493034429E-2</v>
      </c>
      <c r="L147" s="17">
        <f t="shared" si="22"/>
        <v>-4.4142397827121593E-2</v>
      </c>
      <c r="M147" s="17">
        <f t="shared" si="22"/>
        <v>-5.2540506528236608E-2</v>
      </c>
      <c r="N147" s="36">
        <f t="shared" si="23"/>
        <v>-3.1503139943538594E-2</v>
      </c>
      <c r="O147" s="20">
        <f t="shared" si="24"/>
        <v>-3.1701659430202755E-2</v>
      </c>
      <c r="P147" s="17">
        <f t="shared" si="25"/>
        <v>-4.0004652379983185E-2</v>
      </c>
      <c r="Q147" s="17">
        <f t="shared" si="25"/>
        <v>-2.9901476493034429E-2</v>
      </c>
      <c r="R147" s="17">
        <f t="shared" si="25"/>
        <v>-4.4142397827121593E-2</v>
      </c>
      <c r="S147" s="17">
        <f t="shared" si="20"/>
        <v>-5.2540506528236608E-2</v>
      </c>
      <c r="T147" s="36">
        <f t="shared" si="20"/>
        <v>-3.1503139943538594E-2</v>
      </c>
      <c r="U147" s="20">
        <f t="shared" si="20"/>
        <v>-3.1701659430202755E-2</v>
      </c>
    </row>
    <row r="148" spans="1:21" x14ac:dyDescent="0.25">
      <c r="A148" t="s">
        <v>516</v>
      </c>
      <c r="B148" s="6">
        <v>8083.8</v>
      </c>
      <c r="C148" s="6">
        <v>1067.33</v>
      </c>
      <c r="D148" s="19">
        <v>2488.65</v>
      </c>
      <c r="E148" s="1">
        <v>60.35</v>
      </c>
      <c r="G148" s="2" t="s">
        <v>586</v>
      </c>
      <c r="H148" s="119">
        <v>8439.9</v>
      </c>
      <c r="I148" s="124">
        <v>162.55000000000001</v>
      </c>
      <c r="J148" s="17">
        <f t="shared" si="21"/>
        <v>-2.0596573699386833E-2</v>
      </c>
      <c r="K148" s="17">
        <f t="shared" si="22"/>
        <v>-2.7749229188078761E-3</v>
      </c>
      <c r="L148" s="17">
        <f t="shared" si="22"/>
        <v>7.3466909532484692E-3</v>
      </c>
      <c r="M148" s="17">
        <f t="shared" si="22"/>
        <v>1.9923626099951353E-3</v>
      </c>
      <c r="N148" s="36">
        <f t="shared" si="23"/>
        <v>4.1403433629580988E-3</v>
      </c>
      <c r="O148" s="20">
        <f t="shared" si="24"/>
        <v>-1.5356265356265553E-3</v>
      </c>
      <c r="P148" s="17">
        <f t="shared" si="25"/>
        <v>-2.0596573699386833E-2</v>
      </c>
      <c r="Q148" s="17">
        <f t="shared" si="25"/>
        <v>-2.7749229188078761E-3</v>
      </c>
      <c r="R148" s="17" t="str">
        <f t="shared" si="25"/>
        <v/>
      </c>
      <c r="S148" s="17" t="str">
        <f t="shared" si="20"/>
        <v/>
      </c>
      <c r="T148" s="36" t="str">
        <f t="shared" si="20"/>
        <v/>
      </c>
      <c r="U148" s="20">
        <f t="shared" si="20"/>
        <v>-1.5356265356265553E-3</v>
      </c>
    </row>
    <row r="149" spans="1:21" x14ac:dyDescent="0.25">
      <c r="A149" t="s">
        <v>512</v>
      </c>
      <c r="B149" s="6">
        <v>8792.2000000000007</v>
      </c>
      <c r="C149" s="6">
        <v>1194.77</v>
      </c>
      <c r="D149" s="19">
        <v>2659.41</v>
      </c>
      <c r="E149" s="1">
        <v>64.86</v>
      </c>
      <c r="G149" s="2" t="s">
        <v>585</v>
      </c>
      <c r="H149" s="119">
        <v>8341.6</v>
      </c>
      <c r="I149" s="124">
        <v>160.44</v>
      </c>
      <c r="J149" s="17">
        <f t="shared" si="21"/>
        <v>8.7632054231920664E-2</v>
      </c>
      <c r="K149" s="17">
        <f t="shared" si="22"/>
        <v>0.11940074766004893</v>
      </c>
      <c r="L149" s="17">
        <f t="shared" si="22"/>
        <v>6.861551443553715E-2</v>
      </c>
      <c r="M149" s="17">
        <f t="shared" si="22"/>
        <v>7.4730737365368727E-2</v>
      </c>
      <c r="N149" s="36">
        <f t="shared" si="23"/>
        <v>-1.1647057429590268E-2</v>
      </c>
      <c r="O149" s="20">
        <f t="shared" si="24"/>
        <v>-1.2980621347277843E-2</v>
      </c>
      <c r="P149" s="17" t="str">
        <f t="shared" si="25"/>
        <v/>
      </c>
      <c r="Q149" s="17" t="str">
        <f t="shared" si="25"/>
        <v/>
      </c>
      <c r="R149" s="17" t="str">
        <f t="shared" si="25"/>
        <v/>
      </c>
      <c r="S149" s="17" t="str">
        <f t="shared" si="20"/>
        <v/>
      </c>
      <c r="T149" s="36">
        <f t="shared" si="20"/>
        <v>-1.1647057429590268E-2</v>
      </c>
      <c r="U149" s="20">
        <f t="shared" si="20"/>
        <v>-1.2980621347277843E-2</v>
      </c>
    </row>
    <row r="150" spans="1:21" x14ac:dyDescent="0.25">
      <c r="A150" t="s">
        <v>511</v>
      </c>
      <c r="B150" s="6">
        <v>8748.75</v>
      </c>
      <c r="C150" s="6">
        <v>1180.96</v>
      </c>
      <c r="D150" s="19">
        <v>2749.98</v>
      </c>
      <c r="E150" s="1">
        <v>66.52</v>
      </c>
      <c r="G150" s="2" t="s">
        <v>584</v>
      </c>
      <c r="H150" s="119">
        <v>8607.7999999999993</v>
      </c>
      <c r="I150" s="124">
        <v>167.9</v>
      </c>
      <c r="J150" s="17">
        <f t="shared" si="21"/>
        <v>-4.9418803029959157E-3</v>
      </c>
      <c r="K150" s="17">
        <f t="shared" si="22"/>
        <v>-1.1558710044611065E-2</v>
      </c>
      <c r="L150" s="17">
        <f t="shared" si="22"/>
        <v>3.4056426049386967E-2</v>
      </c>
      <c r="M150" s="17">
        <f t="shared" si="22"/>
        <v>2.5593586185630457E-2</v>
      </c>
      <c r="N150" s="36">
        <f t="shared" si="23"/>
        <v>3.1912342955787709E-2</v>
      </c>
      <c r="O150" s="20">
        <f t="shared" si="24"/>
        <v>4.6497132884567582E-2</v>
      </c>
      <c r="P150" s="17">
        <f t="shared" si="25"/>
        <v>-4.9418803029959157E-3</v>
      </c>
      <c r="Q150" s="17">
        <f t="shared" si="25"/>
        <v>-1.1558710044611065E-2</v>
      </c>
      <c r="R150" s="17" t="str">
        <f t="shared" si="25"/>
        <v/>
      </c>
      <c r="S150" s="17" t="str">
        <f t="shared" si="20"/>
        <v/>
      </c>
      <c r="T150" s="36" t="str">
        <f t="shared" si="20"/>
        <v/>
      </c>
      <c r="U150" s="20" t="str">
        <f t="shared" si="20"/>
        <v/>
      </c>
    </row>
    <row r="151" spans="1:21" x14ac:dyDescent="0.25">
      <c r="A151" t="s">
        <v>510</v>
      </c>
      <c r="B151" s="6">
        <v>9111.9</v>
      </c>
      <c r="C151" s="6">
        <v>1208.49</v>
      </c>
      <c r="D151" s="19">
        <v>2789.82</v>
      </c>
      <c r="E151" s="1">
        <v>67</v>
      </c>
      <c r="G151" s="2" t="s">
        <v>583</v>
      </c>
      <c r="H151" s="119">
        <v>8866.6</v>
      </c>
      <c r="I151" s="124">
        <v>170.27</v>
      </c>
      <c r="J151" s="17">
        <f t="shared" si="21"/>
        <v>4.1508786969566946E-2</v>
      </c>
      <c r="K151" s="17">
        <f t="shared" si="22"/>
        <v>2.3311543151334435E-2</v>
      </c>
      <c r="L151" s="17">
        <f t="shared" si="22"/>
        <v>1.448737809002254E-2</v>
      </c>
      <c r="M151" s="17">
        <f t="shared" si="22"/>
        <v>7.2158749248347753E-3</v>
      </c>
      <c r="N151" s="36">
        <f t="shared" si="23"/>
        <v>3.0065754315853122E-2</v>
      </c>
      <c r="O151" s="20">
        <f t="shared" si="24"/>
        <v>1.4115544967242544E-2</v>
      </c>
      <c r="P151" s="17" t="str">
        <f t="shared" si="25"/>
        <v/>
      </c>
      <c r="Q151" s="17" t="str">
        <f t="shared" si="25"/>
        <v/>
      </c>
      <c r="R151" s="17" t="str">
        <f t="shared" si="25"/>
        <v/>
      </c>
      <c r="S151" s="17" t="str">
        <f t="shared" si="20"/>
        <v/>
      </c>
      <c r="T151" s="36" t="str">
        <f t="shared" si="20"/>
        <v/>
      </c>
      <c r="U151" s="20" t="str">
        <f t="shared" si="20"/>
        <v/>
      </c>
    </row>
    <row r="152" spans="1:21" x14ac:dyDescent="0.25">
      <c r="A152" t="s">
        <v>506</v>
      </c>
      <c r="B152" s="6">
        <v>8993.85</v>
      </c>
      <c r="C152" s="6">
        <v>1177.98</v>
      </c>
      <c r="D152" s="19">
        <v>2761.63</v>
      </c>
      <c r="E152" s="1">
        <v>68.31</v>
      </c>
      <c r="G152" s="2" t="s">
        <v>582</v>
      </c>
      <c r="H152" s="119">
        <v>9377.2999999999993</v>
      </c>
      <c r="I152" s="124">
        <v>175.74</v>
      </c>
      <c r="J152" s="17">
        <f t="shared" si="21"/>
        <v>-1.2955585552958171E-2</v>
      </c>
      <c r="K152" s="17">
        <f t="shared" si="22"/>
        <v>-2.5246381848422428E-2</v>
      </c>
      <c r="L152" s="17">
        <f t="shared" si="22"/>
        <v>-1.0104594561656355E-2</v>
      </c>
      <c r="M152" s="17">
        <f t="shared" si="22"/>
        <v>1.9552238805970124E-2</v>
      </c>
      <c r="N152" s="36">
        <f t="shared" si="23"/>
        <v>5.7598177429905473E-2</v>
      </c>
      <c r="O152" s="20">
        <f t="shared" si="24"/>
        <v>3.2125447818171171E-2</v>
      </c>
      <c r="P152" s="17">
        <f t="shared" si="25"/>
        <v>-1.2955585552958171E-2</v>
      </c>
      <c r="Q152" s="17">
        <f t="shared" si="25"/>
        <v>-2.5246381848422428E-2</v>
      </c>
      <c r="R152" s="17">
        <f t="shared" si="25"/>
        <v>-1.0104594561656355E-2</v>
      </c>
      <c r="S152" s="17" t="str">
        <f t="shared" si="20"/>
        <v/>
      </c>
      <c r="T152" s="36" t="str">
        <f t="shared" si="20"/>
        <v/>
      </c>
      <c r="U152" s="20" t="str">
        <f t="shared" si="20"/>
        <v/>
      </c>
    </row>
    <row r="153" spans="1:21" x14ac:dyDescent="0.25">
      <c r="A153" t="s">
        <v>504</v>
      </c>
      <c r="B153" s="6">
        <v>8925.2999999999993</v>
      </c>
      <c r="C153" s="6">
        <v>1139.05</v>
      </c>
      <c r="D153" s="19">
        <v>2783.36</v>
      </c>
      <c r="E153" s="1">
        <v>71.11</v>
      </c>
      <c r="G153" s="2" t="s">
        <v>581</v>
      </c>
      <c r="H153" s="119">
        <v>9298.9</v>
      </c>
      <c r="I153" s="124">
        <v>173.86</v>
      </c>
      <c r="J153" s="17">
        <f t="shared" si="21"/>
        <v>-7.6218749478811354E-3</v>
      </c>
      <c r="K153" s="17">
        <f t="shared" si="22"/>
        <v>-3.3048099288612742E-2</v>
      </c>
      <c r="L153" s="17">
        <f t="shared" si="22"/>
        <v>7.8685414048949021E-3</v>
      </c>
      <c r="M153" s="17">
        <f t="shared" si="22"/>
        <v>4.0989606206997431E-2</v>
      </c>
      <c r="N153" s="36">
        <f t="shared" si="23"/>
        <v>-8.3606155289901452E-3</v>
      </c>
      <c r="O153" s="20">
        <f t="shared" si="24"/>
        <v>-1.0697621486286502E-2</v>
      </c>
      <c r="P153" s="17">
        <f t="shared" si="25"/>
        <v>-7.6218749478811354E-3</v>
      </c>
      <c r="Q153" s="17">
        <f t="shared" si="25"/>
        <v>-3.3048099288612742E-2</v>
      </c>
      <c r="R153" s="17" t="str">
        <f t="shared" si="25"/>
        <v/>
      </c>
      <c r="S153" s="17" t="str">
        <f t="shared" si="20"/>
        <v/>
      </c>
      <c r="T153" s="36">
        <f t="shared" si="20"/>
        <v>-8.3606155289901452E-3</v>
      </c>
      <c r="U153" s="20">
        <f t="shared" si="20"/>
        <v>-1.0697621486286502E-2</v>
      </c>
    </row>
    <row r="154" spans="1:21" x14ac:dyDescent="0.25">
      <c r="A154" t="s">
        <v>503</v>
      </c>
      <c r="B154" s="6">
        <v>8992.7999999999993</v>
      </c>
      <c r="C154" s="6">
        <v>1157.08</v>
      </c>
      <c r="D154" s="19">
        <v>2799.55</v>
      </c>
      <c r="E154" s="1">
        <v>71.67</v>
      </c>
      <c r="G154" s="2" t="s">
        <v>580</v>
      </c>
      <c r="H154" s="119">
        <v>9507.2999999999993</v>
      </c>
      <c r="I154" s="124">
        <v>184.59</v>
      </c>
      <c r="J154" s="17">
        <f t="shared" si="21"/>
        <v>7.5627709992940328E-3</v>
      </c>
      <c r="K154" s="17">
        <f t="shared" si="22"/>
        <v>1.5828980290593098E-2</v>
      </c>
      <c r="L154" s="17">
        <f t="shared" si="22"/>
        <v>5.8167107381006389E-3</v>
      </c>
      <c r="M154" s="17">
        <f t="shared" si="22"/>
        <v>7.875123048797672E-3</v>
      </c>
      <c r="N154" s="36">
        <f t="shared" si="23"/>
        <v>2.2411252943896454E-2</v>
      </c>
      <c r="O154" s="20">
        <f t="shared" si="24"/>
        <v>6.1716323478660851E-2</v>
      </c>
      <c r="P154" s="17" t="str">
        <f t="shared" si="25"/>
        <v/>
      </c>
      <c r="Q154" s="17" t="str">
        <f t="shared" si="25"/>
        <v/>
      </c>
      <c r="R154" s="17" t="str">
        <f t="shared" si="25"/>
        <v/>
      </c>
      <c r="S154" s="17" t="str">
        <f t="shared" si="20"/>
        <v/>
      </c>
      <c r="T154" s="36" t="str">
        <f t="shared" si="20"/>
        <v/>
      </c>
      <c r="U154" s="20" t="str">
        <f t="shared" si="20"/>
        <v/>
      </c>
    </row>
    <row r="155" spans="1:21" x14ac:dyDescent="0.25">
      <c r="A155" t="s">
        <v>502</v>
      </c>
      <c r="B155" s="6">
        <v>9266.75</v>
      </c>
      <c r="C155" s="6">
        <v>1212.51</v>
      </c>
      <c r="D155" s="19">
        <v>2874.56</v>
      </c>
      <c r="E155" s="1">
        <v>70.7</v>
      </c>
      <c r="G155" s="2" t="s">
        <v>579</v>
      </c>
      <c r="H155" s="119">
        <v>9349.1</v>
      </c>
      <c r="I155" s="124">
        <v>179.91</v>
      </c>
      <c r="J155" s="17">
        <f t="shared" si="21"/>
        <v>3.0463259496486206E-2</v>
      </c>
      <c r="K155" s="17">
        <f t="shared" si="22"/>
        <v>4.7905071386593834E-2</v>
      </c>
      <c r="L155" s="17">
        <f t="shared" si="22"/>
        <v>2.6793591827257934E-2</v>
      </c>
      <c r="M155" s="17">
        <f t="shared" si="22"/>
        <v>-1.3534254220733954E-2</v>
      </c>
      <c r="N155" s="36">
        <f t="shared" si="23"/>
        <v>-1.6639845171604883E-2</v>
      </c>
      <c r="O155" s="20">
        <f t="shared" si="24"/>
        <v>-2.5353486104339407E-2</v>
      </c>
      <c r="P155" s="17" t="str">
        <f t="shared" si="25"/>
        <v/>
      </c>
      <c r="Q155" s="17" t="str">
        <f t="shared" si="25"/>
        <v/>
      </c>
      <c r="R155" s="17" t="str">
        <f t="shared" si="25"/>
        <v/>
      </c>
      <c r="S155" s="17">
        <f t="shared" si="20"/>
        <v>-1.3534254220733954E-2</v>
      </c>
      <c r="T155" s="36">
        <f t="shared" si="20"/>
        <v>-1.6639845171604883E-2</v>
      </c>
      <c r="U155" s="20">
        <f t="shared" si="20"/>
        <v>-2.5353486104339407E-2</v>
      </c>
    </row>
    <row r="156" spans="1:21" x14ac:dyDescent="0.25">
      <c r="A156" t="s">
        <v>499</v>
      </c>
      <c r="B156" s="6">
        <v>9261.85</v>
      </c>
      <c r="C156" s="6">
        <v>1232.1199999999999</v>
      </c>
      <c r="D156" s="19">
        <v>2823.16</v>
      </c>
      <c r="E156" s="1">
        <v>69.23</v>
      </c>
      <c r="G156" s="2" t="s">
        <v>578</v>
      </c>
      <c r="H156" s="119">
        <v>9381.6</v>
      </c>
      <c r="I156" s="124">
        <v>183.64</v>
      </c>
      <c r="J156" s="17">
        <f t="shared" si="21"/>
        <v>-5.2877222327130102E-4</v>
      </c>
      <c r="K156" s="17">
        <f t="shared" si="22"/>
        <v>1.6173062490206114E-2</v>
      </c>
      <c r="L156" s="17">
        <f t="shared" si="22"/>
        <v>-1.7880997439608137E-2</v>
      </c>
      <c r="M156" s="17">
        <f t="shared" si="22"/>
        <v>-2.0792079207920811E-2</v>
      </c>
      <c r="N156" s="36">
        <f t="shared" si="23"/>
        <v>3.4762704431443581E-3</v>
      </c>
      <c r="O156" s="20">
        <f t="shared" si="24"/>
        <v>2.073258851648041E-2</v>
      </c>
      <c r="P156" s="17">
        <f t="shared" si="25"/>
        <v>-5.2877222327130102E-4</v>
      </c>
      <c r="Q156" s="17" t="str">
        <f t="shared" si="25"/>
        <v/>
      </c>
      <c r="R156" s="17">
        <f t="shared" si="25"/>
        <v>-1.7880997439608137E-2</v>
      </c>
      <c r="S156" s="17">
        <f t="shared" si="20"/>
        <v>-2.0792079207920811E-2</v>
      </c>
      <c r="T156" s="36" t="str">
        <f t="shared" si="20"/>
        <v/>
      </c>
      <c r="U156" s="20" t="str">
        <f t="shared" si="20"/>
        <v/>
      </c>
    </row>
    <row r="157" spans="1:21" x14ac:dyDescent="0.25">
      <c r="A157" t="s">
        <v>498</v>
      </c>
      <c r="B157" s="6">
        <v>8981.4500000000007</v>
      </c>
      <c r="C157" s="6">
        <v>1225.73</v>
      </c>
      <c r="D157" s="19">
        <v>2736.56</v>
      </c>
      <c r="E157" s="1">
        <v>67.09</v>
      </c>
      <c r="G157" s="2" t="s">
        <v>577</v>
      </c>
      <c r="H157" s="119">
        <v>9334.9</v>
      </c>
      <c r="I157" s="124">
        <v>188.5</v>
      </c>
      <c r="J157" s="17">
        <f t="shared" si="21"/>
        <v>-3.0274729130789213E-2</v>
      </c>
      <c r="K157" s="17">
        <f t="shared" si="22"/>
        <v>-5.1861831639774536E-3</v>
      </c>
      <c r="L157" s="17">
        <f t="shared" si="22"/>
        <v>-3.0674846625766805E-2</v>
      </c>
      <c r="M157" s="17">
        <f t="shared" si="22"/>
        <v>-3.0911454571717512E-2</v>
      </c>
      <c r="N157" s="36">
        <f t="shared" si="23"/>
        <v>-4.9778289417584665E-3</v>
      </c>
      <c r="O157" s="20">
        <f t="shared" si="24"/>
        <v>2.6464822478762917E-2</v>
      </c>
      <c r="P157" s="17">
        <f t="shared" si="25"/>
        <v>-3.0274729130789213E-2</v>
      </c>
      <c r="Q157" s="17">
        <f t="shared" si="25"/>
        <v>-5.1861831639774536E-3</v>
      </c>
      <c r="R157" s="17">
        <f t="shared" si="25"/>
        <v>-3.0674846625766805E-2</v>
      </c>
      <c r="S157" s="17">
        <f t="shared" si="20"/>
        <v>-3.0911454571717512E-2</v>
      </c>
      <c r="T157" s="36">
        <f t="shared" si="20"/>
        <v>-4.9778289417584665E-3</v>
      </c>
      <c r="U157" s="20" t="str">
        <f t="shared" si="20"/>
        <v/>
      </c>
    </row>
    <row r="158" spans="1:21" x14ac:dyDescent="0.25">
      <c r="A158" t="s">
        <v>497</v>
      </c>
      <c r="B158" s="6">
        <v>9187.2999999999993</v>
      </c>
      <c r="C158" s="6">
        <v>1350.8</v>
      </c>
      <c r="D158" s="19">
        <v>2799.31</v>
      </c>
      <c r="E158" s="1">
        <v>69.03</v>
      </c>
      <c r="G158" s="2" t="s">
        <v>576</v>
      </c>
      <c r="H158" s="119">
        <v>9296.6</v>
      </c>
      <c r="I158" s="124">
        <v>189.79</v>
      </c>
      <c r="J158" s="17">
        <f t="shared" si="21"/>
        <v>2.2919461779556505E-2</v>
      </c>
      <c r="K158" s="17">
        <f t="shared" si="22"/>
        <v>0.10203715336982855</v>
      </c>
      <c r="L158" s="17">
        <f t="shared" si="22"/>
        <v>2.2930248194813929E-2</v>
      </c>
      <c r="M158" s="17">
        <f t="shared" si="22"/>
        <v>2.8916380980771983E-2</v>
      </c>
      <c r="N158" s="36">
        <f t="shared" si="23"/>
        <v>-4.1028827303987159E-3</v>
      </c>
      <c r="O158" s="20">
        <f t="shared" si="24"/>
        <v>6.8435013262599931E-3</v>
      </c>
      <c r="P158" s="17" t="str">
        <f t="shared" si="25"/>
        <v/>
      </c>
      <c r="Q158" s="17" t="str">
        <f t="shared" si="25"/>
        <v/>
      </c>
      <c r="R158" s="17" t="str">
        <f t="shared" si="25"/>
        <v/>
      </c>
      <c r="S158" s="17" t="str">
        <f t="shared" si="20"/>
        <v/>
      </c>
      <c r="T158" s="36">
        <f t="shared" si="20"/>
        <v>-4.1028827303987159E-3</v>
      </c>
      <c r="U158" s="20" t="str">
        <f t="shared" si="20"/>
        <v/>
      </c>
    </row>
    <row r="159" spans="1:21" x14ac:dyDescent="0.25">
      <c r="A159" t="s">
        <v>496</v>
      </c>
      <c r="B159" s="6">
        <v>9313.9</v>
      </c>
      <c r="C159" s="6">
        <v>1358.03</v>
      </c>
      <c r="D159" s="19">
        <v>2797.8</v>
      </c>
      <c r="E159" s="1">
        <v>68.760000000000005</v>
      </c>
      <c r="G159" s="2" t="s">
        <v>575</v>
      </c>
      <c r="H159" s="119">
        <v>9193.9</v>
      </c>
      <c r="I159" s="124">
        <v>188.93</v>
      </c>
      <c r="J159" s="17">
        <f t="shared" si="21"/>
        <v>1.3779891807168543E-2</v>
      </c>
      <c r="K159" s="17">
        <f t="shared" si="22"/>
        <v>5.3523837725792944E-3</v>
      </c>
      <c r="L159" s="17">
        <f t="shared" si="22"/>
        <v>-5.3941864245110605E-4</v>
      </c>
      <c r="M159" s="17">
        <f t="shared" si="22"/>
        <v>-3.9113428943936546E-3</v>
      </c>
      <c r="N159" s="36">
        <f t="shared" si="23"/>
        <v>-1.1047049458942082E-2</v>
      </c>
      <c r="O159" s="20">
        <f t="shared" si="24"/>
        <v>-4.5313240950523026E-3</v>
      </c>
      <c r="P159" s="17" t="str">
        <f t="shared" si="25"/>
        <v/>
      </c>
      <c r="Q159" s="17" t="str">
        <f t="shared" si="25"/>
        <v/>
      </c>
      <c r="R159" s="17">
        <f t="shared" si="25"/>
        <v>-5.3941864245110605E-4</v>
      </c>
      <c r="S159" s="17">
        <f t="shared" si="20"/>
        <v>-3.9113428943936546E-3</v>
      </c>
      <c r="T159" s="36">
        <f t="shared" si="20"/>
        <v>-1.1047049458942082E-2</v>
      </c>
      <c r="U159" s="20">
        <f t="shared" si="20"/>
        <v>-4.5313240950523026E-3</v>
      </c>
    </row>
    <row r="160" spans="1:21" x14ac:dyDescent="0.25">
      <c r="A160" t="s">
        <v>495</v>
      </c>
      <c r="B160" s="6">
        <v>9154.4</v>
      </c>
      <c r="C160" s="6">
        <v>1403.69</v>
      </c>
      <c r="D160" s="19">
        <v>2836.74</v>
      </c>
      <c r="E160" s="1">
        <v>70.739999999999995</v>
      </c>
      <c r="G160" s="2" t="s">
        <v>574</v>
      </c>
      <c r="H160" s="119">
        <v>9611.7999999999993</v>
      </c>
      <c r="I160" s="124">
        <v>203.83</v>
      </c>
      <c r="J160" s="17">
        <f t="shared" si="21"/>
        <v>-1.7124942290554945E-2</v>
      </c>
      <c r="K160" s="17">
        <f t="shared" si="22"/>
        <v>3.3622232204001401E-2</v>
      </c>
      <c r="L160" s="17">
        <f t="shared" si="22"/>
        <v>1.3918078490242181E-2</v>
      </c>
      <c r="M160" s="17">
        <f t="shared" si="22"/>
        <v>2.8795811518324443E-2</v>
      </c>
      <c r="N160" s="36">
        <f t="shared" si="23"/>
        <v>4.5454051055591194E-2</v>
      </c>
      <c r="O160" s="20">
        <f t="shared" si="24"/>
        <v>7.8865188164928934E-2</v>
      </c>
      <c r="P160" s="17">
        <f t="shared" si="25"/>
        <v>-1.7124942290554945E-2</v>
      </c>
      <c r="Q160" s="17" t="str">
        <f t="shared" si="25"/>
        <v/>
      </c>
      <c r="R160" s="17" t="str">
        <f t="shared" si="25"/>
        <v/>
      </c>
      <c r="S160" s="17" t="str">
        <f t="shared" si="20"/>
        <v/>
      </c>
      <c r="T160" s="36" t="str">
        <f t="shared" si="20"/>
        <v/>
      </c>
      <c r="U160" s="20" t="str">
        <f t="shared" si="20"/>
        <v/>
      </c>
    </row>
    <row r="161" spans="1:21" x14ac:dyDescent="0.25">
      <c r="A161" t="s">
        <v>492</v>
      </c>
      <c r="B161" s="6">
        <v>9282.2999999999993</v>
      </c>
      <c r="C161" s="6">
        <v>1416.32</v>
      </c>
      <c r="D161" s="19">
        <v>2878.48</v>
      </c>
      <c r="E161" s="1">
        <v>70.790000000000006</v>
      </c>
      <c r="G161" s="2" t="s">
        <v>573</v>
      </c>
      <c r="H161" s="119">
        <v>9772</v>
      </c>
      <c r="I161" s="124">
        <v>213.16</v>
      </c>
      <c r="J161" s="17">
        <f t="shared" si="21"/>
        <v>1.3971423577733066E-2</v>
      </c>
      <c r="K161" s="17">
        <f t="shared" si="22"/>
        <v>8.9977131702867474E-3</v>
      </c>
      <c r="L161" s="17">
        <f t="shared" si="22"/>
        <v>1.4714073196697708E-2</v>
      </c>
      <c r="M161" s="17">
        <f t="shared" si="22"/>
        <v>7.0681368391301014E-4</v>
      </c>
      <c r="N161" s="36">
        <f t="shared" si="23"/>
        <v>1.6667013462619007E-2</v>
      </c>
      <c r="O161" s="20">
        <f t="shared" si="24"/>
        <v>4.5773438649855169E-2</v>
      </c>
      <c r="P161" s="17" t="str">
        <f t="shared" si="25"/>
        <v/>
      </c>
      <c r="Q161" s="17" t="str">
        <f t="shared" si="25"/>
        <v/>
      </c>
      <c r="R161" s="17" t="str">
        <f t="shared" si="25"/>
        <v/>
      </c>
      <c r="S161" s="17" t="str">
        <f t="shared" si="20"/>
        <v/>
      </c>
      <c r="T161" s="36" t="str">
        <f t="shared" si="20"/>
        <v/>
      </c>
      <c r="U161" s="20" t="str">
        <f t="shared" si="20"/>
        <v/>
      </c>
    </row>
    <row r="162" spans="1:21" x14ac:dyDescent="0.25">
      <c r="A162" t="s">
        <v>491</v>
      </c>
      <c r="B162" s="6">
        <v>9380.9</v>
      </c>
      <c r="C162" s="6">
        <v>1414.74</v>
      </c>
      <c r="D162" s="19">
        <v>2863.39</v>
      </c>
      <c r="E162" s="1">
        <v>69.64</v>
      </c>
      <c r="G162" s="2" t="s">
        <v>572</v>
      </c>
      <c r="H162" s="119">
        <v>9818.6</v>
      </c>
      <c r="I162" s="124">
        <v>223.51</v>
      </c>
      <c r="J162" s="17">
        <f t="shared" si="21"/>
        <v>1.0622367301207802E-2</v>
      </c>
      <c r="K162" s="17">
        <f t="shared" si="22"/>
        <v>-1.1155671034793757E-3</v>
      </c>
      <c r="L162" s="17">
        <f t="shared" si="22"/>
        <v>-5.2423501292349073E-3</v>
      </c>
      <c r="M162" s="17">
        <f t="shared" si="22"/>
        <v>-1.6245232377454566E-2</v>
      </c>
      <c r="N162" s="36">
        <f t="shared" si="23"/>
        <v>4.7687269750307237E-3</v>
      </c>
      <c r="O162" s="20">
        <f t="shared" si="24"/>
        <v>4.8555075999249464E-2</v>
      </c>
      <c r="P162" s="17" t="str">
        <f t="shared" si="25"/>
        <v/>
      </c>
      <c r="Q162" s="17">
        <f t="shared" si="25"/>
        <v>-1.1155671034793757E-3</v>
      </c>
      <c r="R162" s="17">
        <f t="shared" si="25"/>
        <v>-5.2423501292349073E-3</v>
      </c>
      <c r="S162" s="17">
        <f t="shared" si="20"/>
        <v>-1.6245232377454566E-2</v>
      </c>
      <c r="T162" s="36" t="str">
        <f t="shared" si="20"/>
        <v/>
      </c>
      <c r="U162" s="20" t="str">
        <f t="shared" si="20"/>
        <v/>
      </c>
    </row>
    <row r="163" spans="1:21" x14ac:dyDescent="0.25">
      <c r="A163" t="s">
        <v>490</v>
      </c>
      <c r="B163" s="6">
        <v>9553.35</v>
      </c>
      <c r="C163" s="6">
        <v>1413.55</v>
      </c>
      <c r="D163" s="19">
        <v>2939.51</v>
      </c>
      <c r="E163" s="1">
        <v>71.930000000000007</v>
      </c>
      <c r="G163" s="2" t="s">
        <v>571</v>
      </c>
      <c r="H163" s="119">
        <v>9895.5</v>
      </c>
      <c r="I163" s="124">
        <v>223.23</v>
      </c>
      <c r="J163" s="17">
        <f t="shared" si="21"/>
        <v>1.8383097570595641E-2</v>
      </c>
      <c r="K163" s="17">
        <f t="shared" si="22"/>
        <v>-8.4114395577994383E-4</v>
      </c>
      <c r="L163" s="17">
        <f t="shared" si="22"/>
        <v>2.6583874358714787E-2</v>
      </c>
      <c r="M163" s="17">
        <f t="shared" si="22"/>
        <v>3.2883400344629665E-2</v>
      </c>
      <c r="N163" s="36">
        <f t="shared" si="23"/>
        <v>7.8320738190780226E-3</v>
      </c>
      <c r="O163" s="20">
        <f t="shared" si="24"/>
        <v>-1.2527403695584693E-3</v>
      </c>
      <c r="P163" s="17" t="str">
        <f t="shared" si="25"/>
        <v/>
      </c>
      <c r="Q163" s="17">
        <f t="shared" si="25"/>
        <v>-8.4114395577994383E-4</v>
      </c>
      <c r="R163" s="17" t="str">
        <f t="shared" si="25"/>
        <v/>
      </c>
      <c r="S163" s="17" t="str">
        <f t="shared" si="20"/>
        <v/>
      </c>
      <c r="T163" s="36" t="str">
        <f t="shared" si="20"/>
        <v/>
      </c>
      <c r="U163" s="20">
        <f t="shared" si="20"/>
        <v>-1.2527403695584693E-3</v>
      </c>
    </row>
    <row r="164" spans="1:21" x14ac:dyDescent="0.25">
      <c r="A164" t="s">
        <v>489</v>
      </c>
      <c r="B164" s="6">
        <v>9859.9</v>
      </c>
      <c r="C164" s="6">
        <v>1452.23</v>
      </c>
      <c r="D164" s="19">
        <v>2912.43</v>
      </c>
      <c r="E164" s="1">
        <v>73.45</v>
      </c>
      <c r="G164" s="2" t="s">
        <v>570</v>
      </c>
      <c r="H164" s="119">
        <v>10151.5</v>
      </c>
      <c r="I164" s="124">
        <v>228.59</v>
      </c>
      <c r="J164" s="17">
        <f t="shared" si="21"/>
        <v>3.2088220362490594E-2</v>
      </c>
      <c r="K164" s="17">
        <f t="shared" si="22"/>
        <v>2.7363729616922017E-2</v>
      </c>
      <c r="L164" s="17">
        <f t="shared" si="22"/>
        <v>-9.2124197570344624E-3</v>
      </c>
      <c r="M164" s="17">
        <f t="shared" si="22"/>
        <v>2.1131655776449376E-2</v>
      </c>
      <c r="N164" s="36">
        <f t="shared" si="23"/>
        <v>2.5870345106361547E-2</v>
      </c>
      <c r="O164" s="20">
        <f t="shared" si="24"/>
        <v>2.4011109617882997E-2</v>
      </c>
      <c r="P164" s="17" t="str">
        <f t="shared" si="25"/>
        <v/>
      </c>
      <c r="Q164" s="17" t="str">
        <f t="shared" si="25"/>
        <v/>
      </c>
      <c r="R164" s="17">
        <f t="shared" si="25"/>
        <v>-9.2124197570344624E-3</v>
      </c>
      <c r="S164" s="17" t="str">
        <f t="shared" si="20"/>
        <v/>
      </c>
      <c r="T164" s="36" t="str">
        <f t="shared" si="20"/>
        <v/>
      </c>
      <c r="U164" s="20" t="str">
        <f t="shared" si="20"/>
        <v/>
      </c>
    </row>
    <row r="165" spans="1:21" x14ac:dyDescent="0.25">
      <c r="A165" t="s">
        <v>485</v>
      </c>
      <c r="B165" s="6">
        <v>9293.5</v>
      </c>
      <c r="C165" s="6">
        <v>1421.72</v>
      </c>
      <c r="D165" s="19">
        <v>2842.74</v>
      </c>
      <c r="E165" s="1">
        <v>73.290000000000006</v>
      </c>
      <c r="G165" s="2" t="s">
        <v>569</v>
      </c>
      <c r="H165" s="119">
        <v>9854.1</v>
      </c>
      <c r="I165" s="124">
        <v>222.95</v>
      </c>
      <c r="J165" s="17">
        <f t="shared" si="21"/>
        <v>-5.7444801671416523E-2</v>
      </c>
      <c r="K165" s="17">
        <f t="shared" si="22"/>
        <v>-2.1009068811414178E-2</v>
      </c>
      <c r="L165" s="17">
        <f t="shared" si="22"/>
        <v>-2.3928472100616993E-2</v>
      </c>
      <c r="M165" s="17">
        <f t="shared" si="22"/>
        <v>-2.1783526208304371E-3</v>
      </c>
      <c r="N165" s="36">
        <f t="shared" si="23"/>
        <v>-2.9296163128601616E-2</v>
      </c>
      <c r="O165" s="20">
        <f t="shared" si="24"/>
        <v>-2.4672995319130364E-2</v>
      </c>
      <c r="P165" s="17">
        <f t="shared" si="25"/>
        <v>-5.7444801671416523E-2</v>
      </c>
      <c r="Q165" s="17">
        <f t="shared" si="25"/>
        <v>-2.1009068811414178E-2</v>
      </c>
      <c r="R165" s="17">
        <f t="shared" si="25"/>
        <v>-2.3928472100616993E-2</v>
      </c>
      <c r="S165" s="17">
        <f t="shared" si="20"/>
        <v>-2.1783526208304371E-3</v>
      </c>
      <c r="T165" s="36">
        <f t="shared" si="20"/>
        <v>-2.9296163128601616E-2</v>
      </c>
      <c r="U165" s="20">
        <f t="shared" si="20"/>
        <v>-2.4672995319130364E-2</v>
      </c>
    </row>
    <row r="166" spans="1:21" x14ac:dyDescent="0.25">
      <c r="A166" t="s">
        <v>484</v>
      </c>
      <c r="B166" s="6">
        <v>9205.6</v>
      </c>
      <c r="C166" s="6">
        <v>1446.93</v>
      </c>
      <c r="D166" s="19">
        <v>2868.44</v>
      </c>
      <c r="E166" s="1">
        <v>74.39</v>
      </c>
      <c r="G166" s="2" t="s">
        <v>568</v>
      </c>
      <c r="H166" s="119">
        <v>10229.5</v>
      </c>
      <c r="I166" s="124">
        <v>236.76</v>
      </c>
      <c r="J166" s="17">
        <f t="shared" si="21"/>
        <v>-9.4582234895356221E-3</v>
      </c>
      <c r="K166" s="17">
        <f t="shared" si="22"/>
        <v>1.7732042877641296E-2</v>
      </c>
      <c r="L166" s="17">
        <f t="shared" si="22"/>
        <v>9.0405735311707147E-3</v>
      </c>
      <c r="M166" s="17">
        <f t="shared" si="22"/>
        <v>1.5008868877063541E-2</v>
      </c>
      <c r="N166" s="36">
        <f t="shared" si="23"/>
        <v>3.8095817984392211E-2</v>
      </c>
      <c r="O166" s="20">
        <f t="shared" si="24"/>
        <v>6.1942139493159853E-2</v>
      </c>
      <c r="P166" s="17">
        <f t="shared" si="25"/>
        <v>-9.4582234895356221E-3</v>
      </c>
      <c r="Q166" s="17" t="str">
        <f t="shared" si="25"/>
        <v/>
      </c>
      <c r="R166" s="17" t="str">
        <f t="shared" si="25"/>
        <v/>
      </c>
      <c r="S166" s="17" t="str">
        <f t="shared" si="20"/>
        <v/>
      </c>
      <c r="T166" s="36" t="str">
        <f t="shared" si="20"/>
        <v/>
      </c>
      <c r="U166" s="20" t="str">
        <f t="shared" si="20"/>
        <v/>
      </c>
    </row>
    <row r="167" spans="1:21" x14ac:dyDescent="0.25">
      <c r="A167" t="s">
        <v>483</v>
      </c>
      <c r="B167" s="6">
        <v>9270.9</v>
      </c>
      <c r="C167" s="6">
        <v>1447.03</v>
      </c>
      <c r="D167" s="19">
        <v>2848.42</v>
      </c>
      <c r="E167" s="1">
        <v>75.16</v>
      </c>
      <c r="G167" s="2" t="s">
        <v>567</v>
      </c>
      <c r="H167" s="119">
        <v>10317.700000000001</v>
      </c>
      <c r="I167" s="124">
        <v>265.58</v>
      </c>
      <c r="J167" s="17">
        <f t="shared" si="21"/>
        <v>7.093508299296003E-3</v>
      </c>
      <c r="K167" s="17">
        <f t="shared" si="22"/>
        <v>6.9111843696623154E-5</v>
      </c>
      <c r="L167" s="17">
        <f t="shared" si="22"/>
        <v>-6.9794034388029891E-3</v>
      </c>
      <c r="M167" s="17">
        <f t="shared" si="22"/>
        <v>1.0350853609355948E-2</v>
      </c>
      <c r="N167" s="36">
        <f t="shared" si="23"/>
        <v>8.6221222933673403E-3</v>
      </c>
      <c r="O167" s="20">
        <f t="shared" si="24"/>
        <v>0.1217266430140227</v>
      </c>
      <c r="P167" s="17" t="str">
        <f t="shared" si="25"/>
        <v/>
      </c>
      <c r="Q167" s="17" t="str">
        <f t="shared" si="25"/>
        <v/>
      </c>
      <c r="R167" s="17">
        <f t="shared" si="25"/>
        <v>-6.9794034388029891E-3</v>
      </c>
      <c r="S167" s="17" t="str">
        <f t="shared" si="20"/>
        <v/>
      </c>
      <c r="T167" s="36" t="str">
        <f t="shared" si="20"/>
        <v/>
      </c>
      <c r="U167" s="20" t="str">
        <f t="shared" si="20"/>
        <v/>
      </c>
    </row>
    <row r="168" spans="1:21" x14ac:dyDescent="0.25">
      <c r="A168" t="s">
        <v>482</v>
      </c>
      <c r="B168" s="6">
        <v>9199.0499999999993</v>
      </c>
      <c r="C168" s="6">
        <v>1492.8</v>
      </c>
      <c r="D168" s="19">
        <v>2881.19</v>
      </c>
      <c r="E168" s="1">
        <v>75.930000000000007</v>
      </c>
      <c r="G168" s="2" t="s">
        <v>566</v>
      </c>
      <c r="H168" s="119">
        <v>10235.1</v>
      </c>
      <c r="I168" s="124">
        <v>268.75</v>
      </c>
      <c r="J168" s="17">
        <f t="shared" si="21"/>
        <v>-7.7500566288063455E-3</v>
      </c>
      <c r="K168" s="17">
        <f t="shared" si="22"/>
        <v>3.1630304831275158E-2</v>
      </c>
      <c r="L168" s="17">
        <f t="shared" si="22"/>
        <v>1.1504623615899323E-2</v>
      </c>
      <c r="M168" s="17">
        <f t="shared" si="22"/>
        <v>1.0244811069717974E-2</v>
      </c>
      <c r="N168" s="36">
        <f t="shared" si="23"/>
        <v>-8.0056601762020785E-3</v>
      </c>
      <c r="O168" s="20">
        <f t="shared" si="24"/>
        <v>1.1936139769560983E-2</v>
      </c>
      <c r="P168" s="17">
        <f t="shared" si="25"/>
        <v>-7.7500566288063455E-3</v>
      </c>
      <c r="Q168" s="17" t="str">
        <f t="shared" si="25"/>
        <v/>
      </c>
      <c r="R168" s="17" t="str">
        <f t="shared" si="25"/>
        <v/>
      </c>
      <c r="S168" s="17" t="str">
        <f t="shared" si="20"/>
        <v/>
      </c>
      <c r="T168" s="36">
        <f t="shared" si="20"/>
        <v>-8.0056601762020785E-3</v>
      </c>
      <c r="U168" s="20" t="str">
        <f t="shared" si="20"/>
        <v/>
      </c>
    </row>
    <row r="169" spans="1:21" x14ac:dyDescent="0.25">
      <c r="A169" t="s">
        <v>481</v>
      </c>
      <c r="B169" s="6">
        <v>9251.5</v>
      </c>
      <c r="C169" s="6">
        <v>1547.13</v>
      </c>
      <c r="D169" s="19">
        <v>2929.8</v>
      </c>
      <c r="E169" s="1">
        <v>77.53</v>
      </c>
      <c r="G169" s="2" t="s">
        <v>565</v>
      </c>
      <c r="H169" s="119">
        <v>10333</v>
      </c>
      <c r="I169" s="124">
        <v>285.25</v>
      </c>
      <c r="J169" s="17">
        <f t="shared" si="21"/>
        <v>5.701675716514254E-3</v>
      </c>
      <c r="K169" s="17">
        <f t="shared" si="22"/>
        <v>3.6394694533762095E-2</v>
      </c>
      <c r="L169" s="17">
        <f t="shared" si="22"/>
        <v>1.6871501011734846E-2</v>
      </c>
      <c r="M169" s="17">
        <f t="shared" si="22"/>
        <v>2.1072040036876016E-2</v>
      </c>
      <c r="N169" s="36">
        <f t="shared" si="23"/>
        <v>9.5651239362586349E-3</v>
      </c>
      <c r="O169" s="20">
        <f t="shared" si="24"/>
        <v>6.1395348837209207E-2</v>
      </c>
      <c r="P169" s="17" t="str">
        <f t="shared" si="25"/>
        <v/>
      </c>
      <c r="Q169" s="17" t="str">
        <f t="shared" si="25"/>
        <v/>
      </c>
      <c r="R169" s="17" t="str">
        <f t="shared" si="25"/>
        <v/>
      </c>
      <c r="S169" s="17" t="str">
        <f t="shared" si="20"/>
        <v/>
      </c>
      <c r="T169" s="36" t="str">
        <f t="shared" si="20"/>
        <v/>
      </c>
      <c r="U169" s="20" t="str">
        <f t="shared" si="20"/>
        <v/>
      </c>
    </row>
    <row r="170" spans="1:21" x14ac:dyDescent="0.25">
      <c r="A170" t="s">
        <v>478</v>
      </c>
      <c r="B170" s="6">
        <v>9239.2000000000007</v>
      </c>
      <c r="C170" s="6">
        <v>1561.99</v>
      </c>
      <c r="D170" s="19">
        <v>2930.32</v>
      </c>
      <c r="E170" s="1">
        <v>78.75</v>
      </c>
      <c r="G170" s="2" t="s">
        <v>564</v>
      </c>
      <c r="H170" s="119">
        <v>9907.7000000000007</v>
      </c>
      <c r="I170" s="124">
        <v>264.87</v>
      </c>
      <c r="J170" s="17">
        <f t="shared" si="21"/>
        <v>-1.3295141328432125E-3</v>
      </c>
      <c r="K170" s="17">
        <f t="shared" si="22"/>
        <v>9.6048812963356323E-3</v>
      </c>
      <c r="L170" s="17">
        <f t="shared" si="22"/>
        <v>1.7748651785098879E-4</v>
      </c>
      <c r="M170" s="17">
        <f t="shared" si="22"/>
        <v>1.5735844189346038E-2</v>
      </c>
      <c r="N170" s="36">
        <f t="shared" si="23"/>
        <v>-4.1159392238459214E-2</v>
      </c>
      <c r="O170" s="20">
        <f t="shared" si="24"/>
        <v>-7.1446099912357619E-2</v>
      </c>
      <c r="P170" s="17">
        <f t="shared" si="25"/>
        <v>-1.3295141328432125E-3</v>
      </c>
      <c r="Q170" s="17" t="str">
        <f t="shared" si="25"/>
        <v/>
      </c>
      <c r="R170" s="17" t="str">
        <f t="shared" si="25"/>
        <v/>
      </c>
      <c r="S170" s="17" t="str">
        <f t="shared" si="20"/>
        <v/>
      </c>
      <c r="T170" s="36">
        <f t="shared" si="20"/>
        <v>-4.1159392238459214E-2</v>
      </c>
      <c r="U170" s="20">
        <f t="shared" si="20"/>
        <v>-7.1446099912357619E-2</v>
      </c>
    </row>
    <row r="171" spans="1:21" x14ac:dyDescent="0.25">
      <c r="A171" t="s">
        <v>477</v>
      </c>
      <c r="B171" s="6">
        <v>9196.5499999999993</v>
      </c>
      <c r="C171" s="6">
        <v>1465.36</v>
      </c>
      <c r="D171" s="19">
        <v>2870.12</v>
      </c>
      <c r="E171" s="1">
        <v>77.849999999999994</v>
      </c>
      <c r="G171" s="2" t="s">
        <v>563</v>
      </c>
      <c r="H171" s="119">
        <v>9932.2999999999993</v>
      </c>
      <c r="I171" s="124">
        <v>259.99</v>
      </c>
      <c r="J171" s="17">
        <f t="shared" si="21"/>
        <v>-4.6162005368431958E-3</v>
      </c>
      <c r="K171" s="17">
        <f t="shared" si="22"/>
        <v>-6.1863392211217838E-2</v>
      </c>
      <c r="L171" s="17">
        <f t="shared" si="22"/>
        <v>-2.054383139042848E-2</v>
      </c>
      <c r="M171" s="17">
        <f t="shared" si="22"/>
        <v>-1.1428571428571455E-2</v>
      </c>
      <c r="N171" s="36">
        <f t="shared" si="23"/>
        <v>2.482917326927403E-3</v>
      </c>
      <c r="O171" s="20">
        <f t="shared" si="24"/>
        <v>-1.8424132593347631E-2</v>
      </c>
      <c r="P171" s="17">
        <f t="shared" si="25"/>
        <v>-4.6162005368431958E-3</v>
      </c>
      <c r="Q171" s="17">
        <f t="shared" si="25"/>
        <v>-6.1863392211217838E-2</v>
      </c>
      <c r="R171" s="17">
        <f t="shared" si="25"/>
        <v>-2.054383139042848E-2</v>
      </c>
      <c r="S171" s="17">
        <f t="shared" si="20"/>
        <v>-1.1428571428571455E-2</v>
      </c>
      <c r="T171" s="36" t="str">
        <f t="shared" si="20"/>
        <v/>
      </c>
      <c r="U171" s="20">
        <f t="shared" si="20"/>
        <v>-1.8424132593347631E-2</v>
      </c>
    </row>
    <row r="172" spans="1:21" x14ac:dyDescent="0.25">
      <c r="A172" t="s">
        <v>476</v>
      </c>
      <c r="B172" s="6">
        <v>9383.5499999999993</v>
      </c>
      <c r="C172" s="6">
        <v>1496.45</v>
      </c>
      <c r="D172" s="19">
        <v>2820</v>
      </c>
      <c r="E172" s="1">
        <v>76.91</v>
      </c>
      <c r="G172" s="2" t="s">
        <v>562</v>
      </c>
      <c r="H172" s="119">
        <v>9701.4</v>
      </c>
      <c r="I172" s="124">
        <v>267.63</v>
      </c>
      <c r="J172" s="17">
        <f t="shared" si="21"/>
        <v>2.0333712098558721E-2</v>
      </c>
      <c r="K172" s="17">
        <f t="shared" si="22"/>
        <v>2.1216629360703232E-2</v>
      </c>
      <c r="L172" s="17">
        <f t="shared" si="22"/>
        <v>-1.7462684487059787E-2</v>
      </c>
      <c r="M172" s="17">
        <f t="shared" si="22"/>
        <v>-1.2074502247912622E-2</v>
      </c>
      <c r="N172" s="36">
        <f t="shared" si="23"/>
        <v>-2.3247384795062498E-2</v>
      </c>
      <c r="O172" s="20">
        <f t="shared" si="24"/>
        <v>2.9385745605600144E-2</v>
      </c>
      <c r="P172" s="17" t="str">
        <f t="shared" si="25"/>
        <v/>
      </c>
      <c r="Q172" s="17" t="str">
        <f t="shared" si="25"/>
        <v/>
      </c>
      <c r="R172" s="17">
        <f t="shared" si="25"/>
        <v>-1.7462684487059787E-2</v>
      </c>
      <c r="S172" s="17">
        <f t="shared" si="20"/>
        <v>-1.2074502247912622E-2</v>
      </c>
      <c r="T172" s="36">
        <f t="shared" si="20"/>
        <v>-2.3247384795062498E-2</v>
      </c>
      <c r="U172" s="20" t="str">
        <f t="shared" si="20"/>
        <v/>
      </c>
    </row>
    <row r="173" spans="1:21" x14ac:dyDescent="0.25">
      <c r="A173" t="s">
        <v>475</v>
      </c>
      <c r="B173" s="6">
        <v>9142.75</v>
      </c>
      <c r="C173" s="6">
        <v>1435.95</v>
      </c>
      <c r="D173" s="19">
        <v>2852.5</v>
      </c>
      <c r="E173" s="1">
        <v>77.39</v>
      </c>
      <c r="G173" s="2" t="s">
        <v>561</v>
      </c>
      <c r="H173" s="119">
        <v>10158.4</v>
      </c>
      <c r="I173" s="124">
        <v>282.26</v>
      </c>
      <c r="J173" s="17">
        <f t="shared" si="21"/>
        <v>-2.5661929653489235E-2</v>
      </c>
      <c r="K173" s="17">
        <f t="shared" si="22"/>
        <v>-4.0429015336295948E-2</v>
      </c>
      <c r="L173" s="17">
        <f t="shared" si="22"/>
        <v>1.1524822695035519E-2</v>
      </c>
      <c r="M173" s="17">
        <f t="shared" si="22"/>
        <v>6.2410609803666972E-3</v>
      </c>
      <c r="N173" s="36">
        <f t="shared" si="23"/>
        <v>4.7106603170676387E-2</v>
      </c>
      <c r="O173" s="20">
        <f t="shared" si="24"/>
        <v>5.46650226058365E-2</v>
      </c>
      <c r="P173" s="17">
        <f t="shared" si="25"/>
        <v>-2.5661929653489235E-2</v>
      </c>
      <c r="Q173" s="17">
        <f t="shared" si="25"/>
        <v>-4.0429015336295948E-2</v>
      </c>
      <c r="R173" s="17" t="str">
        <f t="shared" si="25"/>
        <v/>
      </c>
      <c r="S173" s="17" t="str">
        <f t="shared" si="20"/>
        <v/>
      </c>
      <c r="T173" s="36" t="str">
        <f t="shared" si="20"/>
        <v/>
      </c>
      <c r="U173" s="20" t="str">
        <f t="shared" si="20"/>
        <v/>
      </c>
    </row>
    <row r="174" spans="1:21" x14ac:dyDescent="0.25">
      <c r="A174" t="s">
        <v>474</v>
      </c>
      <c r="B174" s="6">
        <v>9136.85</v>
      </c>
      <c r="C174" s="6">
        <v>1459.4</v>
      </c>
      <c r="D174" s="19">
        <v>2863.7</v>
      </c>
      <c r="E174" s="1">
        <v>76.930000000000007</v>
      </c>
      <c r="G174" s="2" t="s">
        <v>560</v>
      </c>
      <c r="H174" s="119">
        <v>9609.4</v>
      </c>
      <c r="I174" s="124">
        <v>259.12</v>
      </c>
      <c r="J174" s="17">
        <f t="shared" si="21"/>
        <v>-6.4532006234441219E-4</v>
      </c>
      <c r="K174" s="17">
        <f t="shared" si="22"/>
        <v>1.6330652181482774E-2</v>
      </c>
      <c r="L174" s="17">
        <f t="shared" si="22"/>
        <v>3.9263803680980036E-3</v>
      </c>
      <c r="M174" s="17">
        <f t="shared" si="22"/>
        <v>-5.9439204031528359E-3</v>
      </c>
      <c r="N174" s="36">
        <f t="shared" si="23"/>
        <v>-5.4043943928177685E-2</v>
      </c>
      <c r="O174" s="20">
        <f t="shared" si="24"/>
        <v>-8.1981152129242507E-2</v>
      </c>
      <c r="P174" s="17">
        <f t="shared" si="25"/>
        <v>-6.4532006234441219E-4</v>
      </c>
      <c r="Q174" s="17" t="str">
        <f t="shared" si="25"/>
        <v/>
      </c>
      <c r="R174" s="17" t="str">
        <f t="shared" si="25"/>
        <v/>
      </c>
      <c r="S174" s="17">
        <f t="shared" si="20"/>
        <v>-5.9439204031528359E-3</v>
      </c>
      <c r="T174" s="36">
        <f t="shared" si="20"/>
        <v>-5.4043943928177685E-2</v>
      </c>
      <c r="U174" s="20">
        <f t="shared" si="20"/>
        <v>-8.1981152129242507E-2</v>
      </c>
    </row>
    <row r="175" spans="1:21" x14ac:dyDescent="0.25">
      <c r="A175" t="s">
        <v>471</v>
      </c>
      <c r="B175" s="6">
        <v>8823.25</v>
      </c>
      <c r="C175" s="6">
        <v>1440.75</v>
      </c>
      <c r="D175" s="19">
        <v>2953.91</v>
      </c>
      <c r="E175" s="1">
        <v>78.739999999999995</v>
      </c>
      <c r="G175" s="2" t="s">
        <v>559</v>
      </c>
      <c r="H175" s="119">
        <v>9602.4</v>
      </c>
      <c r="I175" s="124">
        <v>257.39</v>
      </c>
      <c r="J175" s="17">
        <f t="shared" si="21"/>
        <v>-3.4322550988579281E-2</v>
      </c>
      <c r="K175" s="17">
        <f t="shared" si="22"/>
        <v>-1.2779224338769435E-2</v>
      </c>
      <c r="L175" s="17">
        <f t="shared" si="22"/>
        <v>3.1501204735132848E-2</v>
      </c>
      <c r="M175" s="17">
        <f t="shared" si="22"/>
        <v>2.352788249057558E-2</v>
      </c>
      <c r="N175" s="36">
        <f t="shared" si="23"/>
        <v>-7.2845338938953841E-4</v>
      </c>
      <c r="O175" s="20">
        <f t="shared" si="24"/>
        <v>-6.6764433467120243E-3</v>
      </c>
      <c r="P175" s="17">
        <f t="shared" si="25"/>
        <v>-3.4322550988579281E-2</v>
      </c>
      <c r="Q175" s="17">
        <f t="shared" si="25"/>
        <v>-1.2779224338769435E-2</v>
      </c>
      <c r="R175" s="17" t="str">
        <f t="shared" si="25"/>
        <v/>
      </c>
      <c r="S175" s="17" t="str">
        <f t="shared" si="20"/>
        <v/>
      </c>
      <c r="T175" s="36">
        <f t="shared" si="20"/>
        <v>-7.2845338938953841E-4</v>
      </c>
      <c r="U175" s="20">
        <f t="shared" si="20"/>
        <v>-6.6764433467120243E-3</v>
      </c>
    </row>
    <row r="176" spans="1:21" x14ac:dyDescent="0.25">
      <c r="A176" t="s">
        <v>470</v>
      </c>
      <c r="B176" s="6">
        <v>8879.1</v>
      </c>
      <c r="C176" s="6">
        <v>1408.9</v>
      </c>
      <c r="D176" s="19">
        <v>2922.94</v>
      </c>
      <c r="E176" s="1">
        <v>78.290000000000006</v>
      </c>
      <c r="G176" s="2" t="s">
        <v>558</v>
      </c>
      <c r="H176" s="119">
        <v>9684.5</v>
      </c>
      <c r="I176" s="124">
        <v>265.11</v>
      </c>
      <c r="J176" s="17">
        <f t="shared" si="21"/>
        <v>6.3298671124585315E-3</v>
      </c>
      <c r="K176" s="17">
        <f t="shared" si="22"/>
        <v>-2.2106541731736873E-2</v>
      </c>
      <c r="L176" s="17">
        <f t="shared" si="22"/>
        <v>-1.0484408800538914E-2</v>
      </c>
      <c r="M176" s="17">
        <f t="shared" si="22"/>
        <v>-5.7150114300227317E-3</v>
      </c>
      <c r="N176" s="36">
        <f t="shared" si="23"/>
        <v>8.5499458468716316E-3</v>
      </c>
      <c r="O176" s="20">
        <f t="shared" si="24"/>
        <v>2.9993395236800335E-2</v>
      </c>
      <c r="P176" s="17" t="str">
        <f t="shared" si="25"/>
        <v/>
      </c>
      <c r="Q176" s="17">
        <f t="shared" si="25"/>
        <v>-2.2106541731736873E-2</v>
      </c>
      <c r="R176" s="17">
        <f t="shared" si="25"/>
        <v>-1.0484408800538914E-2</v>
      </c>
      <c r="S176" s="17">
        <f t="shared" si="20"/>
        <v>-5.7150114300227317E-3</v>
      </c>
      <c r="T176" s="36" t="str">
        <f t="shared" si="20"/>
        <v/>
      </c>
      <c r="U176" s="20" t="str">
        <f t="shared" si="20"/>
        <v/>
      </c>
    </row>
    <row r="177" spans="1:21" x14ac:dyDescent="0.25">
      <c r="A177" t="s">
        <v>469</v>
      </c>
      <c r="B177" s="6">
        <v>9066.5499999999993</v>
      </c>
      <c r="C177" s="6">
        <v>1433.7</v>
      </c>
      <c r="D177" s="19">
        <v>2971.61</v>
      </c>
      <c r="E177" s="1">
        <v>79.81</v>
      </c>
      <c r="G177" s="2" t="s">
        <v>557</v>
      </c>
      <c r="H177" s="119">
        <v>9655.7000000000007</v>
      </c>
      <c r="I177" s="124">
        <v>261.64</v>
      </c>
      <c r="J177" s="17">
        <f t="shared" si="21"/>
        <v>2.1111373900507768E-2</v>
      </c>
      <c r="K177" s="17">
        <f t="shared" si="22"/>
        <v>1.7602384839236151E-2</v>
      </c>
      <c r="L177" s="17">
        <f t="shared" si="22"/>
        <v>1.6651043127809739E-2</v>
      </c>
      <c r="M177" s="17">
        <f t="shared" si="22"/>
        <v>1.9414995529441814E-2</v>
      </c>
      <c r="N177" s="36">
        <f t="shared" si="23"/>
        <v>-2.97382415199543E-3</v>
      </c>
      <c r="O177" s="20">
        <f t="shared" si="24"/>
        <v>-1.3088906491645069E-2</v>
      </c>
      <c r="P177" s="17" t="str">
        <f t="shared" si="25"/>
        <v/>
      </c>
      <c r="Q177" s="17" t="str">
        <f t="shared" si="25"/>
        <v/>
      </c>
      <c r="R177" s="17" t="str">
        <f t="shared" si="25"/>
        <v/>
      </c>
      <c r="S177" s="17" t="str">
        <f t="shared" si="20"/>
        <v/>
      </c>
      <c r="T177" s="36">
        <f t="shared" si="20"/>
        <v>-2.97382415199543E-3</v>
      </c>
      <c r="U177" s="20">
        <f t="shared" si="20"/>
        <v>-1.3088906491645069E-2</v>
      </c>
    </row>
    <row r="178" spans="1:21" x14ac:dyDescent="0.25">
      <c r="A178" t="s">
        <v>468</v>
      </c>
      <c r="B178" s="6">
        <v>9106.25</v>
      </c>
      <c r="C178" s="6">
        <v>1441.25</v>
      </c>
      <c r="D178" s="19">
        <v>2948.51</v>
      </c>
      <c r="E178" s="1">
        <v>79.209999999999994</v>
      </c>
      <c r="G178" s="2" t="s">
        <v>556</v>
      </c>
      <c r="H178" s="119">
        <v>9942.7000000000007</v>
      </c>
      <c r="I178" s="124">
        <v>274.72000000000003</v>
      </c>
      <c r="J178" s="17">
        <f t="shared" si="21"/>
        <v>4.3787328145767912E-3</v>
      </c>
      <c r="K178" s="17">
        <f t="shared" si="22"/>
        <v>5.2660947199554275E-3</v>
      </c>
      <c r="L178" s="17">
        <f t="shared" si="22"/>
        <v>-7.7735638256701822E-3</v>
      </c>
      <c r="M178" s="17">
        <f t="shared" si="22"/>
        <v>-7.5178549054004673E-3</v>
      </c>
      <c r="N178" s="36">
        <f t="shared" si="23"/>
        <v>2.9723375829820764E-2</v>
      </c>
      <c r="O178" s="20">
        <f t="shared" si="24"/>
        <v>4.9992355908882624E-2</v>
      </c>
      <c r="P178" s="17" t="str">
        <f t="shared" si="25"/>
        <v/>
      </c>
      <c r="Q178" s="17" t="str">
        <f t="shared" si="25"/>
        <v/>
      </c>
      <c r="R178" s="17">
        <f t="shared" si="25"/>
        <v>-7.7735638256701822E-3</v>
      </c>
      <c r="S178" s="17">
        <f t="shared" si="20"/>
        <v>-7.5178549054004673E-3</v>
      </c>
      <c r="T178" s="36" t="str">
        <f t="shared" si="20"/>
        <v/>
      </c>
      <c r="U178" s="20" t="str">
        <f t="shared" si="20"/>
        <v/>
      </c>
    </row>
    <row r="179" spans="1:21" x14ac:dyDescent="0.25">
      <c r="A179" t="s">
        <v>467</v>
      </c>
      <c r="B179" s="6">
        <v>9039.25</v>
      </c>
      <c r="C179" s="6">
        <v>1431.55</v>
      </c>
      <c r="D179" s="19">
        <v>2955.45</v>
      </c>
      <c r="E179" s="1">
        <v>79.72</v>
      </c>
      <c r="G179" s="2" t="s">
        <v>555</v>
      </c>
      <c r="H179" s="119">
        <v>9662.7000000000007</v>
      </c>
      <c r="I179" s="124">
        <v>265.64999999999998</v>
      </c>
      <c r="J179" s="17">
        <f t="shared" si="21"/>
        <v>-7.3575840768702605E-3</v>
      </c>
      <c r="K179" s="17">
        <f t="shared" si="22"/>
        <v>-6.7302688638335439E-3</v>
      </c>
      <c r="L179" s="17">
        <f t="shared" si="22"/>
        <v>2.3537312066093108E-3</v>
      </c>
      <c r="M179" s="17">
        <f t="shared" si="22"/>
        <v>6.4385809872491429E-3</v>
      </c>
      <c r="N179" s="36">
        <f t="shared" si="23"/>
        <v>-2.8161364619268436E-2</v>
      </c>
      <c r="O179" s="20">
        <f t="shared" si="24"/>
        <v>-3.3015433896330992E-2</v>
      </c>
      <c r="P179" s="17">
        <f t="shared" si="25"/>
        <v>-7.3575840768702605E-3</v>
      </c>
      <c r="Q179" s="17">
        <f t="shared" si="25"/>
        <v>-6.7302688638335439E-3</v>
      </c>
      <c r="R179" s="17" t="str">
        <f t="shared" si="25"/>
        <v/>
      </c>
      <c r="S179" s="17" t="str">
        <f t="shared" si="20"/>
        <v/>
      </c>
      <c r="T179" s="36">
        <f t="shared" si="20"/>
        <v>-2.8161364619268436E-2</v>
      </c>
      <c r="U179" s="20">
        <f t="shared" si="20"/>
        <v>-3.3015433896330992E-2</v>
      </c>
    </row>
    <row r="180" spans="1:21" x14ac:dyDescent="0.25">
      <c r="A180" t="s">
        <v>463</v>
      </c>
      <c r="B180" s="6">
        <v>9029.0499999999993</v>
      </c>
      <c r="C180" s="6">
        <v>1424.05</v>
      </c>
      <c r="D180" s="19">
        <v>2991.77</v>
      </c>
      <c r="E180" s="1">
        <v>79.180000000000007</v>
      </c>
      <c r="G180" s="2" t="s">
        <v>554</v>
      </c>
      <c r="H180" s="119">
        <v>9317.2000000000007</v>
      </c>
      <c r="I180" s="124">
        <v>246.96</v>
      </c>
      <c r="J180" s="17">
        <f t="shared" si="21"/>
        <v>-1.1284122023398346E-3</v>
      </c>
      <c r="K180" s="17">
        <f t="shared" si="22"/>
        <v>-5.2390765254444194E-3</v>
      </c>
      <c r="L180" s="17">
        <f t="shared" si="22"/>
        <v>1.2289160703107926E-2</v>
      </c>
      <c r="M180" s="17">
        <f t="shared" si="22"/>
        <v>-6.7737079779226494E-3</v>
      </c>
      <c r="N180" s="36">
        <f t="shared" si="23"/>
        <v>-3.575605162118245E-2</v>
      </c>
      <c r="O180" s="20">
        <f t="shared" si="24"/>
        <v>-7.035573122529637E-2</v>
      </c>
      <c r="P180" s="17">
        <f t="shared" si="25"/>
        <v>-1.1284122023398346E-3</v>
      </c>
      <c r="Q180" s="17">
        <f t="shared" si="25"/>
        <v>-5.2390765254444194E-3</v>
      </c>
      <c r="R180" s="17" t="str">
        <f t="shared" si="25"/>
        <v/>
      </c>
      <c r="S180" s="17">
        <f t="shared" si="20"/>
        <v>-6.7737079779226494E-3</v>
      </c>
      <c r="T180" s="36">
        <f t="shared" si="20"/>
        <v>-3.575605162118245E-2</v>
      </c>
      <c r="U180" s="20">
        <f t="shared" si="20"/>
        <v>-7.035573122529637E-2</v>
      </c>
    </row>
    <row r="181" spans="1:21" x14ac:dyDescent="0.25">
      <c r="A181" t="s">
        <v>462</v>
      </c>
      <c r="B181" s="6">
        <v>9314.9500000000007</v>
      </c>
      <c r="C181" s="6">
        <v>1445.55</v>
      </c>
      <c r="D181" s="19">
        <v>3036.13</v>
      </c>
      <c r="E181" s="1">
        <v>79.53</v>
      </c>
      <c r="G181" s="2" t="s">
        <v>553</v>
      </c>
      <c r="H181" s="119">
        <v>8800.2999999999993</v>
      </c>
      <c r="I181" s="124">
        <v>224.3</v>
      </c>
      <c r="J181" s="17">
        <f t="shared" si="21"/>
        <v>3.1664460823674911E-2</v>
      </c>
      <c r="K181" s="17">
        <f t="shared" si="22"/>
        <v>1.5097784487904109E-2</v>
      </c>
      <c r="L181" s="17">
        <f t="shared" si="22"/>
        <v>1.4827343010993532E-2</v>
      </c>
      <c r="M181" s="17">
        <f t="shared" si="22"/>
        <v>4.4203081586258186E-3</v>
      </c>
      <c r="N181" s="36">
        <f t="shared" si="23"/>
        <v>-5.5478040613059831E-2</v>
      </c>
      <c r="O181" s="20">
        <f t="shared" si="24"/>
        <v>-9.175574991901525E-2</v>
      </c>
      <c r="P181" s="17" t="str">
        <f t="shared" si="25"/>
        <v/>
      </c>
      <c r="Q181" s="17" t="str">
        <f t="shared" si="25"/>
        <v/>
      </c>
      <c r="R181" s="17" t="str">
        <f t="shared" si="25"/>
        <v/>
      </c>
      <c r="S181" s="17" t="str">
        <f t="shared" si="20"/>
        <v/>
      </c>
      <c r="T181" s="36">
        <f t="shared" si="20"/>
        <v>-5.5478040613059831E-2</v>
      </c>
      <c r="U181" s="20">
        <f t="shared" si="20"/>
        <v>-9.175574991901525E-2</v>
      </c>
    </row>
    <row r="182" spans="1:21" x14ac:dyDescent="0.25">
      <c r="A182" t="s">
        <v>461</v>
      </c>
      <c r="B182" s="6">
        <v>9490.1</v>
      </c>
      <c r="C182" s="6">
        <v>1472.25</v>
      </c>
      <c r="D182" s="19">
        <v>3029.73</v>
      </c>
      <c r="E182" s="1">
        <v>79.56</v>
      </c>
      <c r="G182" s="2" t="s">
        <v>552</v>
      </c>
      <c r="H182" s="119">
        <v>8818.6</v>
      </c>
      <c r="I182" s="124">
        <v>227.53</v>
      </c>
      <c r="J182" s="17">
        <f t="shared" si="21"/>
        <v>1.8803106833638283E-2</v>
      </c>
      <c r="K182" s="17">
        <f t="shared" si="22"/>
        <v>1.8470478364636334E-2</v>
      </c>
      <c r="L182" s="17">
        <f t="shared" si="22"/>
        <v>-2.1079466294262605E-3</v>
      </c>
      <c r="M182" s="17">
        <f t="shared" si="22"/>
        <v>3.772161448509781E-4</v>
      </c>
      <c r="N182" s="36">
        <f t="shared" si="23"/>
        <v>2.0794745633672118E-3</v>
      </c>
      <c r="O182" s="20">
        <f t="shared" si="24"/>
        <v>1.4400356665180469E-2</v>
      </c>
      <c r="P182" s="17" t="str">
        <f t="shared" si="25"/>
        <v/>
      </c>
      <c r="Q182" s="17" t="str">
        <f t="shared" si="25"/>
        <v/>
      </c>
      <c r="R182" s="17">
        <f t="shared" si="25"/>
        <v>-2.1079466294262605E-3</v>
      </c>
      <c r="S182" s="17" t="str">
        <f t="shared" si="20"/>
        <v/>
      </c>
      <c r="T182" s="36" t="str">
        <f t="shared" si="20"/>
        <v/>
      </c>
      <c r="U182" s="20" t="str">
        <f t="shared" si="20"/>
        <v/>
      </c>
    </row>
    <row r="183" spans="1:21" x14ac:dyDescent="0.25">
      <c r="A183" t="s">
        <v>460</v>
      </c>
      <c r="B183" s="6">
        <v>9580.2999999999993</v>
      </c>
      <c r="C183" s="6">
        <v>1464.4</v>
      </c>
      <c r="D183" s="19">
        <v>3044.31</v>
      </c>
      <c r="E183" s="1">
        <v>79.489999999999995</v>
      </c>
      <c r="G183" s="2" t="s">
        <v>551</v>
      </c>
      <c r="H183" s="119">
        <v>8697.5</v>
      </c>
      <c r="I183" s="124">
        <v>226.93</v>
      </c>
      <c r="J183" s="17">
        <f t="shared" si="21"/>
        <v>9.5046416792234911E-3</v>
      </c>
      <c r="K183" s="17">
        <f t="shared" si="22"/>
        <v>-5.3319748683986479E-3</v>
      </c>
      <c r="L183" s="17">
        <f t="shared" si="22"/>
        <v>4.8123100078225622E-3</v>
      </c>
      <c r="M183" s="17">
        <f t="shared" si="22"/>
        <v>-8.7983911513334068E-4</v>
      </c>
      <c r="N183" s="36">
        <f t="shared" si="23"/>
        <v>-1.3732338466423299E-2</v>
      </c>
      <c r="O183" s="20">
        <f t="shared" si="24"/>
        <v>-2.6370148991341491E-3</v>
      </c>
      <c r="P183" s="17" t="str">
        <f t="shared" si="25"/>
        <v/>
      </c>
      <c r="Q183" s="17">
        <f t="shared" si="25"/>
        <v>-5.3319748683986479E-3</v>
      </c>
      <c r="R183" s="17" t="str">
        <f t="shared" si="25"/>
        <v/>
      </c>
      <c r="S183" s="17">
        <f t="shared" si="20"/>
        <v>-8.7983911513334068E-4</v>
      </c>
      <c r="T183" s="36">
        <f t="shared" si="20"/>
        <v>-1.3732338466423299E-2</v>
      </c>
      <c r="U183" s="20">
        <f t="shared" si="20"/>
        <v>-2.6370148991341491E-3</v>
      </c>
    </row>
    <row r="184" spans="1:21" x14ac:dyDescent="0.25">
      <c r="A184" t="s">
        <v>457</v>
      </c>
      <c r="B184" s="6">
        <v>9826.15</v>
      </c>
      <c r="C184" s="6">
        <v>1520.35</v>
      </c>
      <c r="D184" s="19">
        <v>3055.73</v>
      </c>
      <c r="E184" s="1">
        <v>80.459999999999994</v>
      </c>
      <c r="G184" s="2" t="s">
        <v>550</v>
      </c>
      <c r="H184" s="119">
        <v>8543.7000000000007</v>
      </c>
      <c r="I184" s="124">
        <v>217.52</v>
      </c>
      <c r="J184" s="17">
        <f t="shared" si="21"/>
        <v>2.5662035635627412E-2</v>
      </c>
      <c r="K184" s="17">
        <f t="shared" si="22"/>
        <v>3.8206774105435493E-2</v>
      </c>
      <c r="L184" s="17">
        <f t="shared" si="22"/>
        <v>3.7512605483673855E-3</v>
      </c>
      <c r="M184" s="17">
        <f t="shared" si="22"/>
        <v>1.2202792804126394E-2</v>
      </c>
      <c r="N184" s="36">
        <f t="shared" si="23"/>
        <v>-1.7683242311008818E-2</v>
      </c>
      <c r="O184" s="20">
        <f t="shared" si="24"/>
        <v>-4.1466531529546491E-2</v>
      </c>
      <c r="P184" s="17" t="str">
        <f t="shared" si="25"/>
        <v/>
      </c>
      <c r="Q184" s="17" t="str">
        <f t="shared" si="25"/>
        <v/>
      </c>
      <c r="R184" s="17" t="str">
        <f t="shared" si="25"/>
        <v/>
      </c>
      <c r="S184" s="17" t="str">
        <f t="shared" si="20"/>
        <v/>
      </c>
      <c r="T184" s="36">
        <f t="shared" si="20"/>
        <v>-1.7683242311008818E-2</v>
      </c>
      <c r="U184" s="20">
        <f t="shared" si="20"/>
        <v>-4.1466531529546491E-2</v>
      </c>
    </row>
    <row r="185" spans="1:21" x14ac:dyDescent="0.25">
      <c r="A185" t="s">
        <v>456</v>
      </c>
      <c r="B185" s="6">
        <v>9979.1</v>
      </c>
      <c r="C185" s="6">
        <v>1535.7</v>
      </c>
      <c r="D185" s="19">
        <v>3080.82</v>
      </c>
      <c r="E185" s="1">
        <v>80.83</v>
      </c>
      <c r="G185" s="2" t="s">
        <v>549</v>
      </c>
      <c r="H185" s="119">
        <v>8540</v>
      </c>
      <c r="I185" s="124">
        <v>217.99</v>
      </c>
      <c r="J185" s="17">
        <f t="shared" si="21"/>
        <v>1.5565608096762329E-2</v>
      </c>
      <c r="K185" s="17">
        <f t="shared" si="22"/>
        <v>1.0096359390929788E-2</v>
      </c>
      <c r="L185" s="17">
        <f t="shared" si="22"/>
        <v>8.2108039650099496E-3</v>
      </c>
      <c r="M185" s="17">
        <f t="shared" si="22"/>
        <v>4.5985582898335764E-3</v>
      </c>
      <c r="N185" s="36">
        <f t="shared" si="23"/>
        <v>-4.330676404836753E-4</v>
      </c>
      <c r="O185" s="20">
        <f t="shared" si="24"/>
        <v>2.160720853254805E-3</v>
      </c>
      <c r="P185" s="17" t="str">
        <f t="shared" si="25"/>
        <v/>
      </c>
      <c r="Q185" s="17" t="str">
        <f t="shared" si="25"/>
        <v/>
      </c>
      <c r="R185" s="17" t="str">
        <f t="shared" si="25"/>
        <v/>
      </c>
      <c r="S185" s="17" t="str">
        <f t="shared" si="20"/>
        <v/>
      </c>
      <c r="T185" s="36">
        <f t="shared" si="20"/>
        <v>-4.330676404836753E-4</v>
      </c>
      <c r="U185" s="20" t="str">
        <f t="shared" si="20"/>
        <v/>
      </c>
    </row>
    <row r="186" spans="1:21" x14ac:dyDescent="0.25">
      <c r="A186" t="s">
        <v>455</v>
      </c>
      <c r="B186" s="6">
        <v>10061.549999999999</v>
      </c>
      <c r="C186" s="6">
        <v>1541.65</v>
      </c>
      <c r="D186" s="19">
        <v>3122.87</v>
      </c>
      <c r="E186" s="1">
        <v>81.28</v>
      </c>
      <c r="G186" s="2" t="s">
        <v>548</v>
      </c>
      <c r="H186" s="119">
        <v>8904.7999999999993</v>
      </c>
      <c r="I186" s="124">
        <v>231.87</v>
      </c>
      <c r="J186" s="17">
        <f t="shared" si="21"/>
        <v>8.2622681404134202E-3</v>
      </c>
      <c r="K186" s="17">
        <f t="shared" si="22"/>
        <v>3.8744546460898199E-3</v>
      </c>
      <c r="L186" s="17">
        <f t="shared" si="22"/>
        <v>1.3648963587616247E-2</v>
      </c>
      <c r="M186" s="17">
        <f t="shared" si="22"/>
        <v>5.5672398861810191E-3</v>
      </c>
      <c r="N186" s="36">
        <f t="shared" si="23"/>
        <v>4.2716627634660442E-2</v>
      </c>
      <c r="O186" s="20">
        <f t="shared" si="24"/>
        <v>6.3672645534198713E-2</v>
      </c>
      <c r="P186" s="17" t="str">
        <f t="shared" si="25"/>
        <v/>
      </c>
      <c r="Q186" s="17" t="str">
        <f t="shared" si="25"/>
        <v/>
      </c>
      <c r="R186" s="17" t="str">
        <f t="shared" si="25"/>
        <v/>
      </c>
      <c r="S186" s="17" t="str">
        <f t="shared" si="20"/>
        <v/>
      </c>
      <c r="T186" s="36" t="str">
        <f t="shared" si="20"/>
        <v/>
      </c>
      <c r="U186" s="20" t="str">
        <f t="shared" si="20"/>
        <v/>
      </c>
    </row>
    <row r="187" spans="1:21" x14ac:dyDescent="0.25">
      <c r="A187" t="s">
        <v>454</v>
      </c>
      <c r="B187" s="6">
        <v>10029.1</v>
      </c>
      <c r="C187" s="6">
        <v>1579.8</v>
      </c>
      <c r="D187" s="19">
        <v>3112.35</v>
      </c>
      <c r="E187" s="1">
        <v>80.58</v>
      </c>
      <c r="G187" s="2" t="s">
        <v>547</v>
      </c>
      <c r="H187" s="119">
        <v>8761.4</v>
      </c>
      <c r="I187" s="124">
        <v>223.94</v>
      </c>
      <c r="J187" s="17">
        <f t="shared" si="21"/>
        <v>-3.2251492066330822E-3</v>
      </c>
      <c r="K187" s="17">
        <f t="shared" si="22"/>
        <v>2.4746213472577994E-2</v>
      </c>
      <c r="L187" s="17">
        <f t="shared" si="22"/>
        <v>-3.3686961032639573E-3</v>
      </c>
      <c r="M187" s="17">
        <f t="shared" si="22"/>
        <v>-8.612204724409489E-3</v>
      </c>
      <c r="N187" s="36">
        <f t="shared" si="23"/>
        <v>-1.6103674422783154E-2</v>
      </c>
      <c r="O187" s="20">
        <f t="shared" si="24"/>
        <v>-3.4200198387027259E-2</v>
      </c>
      <c r="P187" s="17">
        <f t="shared" si="25"/>
        <v>-3.2251492066330822E-3</v>
      </c>
      <c r="Q187" s="17" t="str">
        <f t="shared" si="25"/>
        <v/>
      </c>
      <c r="R187" s="17">
        <f t="shared" si="25"/>
        <v>-3.3686961032639573E-3</v>
      </c>
      <c r="S187" s="17">
        <f t="shared" si="20"/>
        <v>-8.612204724409489E-3</v>
      </c>
      <c r="T187" s="36">
        <f t="shared" si="20"/>
        <v>-1.6103674422783154E-2</v>
      </c>
      <c r="U187" s="20">
        <f t="shared" si="20"/>
        <v>-3.4200198387027259E-2</v>
      </c>
    </row>
    <row r="188" spans="1:21" x14ac:dyDescent="0.25">
      <c r="A188" t="s">
        <v>453</v>
      </c>
      <c r="B188" s="6">
        <v>10142.15</v>
      </c>
      <c r="C188" s="6">
        <v>1581.7</v>
      </c>
      <c r="D188" s="19">
        <v>3193.93</v>
      </c>
      <c r="E188" s="1">
        <v>82.88</v>
      </c>
      <c r="G188" s="2" t="s">
        <v>546</v>
      </c>
      <c r="H188" s="119">
        <v>8757.9</v>
      </c>
      <c r="I188" s="124">
        <v>224.38</v>
      </c>
      <c r="J188" s="17">
        <f t="shared" si="21"/>
        <v>1.1272197904099057E-2</v>
      </c>
      <c r="K188" s="17">
        <f t="shared" si="22"/>
        <v>1.2026838840359932E-3</v>
      </c>
      <c r="L188" s="17">
        <f t="shared" si="22"/>
        <v>2.621170498176606E-2</v>
      </c>
      <c r="M188" s="17">
        <f t="shared" si="22"/>
        <v>2.8543062794738061E-2</v>
      </c>
      <c r="N188" s="36">
        <f t="shared" si="23"/>
        <v>-3.9947953523411517E-4</v>
      </c>
      <c r="O188" s="20">
        <f t="shared" si="24"/>
        <v>1.9648120032151883E-3</v>
      </c>
      <c r="P188" s="17" t="str">
        <f t="shared" si="25"/>
        <v/>
      </c>
      <c r="Q188" s="17" t="str">
        <f t="shared" si="25"/>
        <v/>
      </c>
      <c r="R188" s="17" t="str">
        <f t="shared" si="25"/>
        <v/>
      </c>
      <c r="S188" s="17" t="str">
        <f t="shared" si="20"/>
        <v/>
      </c>
      <c r="T188" s="36">
        <f t="shared" si="20"/>
        <v>-3.9947953523411517E-4</v>
      </c>
      <c r="U188" s="20" t="str">
        <f t="shared" si="20"/>
        <v/>
      </c>
    </row>
    <row r="189" spans="1:21" x14ac:dyDescent="0.25">
      <c r="A189" t="s">
        <v>450</v>
      </c>
      <c r="B189" s="6">
        <v>10167.450000000001</v>
      </c>
      <c r="C189" s="6">
        <v>1569.5</v>
      </c>
      <c r="D189" s="19">
        <v>3232.39</v>
      </c>
      <c r="E189" s="1">
        <v>83.36</v>
      </c>
      <c r="G189" s="2" t="s">
        <v>545</v>
      </c>
      <c r="H189" s="119">
        <v>9060.2999999999993</v>
      </c>
      <c r="I189" s="124">
        <v>228.45</v>
      </c>
      <c r="J189" s="17">
        <f t="shared" si="21"/>
        <v>2.4945401123037669E-3</v>
      </c>
      <c r="K189" s="17">
        <f t="shared" si="22"/>
        <v>-7.7132199532149448E-3</v>
      </c>
      <c r="L189" s="17">
        <f t="shared" si="22"/>
        <v>1.2041591393674889E-2</v>
      </c>
      <c r="M189" s="17">
        <f t="shared" si="22"/>
        <v>5.791505791505891E-3</v>
      </c>
      <c r="N189" s="36">
        <f t="shared" si="23"/>
        <v>3.4528825403350005E-2</v>
      </c>
      <c r="O189" s="20">
        <f t="shared" si="24"/>
        <v>1.8138871557179748E-2</v>
      </c>
      <c r="P189" s="17" t="str">
        <f t="shared" si="25"/>
        <v/>
      </c>
      <c r="Q189" s="17">
        <f t="shared" si="25"/>
        <v>-7.7132199532149448E-3</v>
      </c>
      <c r="R189" s="17" t="str">
        <f t="shared" si="25"/>
        <v/>
      </c>
      <c r="S189" s="17" t="str">
        <f t="shared" si="20"/>
        <v/>
      </c>
      <c r="T189" s="36" t="str">
        <f t="shared" si="20"/>
        <v/>
      </c>
      <c r="U189" s="20" t="str">
        <f t="shared" si="20"/>
        <v/>
      </c>
    </row>
    <row r="190" spans="1:21" x14ac:dyDescent="0.25">
      <c r="A190" t="s">
        <v>449</v>
      </c>
      <c r="B190" s="6">
        <v>10046.65</v>
      </c>
      <c r="C190" s="6">
        <v>1537.15</v>
      </c>
      <c r="D190" s="19">
        <v>3207.18</v>
      </c>
      <c r="E190" s="1">
        <v>86</v>
      </c>
      <c r="G190" s="2" t="s">
        <v>544</v>
      </c>
      <c r="H190" s="119">
        <v>9134.7999999999993</v>
      </c>
      <c r="I190" s="124">
        <v>244.9</v>
      </c>
      <c r="J190" s="17">
        <f t="shared" si="21"/>
        <v>-1.1881051787813179E-2</v>
      </c>
      <c r="K190" s="17">
        <f t="shared" si="22"/>
        <v>-2.0611659764256052E-2</v>
      </c>
      <c r="L190" s="17">
        <f t="shared" si="22"/>
        <v>-7.7991826481333959E-3</v>
      </c>
      <c r="M190" s="17">
        <f t="shared" si="22"/>
        <v>3.1669865642994344E-2</v>
      </c>
      <c r="N190" s="36">
        <f t="shared" si="23"/>
        <v>8.2226857830314248E-3</v>
      </c>
      <c r="O190" s="20">
        <f t="shared" si="24"/>
        <v>7.200700372072677E-2</v>
      </c>
      <c r="P190" s="17">
        <f t="shared" si="25"/>
        <v>-1.1881051787813179E-2</v>
      </c>
      <c r="Q190" s="17">
        <f t="shared" si="25"/>
        <v>-2.0611659764256052E-2</v>
      </c>
      <c r="R190" s="17">
        <f t="shared" si="25"/>
        <v>-7.7991826481333959E-3</v>
      </c>
      <c r="S190" s="17" t="str">
        <f t="shared" si="20"/>
        <v/>
      </c>
      <c r="T190" s="36" t="str">
        <f t="shared" si="20"/>
        <v/>
      </c>
      <c r="U190" s="20" t="str">
        <f t="shared" si="20"/>
        <v/>
      </c>
    </row>
    <row r="191" spans="1:21" x14ac:dyDescent="0.25">
      <c r="A191" t="s">
        <v>448</v>
      </c>
      <c r="B191" s="6">
        <v>10116.15</v>
      </c>
      <c r="C191" s="6">
        <v>1572.15</v>
      </c>
      <c r="D191" s="19">
        <v>3190.14</v>
      </c>
      <c r="E191" s="1">
        <v>88.21</v>
      </c>
      <c r="G191" s="2" t="s">
        <v>543</v>
      </c>
      <c r="H191" s="119">
        <v>8887.7999999999993</v>
      </c>
      <c r="I191" s="124">
        <v>237.32</v>
      </c>
      <c r="J191" s="17">
        <f t="shared" si="21"/>
        <v>6.9177287951704969E-3</v>
      </c>
      <c r="K191" s="17">
        <f t="shared" si="22"/>
        <v>2.2769410922811595E-2</v>
      </c>
      <c r="L191" s="17">
        <f t="shared" si="22"/>
        <v>-5.3130787794885004E-3</v>
      </c>
      <c r="M191" s="17">
        <f t="shared" si="22"/>
        <v>2.5697674418604599E-2</v>
      </c>
      <c r="N191" s="36">
        <f t="shared" si="23"/>
        <v>-2.7039453518413081E-2</v>
      </c>
      <c r="O191" s="20">
        <f t="shared" si="24"/>
        <v>-3.0951408738260522E-2</v>
      </c>
      <c r="P191" s="17" t="str">
        <f t="shared" si="25"/>
        <v/>
      </c>
      <c r="Q191" s="17" t="str">
        <f t="shared" si="25"/>
        <v/>
      </c>
      <c r="R191" s="17">
        <f t="shared" si="25"/>
        <v>-5.3130787794885004E-3</v>
      </c>
      <c r="S191" s="17" t="str">
        <f t="shared" si="20"/>
        <v/>
      </c>
      <c r="T191" s="36">
        <f t="shared" si="20"/>
        <v>-2.7039453518413081E-2</v>
      </c>
      <c r="U191" s="20">
        <f t="shared" si="20"/>
        <v>-3.0951408738260522E-2</v>
      </c>
    </row>
    <row r="192" spans="1:21" x14ac:dyDescent="0.25">
      <c r="A192" t="s">
        <v>447</v>
      </c>
      <c r="B192" s="6">
        <v>9902</v>
      </c>
      <c r="C192" s="6">
        <v>1537.7</v>
      </c>
      <c r="D192" s="19">
        <v>3002.1</v>
      </c>
      <c r="E192" s="1">
        <v>83.97</v>
      </c>
      <c r="G192" s="2" t="s">
        <v>542</v>
      </c>
      <c r="H192" s="119">
        <v>8034.1</v>
      </c>
      <c r="I192" s="124">
        <v>199.16</v>
      </c>
      <c r="J192" s="17">
        <f t="shared" si="21"/>
        <v>-2.1169120663493524E-2</v>
      </c>
      <c r="K192" s="17">
        <f t="shared" si="22"/>
        <v>-2.1912667366345451E-2</v>
      </c>
      <c r="L192" s="17">
        <f t="shared" si="22"/>
        <v>-5.8944121574601716E-2</v>
      </c>
      <c r="M192" s="17">
        <f t="shared" si="22"/>
        <v>-4.8067112572270698E-2</v>
      </c>
      <c r="N192" s="36">
        <f t="shared" si="23"/>
        <v>-9.6053016494520471E-2</v>
      </c>
      <c r="O192" s="20">
        <f t="shared" si="24"/>
        <v>-0.16079555031181525</v>
      </c>
      <c r="P192" s="17">
        <f t="shared" si="25"/>
        <v>-2.1169120663493524E-2</v>
      </c>
      <c r="Q192" s="17">
        <f t="shared" si="25"/>
        <v>-2.1912667366345451E-2</v>
      </c>
      <c r="R192" s="17">
        <f t="shared" si="25"/>
        <v>-5.8944121574601716E-2</v>
      </c>
      <c r="S192" s="17">
        <f t="shared" si="20"/>
        <v>-4.8067112572270698E-2</v>
      </c>
      <c r="T192" s="36">
        <f t="shared" si="20"/>
        <v>-9.6053016494520471E-2</v>
      </c>
      <c r="U192" s="20">
        <f t="shared" si="20"/>
        <v>-0.16079555031181525</v>
      </c>
    </row>
    <row r="193" spans="1:21" x14ac:dyDescent="0.25">
      <c r="A193" t="s">
        <v>446</v>
      </c>
      <c r="B193" s="6">
        <v>9972.9</v>
      </c>
      <c r="C193" s="6">
        <v>1588.8</v>
      </c>
      <c r="D193" s="19">
        <v>3041.31</v>
      </c>
      <c r="E193" s="1">
        <v>84.7</v>
      </c>
      <c r="G193" s="2" t="s">
        <v>541</v>
      </c>
      <c r="H193" s="119">
        <v>7933</v>
      </c>
      <c r="I193" s="124">
        <v>202.85</v>
      </c>
      <c r="J193" s="17">
        <f t="shared" si="21"/>
        <v>7.1601696626943934E-3</v>
      </c>
      <c r="K193" s="17">
        <f t="shared" si="22"/>
        <v>3.3231449567535876E-2</v>
      </c>
      <c r="L193" s="17">
        <f t="shared" si="22"/>
        <v>1.3060857399820103E-2</v>
      </c>
      <c r="M193" s="17">
        <f t="shared" si="22"/>
        <v>8.6935810408479419E-3</v>
      </c>
      <c r="N193" s="36">
        <f t="shared" si="23"/>
        <v>-1.2583861291246112E-2</v>
      </c>
      <c r="O193" s="20">
        <f t="shared" si="24"/>
        <v>1.8527816830688826E-2</v>
      </c>
      <c r="P193" s="17" t="str">
        <f t="shared" si="25"/>
        <v/>
      </c>
      <c r="Q193" s="17" t="str">
        <f t="shared" si="25"/>
        <v/>
      </c>
      <c r="R193" s="17" t="str">
        <f t="shared" si="25"/>
        <v/>
      </c>
      <c r="S193" s="17" t="str">
        <f t="shared" si="20"/>
        <v/>
      </c>
      <c r="T193" s="36">
        <f t="shared" si="20"/>
        <v>-1.2583861291246112E-2</v>
      </c>
      <c r="U193" s="20" t="str">
        <f t="shared" si="20"/>
        <v/>
      </c>
    </row>
    <row r="194" spans="1:21" x14ac:dyDescent="0.25">
      <c r="A194" t="s">
        <v>443</v>
      </c>
      <c r="B194" s="6">
        <v>9813.7000000000007</v>
      </c>
      <c r="C194" s="6">
        <v>1614.55</v>
      </c>
      <c r="D194" s="19">
        <v>3066.59</v>
      </c>
      <c r="E194" s="1">
        <v>85.75</v>
      </c>
      <c r="G194" s="2" t="s">
        <v>540</v>
      </c>
      <c r="H194" s="119">
        <v>7891.2</v>
      </c>
      <c r="I194" s="124">
        <v>200.56</v>
      </c>
      <c r="J194" s="17">
        <f t="shared" si="21"/>
        <v>-1.596326043578089E-2</v>
      </c>
      <c r="K194" s="17">
        <f t="shared" si="22"/>
        <v>1.6207200402819755E-2</v>
      </c>
      <c r="L194" s="17">
        <f t="shared" si="22"/>
        <v>8.3122075684491925E-3</v>
      </c>
      <c r="M194" s="17">
        <f t="shared" si="22"/>
        <v>1.2396694214876103E-2</v>
      </c>
      <c r="N194" s="36">
        <f t="shared" si="23"/>
        <v>-5.2691289549980924E-3</v>
      </c>
      <c r="O194" s="20">
        <f t="shared" si="24"/>
        <v>-1.1289129898940042E-2</v>
      </c>
      <c r="P194" s="17">
        <f t="shared" si="25"/>
        <v>-1.596326043578089E-2</v>
      </c>
      <c r="Q194" s="17" t="str">
        <f t="shared" si="25"/>
        <v/>
      </c>
      <c r="R194" s="17" t="str">
        <f t="shared" si="25"/>
        <v/>
      </c>
      <c r="S194" s="17" t="str">
        <f t="shared" si="20"/>
        <v/>
      </c>
      <c r="T194" s="36">
        <f t="shared" si="20"/>
        <v>-5.2691289549980924E-3</v>
      </c>
      <c r="U194" s="20">
        <f t="shared" si="20"/>
        <v>-1.1289129898940042E-2</v>
      </c>
    </row>
    <row r="195" spans="1:21" x14ac:dyDescent="0.25">
      <c r="A195" t="s">
        <v>442</v>
      </c>
      <c r="B195" s="6">
        <v>9914</v>
      </c>
      <c r="C195" s="6">
        <v>1617.7</v>
      </c>
      <c r="D195" s="19">
        <v>3124.74</v>
      </c>
      <c r="E195" s="1">
        <v>88.02</v>
      </c>
      <c r="G195" s="2" t="s">
        <v>539</v>
      </c>
      <c r="H195" s="119">
        <v>7935.1</v>
      </c>
      <c r="I195" s="124">
        <v>194.58</v>
      </c>
      <c r="J195" s="17">
        <f t="shared" si="21"/>
        <v>1.0220406166889129E-2</v>
      </c>
      <c r="K195" s="17">
        <f t="shared" si="22"/>
        <v>1.9510080208107183E-3</v>
      </c>
      <c r="L195" s="17">
        <f t="shared" si="22"/>
        <v>1.8962430582503575E-2</v>
      </c>
      <c r="M195" s="17">
        <f t="shared" si="22"/>
        <v>2.6472303206997116E-2</v>
      </c>
      <c r="N195" s="36">
        <f t="shared" si="23"/>
        <v>5.5631589618816424E-3</v>
      </c>
      <c r="O195" s="20">
        <f t="shared" si="24"/>
        <v>-2.9816513761467878E-2</v>
      </c>
      <c r="P195" s="17" t="str">
        <f t="shared" si="25"/>
        <v/>
      </c>
      <c r="Q195" s="17" t="str">
        <f t="shared" si="25"/>
        <v/>
      </c>
      <c r="R195" s="17" t="str">
        <f t="shared" si="25"/>
        <v/>
      </c>
      <c r="S195" s="17" t="str">
        <f t="shared" si="20"/>
        <v/>
      </c>
      <c r="T195" s="36" t="str">
        <f t="shared" si="20"/>
        <v/>
      </c>
      <c r="U195" s="20">
        <f t="shared" si="20"/>
        <v>-2.9816513761467878E-2</v>
      </c>
    </row>
    <row r="196" spans="1:21" x14ac:dyDescent="0.25">
      <c r="A196" t="s">
        <v>441</v>
      </c>
      <c r="B196" s="6">
        <v>9881.15</v>
      </c>
      <c r="C196" s="6">
        <v>1615.35</v>
      </c>
      <c r="D196" s="19">
        <v>3113.49</v>
      </c>
      <c r="E196" s="1">
        <v>87.9</v>
      </c>
      <c r="G196" s="2" t="s">
        <v>538</v>
      </c>
      <c r="H196" s="119">
        <v>4826</v>
      </c>
      <c r="I196" s="124">
        <v>107.9</v>
      </c>
      <c r="J196" s="17">
        <f t="shared" si="21"/>
        <v>-3.3134960661690416E-3</v>
      </c>
      <c r="K196" s="17">
        <f t="shared" si="22"/>
        <v>-1.4526797304816874E-3</v>
      </c>
      <c r="L196" s="17">
        <f t="shared" si="22"/>
        <v>-3.6002995449221364E-3</v>
      </c>
      <c r="M196" s="17">
        <f t="shared" si="22"/>
        <v>-1.3633265167006803E-3</v>
      </c>
      <c r="N196" s="36">
        <f t="shared" si="23"/>
        <v>-0.39181610817759072</v>
      </c>
      <c r="O196" s="20">
        <f t="shared" si="24"/>
        <v>-0.44547229931133725</v>
      </c>
      <c r="P196" s="17">
        <f t="shared" si="25"/>
        <v>-3.3134960661690416E-3</v>
      </c>
      <c r="Q196" s="17">
        <f t="shared" si="25"/>
        <v>-1.4526797304816874E-3</v>
      </c>
      <c r="R196" s="17">
        <f t="shared" si="25"/>
        <v>-3.6002995449221364E-3</v>
      </c>
      <c r="S196" s="17">
        <f t="shared" si="25"/>
        <v>-1.3633265167006803E-3</v>
      </c>
      <c r="T196" s="36">
        <f t="shared" si="25"/>
        <v>-0.39181610817759072</v>
      </c>
      <c r="U196" s="20">
        <f t="shared" si="25"/>
        <v>-0.44547229931133725</v>
      </c>
    </row>
    <row r="197" spans="1:21" x14ac:dyDescent="0.25">
      <c r="A197" t="s">
        <v>440</v>
      </c>
      <c r="B197" s="6">
        <v>10091.65</v>
      </c>
      <c r="C197" s="6">
        <v>1655.9</v>
      </c>
      <c r="D197" s="19">
        <v>3115.34</v>
      </c>
      <c r="E197" s="1">
        <v>87.93</v>
      </c>
      <c r="G197" s="2" t="s">
        <v>537</v>
      </c>
      <c r="H197" s="119">
        <v>5584.3</v>
      </c>
      <c r="I197" s="124">
        <v>133.99</v>
      </c>
      <c r="J197" s="17">
        <f t="shared" ref="J197:J260" si="26">B197/B196-1</f>
        <v>2.1303188394063532E-2</v>
      </c>
      <c r="K197" s="17">
        <f t="shared" ref="K197:M260" si="27">C197/C196-1</f>
        <v>2.5102918872071278E-2</v>
      </c>
      <c r="L197" s="17">
        <f t="shared" si="27"/>
        <v>5.9418851513903803E-4</v>
      </c>
      <c r="M197" s="17">
        <f t="shared" si="27"/>
        <v>3.4129692832762792E-4</v>
      </c>
      <c r="N197" s="36">
        <f t="shared" ref="N197:N260" si="28">H197/H196-1</f>
        <v>0.15712805636137595</v>
      </c>
      <c r="O197" s="20">
        <f t="shared" ref="O197:O260" si="29">I197/I196-1</f>
        <v>0.24179796107506957</v>
      </c>
      <c r="P197" s="17" t="str">
        <f t="shared" ref="P197:S260" si="30">IF(J197&lt;0,J197,"")</f>
        <v/>
      </c>
      <c r="Q197" s="17" t="str">
        <f t="shared" si="30"/>
        <v/>
      </c>
      <c r="R197" s="17" t="str">
        <f t="shared" si="30"/>
        <v/>
      </c>
      <c r="S197" s="17" t="str">
        <f t="shared" si="30"/>
        <v/>
      </c>
      <c r="T197" s="36" t="str">
        <f t="shared" ref="T197:U260" si="31">IF(N197&lt;0,N197,"")</f>
        <v/>
      </c>
      <c r="U197" s="20" t="str">
        <f t="shared" si="31"/>
        <v/>
      </c>
    </row>
    <row r="198" spans="1:21" x14ac:dyDescent="0.25">
      <c r="A198" t="s">
        <v>439</v>
      </c>
      <c r="B198" s="6">
        <v>10244.4</v>
      </c>
      <c r="C198" s="6">
        <v>1759.4</v>
      </c>
      <c r="D198" s="19">
        <v>3097.74</v>
      </c>
      <c r="E198" s="1">
        <v>87.43</v>
      </c>
      <c r="G198" s="2" t="s">
        <v>536</v>
      </c>
      <c r="H198" s="119">
        <v>5182.7</v>
      </c>
      <c r="I198" s="124">
        <v>122.69</v>
      </c>
      <c r="J198" s="17">
        <f t="shared" si="26"/>
        <v>1.5136276030183415E-2</v>
      </c>
      <c r="K198" s="17">
        <f t="shared" si="27"/>
        <v>6.2503774382510979E-2</v>
      </c>
      <c r="L198" s="17">
        <f t="shared" si="27"/>
        <v>-5.6494636219482919E-3</v>
      </c>
      <c r="M198" s="17">
        <f t="shared" si="27"/>
        <v>-5.6863414079381114E-3</v>
      </c>
      <c r="N198" s="36">
        <f t="shared" si="28"/>
        <v>-7.191590709668183E-2</v>
      </c>
      <c r="O198" s="20">
        <f t="shared" si="29"/>
        <v>-8.4334651839689578E-2</v>
      </c>
      <c r="P198" s="17" t="str">
        <f t="shared" si="30"/>
        <v/>
      </c>
      <c r="Q198" s="17" t="str">
        <f t="shared" si="30"/>
        <v/>
      </c>
      <c r="R198" s="17">
        <f t="shared" si="30"/>
        <v>-5.6494636219482919E-3</v>
      </c>
      <c r="S198" s="17">
        <f t="shared" si="30"/>
        <v>-5.6863414079381114E-3</v>
      </c>
      <c r="T198" s="36">
        <f t="shared" si="31"/>
        <v>-7.191590709668183E-2</v>
      </c>
      <c r="U198" s="20">
        <f t="shared" si="31"/>
        <v>-8.4334651839689578E-2</v>
      </c>
    </row>
    <row r="199" spans="1:21" x14ac:dyDescent="0.25">
      <c r="A199" t="s">
        <v>436</v>
      </c>
      <c r="B199" s="6">
        <v>10311.200000000001</v>
      </c>
      <c r="C199" s="6">
        <v>1746.15</v>
      </c>
      <c r="D199" s="19">
        <v>3117.86</v>
      </c>
      <c r="E199" s="1">
        <v>89.72</v>
      </c>
      <c r="G199" s="2" t="s">
        <v>535</v>
      </c>
      <c r="H199" s="119">
        <v>5366.3</v>
      </c>
      <c r="I199" s="124">
        <v>124.35</v>
      </c>
      <c r="J199" s="17">
        <f t="shared" si="26"/>
        <v>6.5206356643630059E-3</v>
      </c>
      <c r="K199" s="17">
        <f t="shared" si="27"/>
        <v>-7.5309764692508274E-3</v>
      </c>
      <c r="L199" s="17">
        <f t="shared" si="27"/>
        <v>6.4950576872171428E-3</v>
      </c>
      <c r="M199" s="17">
        <f t="shared" si="27"/>
        <v>2.6192382477410403E-2</v>
      </c>
      <c r="N199" s="36">
        <f t="shared" si="28"/>
        <v>3.542555038879347E-2</v>
      </c>
      <c r="O199" s="20">
        <f t="shared" si="29"/>
        <v>1.3530035047681022E-2</v>
      </c>
      <c r="P199" s="17" t="str">
        <f t="shared" si="30"/>
        <v/>
      </c>
      <c r="Q199" s="17">
        <f t="shared" si="30"/>
        <v>-7.5309764692508274E-3</v>
      </c>
      <c r="R199" s="17" t="str">
        <f t="shared" si="30"/>
        <v/>
      </c>
      <c r="S199" s="17" t="str">
        <f t="shared" si="30"/>
        <v/>
      </c>
      <c r="T199" s="36" t="str">
        <f t="shared" si="31"/>
        <v/>
      </c>
      <c r="U199" s="20" t="str">
        <f t="shared" si="31"/>
        <v/>
      </c>
    </row>
    <row r="200" spans="1:21" x14ac:dyDescent="0.25">
      <c r="A200" t="s">
        <v>435</v>
      </c>
      <c r="B200" s="6">
        <v>10471</v>
      </c>
      <c r="C200" s="6">
        <v>1720.9</v>
      </c>
      <c r="D200" s="19">
        <v>3131.29</v>
      </c>
      <c r="E200" s="1">
        <v>91.63</v>
      </c>
      <c r="G200" s="2" t="s">
        <v>534</v>
      </c>
      <c r="H200" s="119">
        <v>5030</v>
      </c>
      <c r="I200" s="124">
        <v>111.02</v>
      </c>
      <c r="J200" s="17">
        <f t="shared" si="26"/>
        <v>1.5497711226627242E-2</v>
      </c>
      <c r="K200" s="17">
        <f t="shared" si="27"/>
        <v>-1.4460384273974225E-2</v>
      </c>
      <c r="L200" s="17">
        <f t="shared" si="27"/>
        <v>4.3074416426651663E-3</v>
      </c>
      <c r="M200" s="17">
        <f t="shared" si="27"/>
        <v>2.1288452964779214E-2</v>
      </c>
      <c r="N200" s="36">
        <f t="shared" si="28"/>
        <v>-6.2668877997875683E-2</v>
      </c>
      <c r="O200" s="20">
        <f t="shared" si="29"/>
        <v>-0.1071974266184158</v>
      </c>
      <c r="P200" s="17" t="str">
        <f t="shared" si="30"/>
        <v/>
      </c>
      <c r="Q200" s="17">
        <f t="shared" si="30"/>
        <v>-1.4460384273974225E-2</v>
      </c>
      <c r="R200" s="17" t="str">
        <f t="shared" si="30"/>
        <v/>
      </c>
      <c r="S200" s="17" t="str">
        <f t="shared" si="30"/>
        <v/>
      </c>
      <c r="T200" s="36">
        <f t="shared" si="31"/>
        <v>-6.2668877997875683E-2</v>
      </c>
      <c r="U200" s="20">
        <f t="shared" si="31"/>
        <v>-0.1071974266184158</v>
      </c>
    </row>
    <row r="201" spans="1:21" x14ac:dyDescent="0.25">
      <c r="A201" t="s">
        <v>434</v>
      </c>
      <c r="B201" s="6">
        <v>10305.299999999999</v>
      </c>
      <c r="C201" s="6">
        <v>1727.85</v>
      </c>
      <c r="D201" s="19">
        <v>3050.33</v>
      </c>
      <c r="E201" s="1">
        <v>90.01</v>
      </c>
      <c r="G201" s="2" t="s">
        <v>533</v>
      </c>
      <c r="H201" s="119">
        <v>5261.1</v>
      </c>
      <c r="I201" s="124">
        <v>116.06</v>
      </c>
      <c r="J201" s="17">
        <f t="shared" si="26"/>
        <v>-1.5824658580842366E-2</v>
      </c>
      <c r="K201" s="17">
        <f t="shared" si="27"/>
        <v>4.038584461618866E-3</v>
      </c>
      <c r="L201" s="17">
        <f t="shared" si="27"/>
        <v>-2.5855158736495243E-2</v>
      </c>
      <c r="M201" s="17">
        <f t="shared" si="27"/>
        <v>-1.7679799192404144E-2</v>
      </c>
      <c r="N201" s="36">
        <f t="shared" si="28"/>
        <v>4.5944333996023934E-2</v>
      </c>
      <c r="O201" s="20">
        <f t="shared" si="29"/>
        <v>4.5397225725094525E-2</v>
      </c>
      <c r="P201" s="17">
        <f t="shared" si="30"/>
        <v>-1.5824658580842366E-2</v>
      </c>
      <c r="Q201" s="17" t="str">
        <f t="shared" si="30"/>
        <v/>
      </c>
      <c r="R201" s="17">
        <f t="shared" si="30"/>
        <v>-2.5855158736495243E-2</v>
      </c>
      <c r="S201" s="17">
        <f t="shared" si="30"/>
        <v>-1.7679799192404144E-2</v>
      </c>
      <c r="T201" s="36" t="str">
        <f t="shared" si="31"/>
        <v/>
      </c>
      <c r="U201" s="20" t="str">
        <f t="shared" si="31"/>
        <v/>
      </c>
    </row>
    <row r="202" spans="1:21" x14ac:dyDescent="0.25">
      <c r="A202" t="s">
        <v>433</v>
      </c>
      <c r="B202" s="6">
        <v>10288.9</v>
      </c>
      <c r="C202" s="6">
        <v>1717.9</v>
      </c>
      <c r="D202" s="19">
        <v>3083.76</v>
      </c>
      <c r="E202" s="1">
        <v>91.21</v>
      </c>
      <c r="G202" s="2" t="s">
        <v>532</v>
      </c>
      <c r="H202" s="119">
        <v>5361.4</v>
      </c>
      <c r="I202" s="124">
        <v>117.77</v>
      </c>
      <c r="J202" s="17">
        <f t="shared" si="26"/>
        <v>-1.5914141267114879E-3</v>
      </c>
      <c r="K202" s="17">
        <f t="shared" si="27"/>
        <v>-5.7586017304741555E-3</v>
      </c>
      <c r="L202" s="17">
        <f t="shared" si="27"/>
        <v>1.0959469958988111E-2</v>
      </c>
      <c r="M202" s="17">
        <f t="shared" si="27"/>
        <v>1.3331852016442491E-2</v>
      </c>
      <c r="N202" s="36">
        <f t="shared" si="28"/>
        <v>1.9064454201592751E-2</v>
      </c>
      <c r="O202" s="20">
        <f t="shared" si="29"/>
        <v>1.4733758400827135E-2</v>
      </c>
      <c r="P202" s="17">
        <f t="shared" si="30"/>
        <v>-1.5914141267114879E-3</v>
      </c>
      <c r="Q202" s="17">
        <f t="shared" si="30"/>
        <v>-5.7586017304741555E-3</v>
      </c>
      <c r="R202" s="17" t="str">
        <f t="shared" si="30"/>
        <v/>
      </c>
      <c r="S202" s="17" t="str">
        <f t="shared" si="30"/>
        <v/>
      </c>
      <c r="T202" s="36" t="str">
        <f t="shared" si="31"/>
        <v/>
      </c>
      <c r="U202" s="20" t="str">
        <f t="shared" si="31"/>
        <v/>
      </c>
    </row>
    <row r="203" spans="1:21" x14ac:dyDescent="0.25">
      <c r="A203" t="s">
        <v>432</v>
      </c>
      <c r="B203" s="6">
        <v>10383</v>
      </c>
      <c r="C203" s="6">
        <v>1741.65</v>
      </c>
      <c r="D203" s="19">
        <v>3009.05</v>
      </c>
      <c r="E203" s="1">
        <v>88.41</v>
      </c>
      <c r="G203" s="2" t="s">
        <v>531</v>
      </c>
      <c r="H203" s="119">
        <v>6172</v>
      </c>
      <c r="I203" s="124">
        <v>135.43</v>
      </c>
      <c r="J203" s="17">
        <f t="shared" si="26"/>
        <v>9.1457784602824166E-3</v>
      </c>
      <c r="K203" s="17">
        <f t="shared" si="27"/>
        <v>1.3825018918447007E-2</v>
      </c>
      <c r="L203" s="17">
        <f t="shared" si="27"/>
        <v>-2.4226917788673585E-2</v>
      </c>
      <c r="M203" s="17">
        <f t="shared" si="27"/>
        <v>-3.0698388334612359E-2</v>
      </c>
      <c r="N203" s="36">
        <f t="shared" si="28"/>
        <v>0.1511918528742493</v>
      </c>
      <c r="O203" s="20">
        <f t="shared" si="29"/>
        <v>0.14995329880275121</v>
      </c>
      <c r="P203" s="17" t="str">
        <f t="shared" si="30"/>
        <v/>
      </c>
      <c r="Q203" s="17" t="str">
        <f t="shared" si="30"/>
        <v/>
      </c>
      <c r="R203" s="17">
        <f t="shared" si="30"/>
        <v>-2.4226917788673585E-2</v>
      </c>
      <c r="S203" s="17">
        <f t="shared" si="30"/>
        <v>-3.0698388334612359E-2</v>
      </c>
      <c r="T203" s="36" t="str">
        <f t="shared" si="31"/>
        <v/>
      </c>
      <c r="U203" s="20" t="str">
        <f t="shared" si="31"/>
        <v/>
      </c>
    </row>
    <row r="204" spans="1:21" x14ac:dyDescent="0.25">
      <c r="A204" t="s">
        <v>429</v>
      </c>
      <c r="B204" s="6">
        <v>10312.4</v>
      </c>
      <c r="C204" s="6">
        <v>1723.15</v>
      </c>
      <c r="D204" s="19">
        <v>3053.24</v>
      </c>
      <c r="E204" s="1">
        <v>90.44</v>
      </c>
      <c r="G204" s="2" t="s">
        <v>530</v>
      </c>
      <c r="H204" s="119">
        <v>6205.3</v>
      </c>
      <c r="I204" s="124">
        <v>133.32</v>
      </c>
      <c r="J204" s="17">
        <f t="shared" si="26"/>
        <v>-6.7995762303766361E-3</v>
      </c>
      <c r="K204" s="17">
        <f t="shared" si="27"/>
        <v>-1.0622111216375241E-2</v>
      </c>
      <c r="L204" s="17">
        <f t="shared" si="27"/>
        <v>1.468569814393228E-2</v>
      </c>
      <c r="M204" s="17">
        <f t="shared" si="27"/>
        <v>2.2961203483768733E-2</v>
      </c>
      <c r="N204" s="36">
        <f t="shared" si="28"/>
        <v>5.3953337653920297E-3</v>
      </c>
      <c r="O204" s="20">
        <f t="shared" si="29"/>
        <v>-1.5580004430333139E-2</v>
      </c>
      <c r="P204" s="17">
        <f t="shared" si="30"/>
        <v>-6.7995762303766361E-3</v>
      </c>
      <c r="Q204" s="17">
        <f t="shared" si="30"/>
        <v>-1.0622111216375241E-2</v>
      </c>
      <c r="R204" s="17" t="str">
        <f t="shared" si="30"/>
        <v/>
      </c>
      <c r="S204" s="17" t="str">
        <f t="shared" si="30"/>
        <v/>
      </c>
      <c r="T204" s="36" t="str">
        <f t="shared" si="31"/>
        <v/>
      </c>
      <c r="U204" s="20">
        <f t="shared" si="31"/>
        <v>-1.5580004430333139E-2</v>
      </c>
    </row>
    <row r="205" spans="1:21" x14ac:dyDescent="0.25">
      <c r="A205" t="s">
        <v>428</v>
      </c>
      <c r="B205" s="6">
        <v>10302.1</v>
      </c>
      <c r="C205" s="6">
        <v>1704.1</v>
      </c>
      <c r="D205" s="19">
        <v>3100.29</v>
      </c>
      <c r="E205" s="1">
        <v>91.2</v>
      </c>
      <c r="G205" s="2" t="s">
        <v>529</v>
      </c>
      <c r="H205" s="119">
        <v>6186.2</v>
      </c>
      <c r="I205" s="124">
        <v>132.58000000000001</v>
      </c>
      <c r="J205" s="17">
        <f t="shared" si="26"/>
        <v>-9.9879756409748666E-4</v>
      </c>
      <c r="K205" s="17">
        <f t="shared" si="27"/>
        <v>-1.1055334706787101E-2</v>
      </c>
      <c r="L205" s="17">
        <f t="shared" si="27"/>
        <v>1.5409859690034278E-2</v>
      </c>
      <c r="M205" s="17">
        <f t="shared" si="27"/>
        <v>8.4033613445377853E-3</v>
      </c>
      <c r="N205" s="36">
        <f t="shared" si="28"/>
        <v>-3.0780139558119757E-3</v>
      </c>
      <c r="O205" s="20">
        <f t="shared" si="29"/>
        <v>-5.5505550555053906E-3</v>
      </c>
      <c r="P205" s="17">
        <f t="shared" si="30"/>
        <v>-9.9879756409748666E-4</v>
      </c>
      <c r="Q205" s="17">
        <f t="shared" si="30"/>
        <v>-1.1055334706787101E-2</v>
      </c>
      <c r="R205" s="17" t="str">
        <f t="shared" si="30"/>
        <v/>
      </c>
      <c r="S205" s="17" t="str">
        <f t="shared" si="30"/>
        <v/>
      </c>
      <c r="T205" s="36">
        <f t="shared" si="31"/>
        <v>-3.0780139558119757E-3</v>
      </c>
      <c r="U205" s="20">
        <f t="shared" si="31"/>
        <v>-5.5505550555053906E-3</v>
      </c>
    </row>
    <row r="206" spans="1:21" x14ac:dyDescent="0.25">
      <c r="A206" t="s">
        <v>427</v>
      </c>
      <c r="B206" s="6">
        <v>10430.049999999999</v>
      </c>
      <c r="C206" s="6">
        <v>1737.6</v>
      </c>
      <c r="D206" s="19">
        <v>3115.86</v>
      </c>
      <c r="E206" s="1">
        <v>91.03</v>
      </c>
      <c r="G206" s="2" t="s">
        <v>528</v>
      </c>
      <c r="H206" s="119">
        <v>5822.1</v>
      </c>
      <c r="I206" s="124">
        <v>122.41</v>
      </c>
      <c r="J206" s="17">
        <f t="shared" si="26"/>
        <v>1.241979790528136E-2</v>
      </c>
      <c r="K206" s="17">
        <f t="shared" si="27"/>
        <v>1.9658470747021983E-2</v>
      </c>
      <c r="L206" s="17">
        <f t="shared" si="27"/>
        <v>5.022110834792981E-3</v>
      </c>
      <c r="M206" s="17">
        <f t="shared" si="27"/>
        <v>-1.8640350877192624E-3</v>
      </c>
      <c r="N206" s="36">
        <f t="shared" si="28"/>
        <v>-5.885681031974388E-2</v>
      </c>
      <c r="O206" s="20">
        <f t="shared" si="29"/>
        <v>-7.6708402473978143E-2</v>
      </c>
      <c r="P206" s="17" t="str">
        <f t="shared" si="30"/>
        <v/>
      </c>
      <c r="Q206" s="17" t="str">
        <f t="shared" si="30"/>
        <v/>
      </c>
      <c r="R206" s="17" t="str">
        <f t="shared" si="30"/>
        <v/>
      </c>
      <c r="S206" s="17">
        <f t="shared" si="30"/>
        <v>-1.8640350877192624E-3</v>
      </c>
      <c r="T206" s="36">
        <f t="shared" si="31"/>
        <v>-5.885681031974388E-2</v>
      </c>
      <c r="U206" s="20">
        <f t="shared" si="31"/>
        <v>-7.6708402473978143E-2</v>
      </c>
    </row>
    <row r="207" spans="1:21" x14ac:dyDescent="0.25">
      <c r="A207" t="s">
        <v>426</v>
      </c>
      <c r="B207" s="6">
        <v>10551.7</v>
      </c>
      <c r="C207" s="6">
        <v>1760.35</v>
      </c>
      <c r="D207" s="19">
        <v>3130.01</v>
      </c>
      <c r="E207" s="1">
        <v>91.03</v>
      </c>
      <c r="G207" s="2" t="s">
        <v>527</v>
      </c>
      <c r="H207" s="119">
        <v>6468.9</v>
      </c>
      <c r="I207" s="124">
        <v>136.02000000000001</v>
      </c>
      <c r="J207" s="17">
        <f t="shared" si="26"/>
        <v>1.1663414844607756E-2</v>
      </c>
      <c r="K207" s="17">
        <f t="shared" si="27"/>
        <v>1.3092771639042322E-2</v>
      </c>
      <c r="L207" s="17">
        <f t="shared" si="27"/>
        <v>4.5412823425956539E-3</v>
      </c>
      <c r="M207" s="17">
        <f t="shared" si="27"/>
        <v>0</v>
      </c>
      <c r="N207" s="36">
        <f t="shared" si="28"/>
        <v>0.11109393517802846</v>
      </c>
      <c r="O207" s="20">
        <f t="shared" si="29"/>
        <v>0.11118372681970445</v>
      </c>
      <c r="P207" s="17" t="str">
        <f t="shared" si="30"/>
        <v/>
      </c>
      <c r="Q207" s="17" t="str">
        <f t="shared" si="30"/>
        <v/>
      </c>
      <c r="R207" s="17" t="str">
        <f t="shared" si="30"/>
        <v/>
      </c>
      <c r="S207" s="17" t="str">
        <f t="shared" si="30"/>
        <v/>
      </c>
      <c r="T207" s="36" t="str">
        <f t="shared" si="31"/>
        <v/>
      </c>
      <c r="U207" s="20" t="str">
        <f t="shared" si="31"/>
        <v/>
      </c>
    </row>
    <row r="208" spans="1:21" x14ac:dyDescent="0.25">
      <c r="A208" t="s">
        <v>425</v>
      </c>
      <c r="B208" s="6">
        <v>10607.35</v>
      </c>
      <c r="C208" s="6">
        <v>1787.9</v>
      </c>
      <c r="D208" s="19">
        <v>3130.01</v>
      </c>
      <c r="E208" s="1">
        <v>91.03</v>
      </c>
      <c r="G208" s="2" t="s">
        <v>526</v>
      </c>
      <c r="H208" s="119">
        <v>6744.6</v>
      </c>
      <c r="I208" s="124">
        <v>138.62</v>
      </c>
      <c r="J208" s="17">
        <f t="shared" si="26"/>
        <v>5.2740316726214154E-3</v>
      </c>
      <c r="K208" s="17">
        <f t="shared" si="27"/>
        <v>1.5650296815974185E-2</v>
      </c>
      <c r="L208" s="17">
        <f t="shared" si="27"/>
        <v>0</v>
      </c>
      <c r="M208" s="17">
        <f t="shared" si="27"/>
        <v>0</v>
      </c>
      <c r="N208" s="36">
        <f t="shared" si="28"/>
        <v>4.2619301581412694E-2</v>
      </c>
      <c r="O208" s="20">
        <f t="shared" si="29"/>
        <v>1.91148360535216E-2</v>
      </c>
      <c r="P208" s="17" t="str">
        <f t="shared" si="30"/>
        <v/>
      </c>
      <c r="Q208" s="17" t="str">
        <f t="shared" si="30"/>
        <v/>
      </c>
      <c r="R208" s="17" t="str">
        <f t="shared" si="30"/>
        <v/>
      </c>
      <c r="S208" s="17" t="str">
        <f t="shared" si="30"/>
        <v/>
      </c>
      <c r="T208" s="36" t="str">
        <f t="shared" si="31"/>
        <v/>
      </c>
      <c r="U208" s="20" t="str">
        <f t="shared" si="31"/>
        <v/>
      </c>
    </row>
    <row r="209" spans="1:21" x14ac:dyDescent="0.25">
      <c r="A209" t="s">
        <v>422</v>
      </c>
      <c r="B209" s="6">
        <v>10763.65</v>
      </c>
      <c r="C209" s="6">
        <v>1851.8</v>
      </c>
      <c r="D209" s="19">
        <v>3179.72</v>
      </c>
      <c r="E209" s="1">
        <v>93.46</v>
      </c>
      <c r="G209" s="2" t="s">
        <v>525</v>
      </c>
      <c r="H209" s="119">
        <v>6678.9</v>
      </c>
      <c r="I209" s="124">
        <v>136.07</v>
      </c>
      <c r="J209" s="17">
        <f t="shared" si="26"/>
        <v>1.4735065779860168E-2</v>
      </c>
      <c r="K209" s="17">
        <f t="shared" si="27"/>
        <v>3.5740253929190668E-2</v>
      </c>
      <c r="L209" s="17">
        <f t="shared" si="27"/>
        <v>1.5881738397001799E-2</v>
      </c>
      <c r="M209" s="17">
        <f t="shared" si="27"/>
        <v>2.6694496319894512E-2</v>
      </c>
      <c r="N209" s="36">
        <f t="shared" si="28"/>
        <v>-9.7411262343208849E-3</v>
      </c>
      <c r="O209" s="20">
        <f t="shared" si="29"/>
        <v>-1.8395613908526953E-2</v>
      </c>
      <c r="P209" s="17" t="str">
        <f t="shared" si="30"/>
        <v/>
      </c>
      <c r="Q209" s="17" t="str">
        <f t="shared" si="30"/>
        <v/>
      </c>
      <c r="R209" s="17" t="str">
        <f t="shared" si="30"/>
        <v/>
      </c>
      <c r="S209" s="17" t="str">
        <f t="shared" si="30"/>
        <v/>
      </c>
      <c r="T209" s="36">
        <f t="shared" si="31"/>
        <v>-9.7411262343208849E-3</v>
      </c>
      <c r="U209" s="20">
        <f t="shared" si="31"/>
        <v>-1.8395613908526953E-2</v>
      </c>
    </row>
    <row r="210" spans="1:21" x14ac:dyDescent="0.25">
      <c r="A210" t="s">
        <v>421</v>
      </c>
      <c r="B210" s="6">
        <v>10799.65</v>
      </c>
      <c r="C210" s="6">
        <v>1823.45</v>
      </c>
      <c r="D210" s="19">
        <v>3145.32</v>
      </c>
      <c r="E210" s="1">
        <v>93.17</v>
      </c>
      <c r="G210" s="2" t="s">
        <v>524</v>
      </c>
      <c r="H210" s="119">
        <v>6725.1</v>
      </c>
      <c r="I210" s="124">
        <v>138.38</v>
      </c>
      <c r="J210" s="17">
        <f t="shared" si="26"/>
        <v>3.3445903573601221E-3</v>
      </c>
      <c r="K210" s="17">
        <f t="shared" si="27"/>
        <v>-1.5309428664002533E-2</v>
      </c>
      <c r="L210" s="17">
        <f t="shared" si="27"/>
        <v>-1.0818562640735552E-2</v>
      </c>
      <c r="M210" s="17">
        <f t="shared" si="27"/>
        <v>-3.1029317355016905E-3</v>
      </c>
      <c r="N210" s="36">
        <f t="shared" si="28"/>
        <v>6.9173067421282042E-3</v>
      </c>
      <c r="O210" s="20">
        <f t="shared" si="29"/>
        <v>1.6976556184316927E-2</v>
      </c>
      <c r="P210" s="17" t="str">
        <f t="shared" si="30"/>
        <v/>
      </c>
      <c r="Q210" s="17">
        <f t="shared" si="30"/>
        <v>-1.5309428664002533E-2</v>
      </c>
      <c r="R210" s="17">
        <f t="shared" si="30"/>
        <v>-1.0818562640735552E-2</v>
      </c>
      <c r="S210" s="17">
        <f t="shared" si="30"/>
        <v>-3.1029317355016905E-3</v>
      </c>
      <c r="T210" s="36" t="str">
        <f t="shared" si="31"/>
        <v/>
      </c>
      <c r="U210" s="20" t="str">
        <f t="shared" si="31"/>
        <v/>
      </c>
    </row>
    <row r="211" spans="1:21" x14ac:dyDescent="0.25">
      <c r="A211" t="s">
        <v>420</v>
      </c>
      <c r="B211" s="6">
        <v>10705.75</v>
      </c>
      <c r="C211" s="6">
        <v>1798</v>
      </c>
      <c r="D211" s="19">
        <v>3169.94</v>
      </c>
      <c r="E211" s="1">
        <v>95.34</v>
      </c>
      <c r="G211" s="2" t="s">
        <v>523</v>
      </c>
      <c r="H211" s="119">
        <v>6373.4</v>
      </c>
      <c r="I211" s="124">
        <v>131.74</v>
      </c>
      <c r="J211" s="17">
        <f t="shared" si="26"/>
        <v>-8.6947262179792872E-3</v>
      </c>
      <c r="K211" s="17">
        <f t="shared" si="27"/>
        <v>-1.3957059420329654E-2</v>
      </c>
      <c r="L211" s="17">
        <f t="shared" si="27"/>
        <v>7.8275024480816136E-3</v>
      </c>
      <c r="M211" s="17">
        <f t="shared" si="27"/>
        <v>2.3290758827948954E-2</v>
      </c>
      <c r="N211" s="36">
        <f t="shared" si="28"/>
        <v>-5.2296620124607895E-2</v>
      </c>
      <c r="O211" s="20">
        <f t="shared" si="29"/>
        <v>-4.7983812689694982E-2</v>
      </c>
      <c r="P211" s="17">
        <f t="shared" si="30"/>
        <v>-8.6947262179792872E-3</v>
      </c>
      <c r="Q211" s="17">
        <f t="shared" si="30"/>
        <v>-1.3957059420329654E-2</v>
      </c>
      <c r="R211" s="17" t="str">
        <f t="shared" si="30"/>
        <v/>
      </c>
      <c r="S211" s="17" t="str">
        <f t="shared" si="30"/>
        <v/>
      </c>
      <c r="T211" s="36">
        <f t="shared" si="31"/>
        <v>-5.2296620124607895E-2</v>
      </c>
      <c r="U211" s="20">
        <f t="shared" si="31"/>
        <v>-4.7983812689694982E-2</v>
      </c>
    </row>
    <row r="212" spans="1:21" x14ac:dyDescent="0.25">
      <c r="A212" t="s">
        <v>419</v>
      </c>
      <c r="B212" s="6">
        <v>10813.45</v>
      </c>
      <c r="C212" s="6">
        <v>1824.25</v>
      </c>
      <c r="D212" s="19">
        <v>3152.05</v>
      </c>
      <c r="E212" s="1">
        <v>95.68</v>
      </c>
      <c r="G212" s="2" t="s">
        <v>522</v>
      </c>
      <c r="H212" s="119">
        <v>6233.7</v>
      </c>
      <c r="I212" s="124">
        <v>131.03</v>
      </c>
      <c r="J212" s="17">
        <f t="shared" si="26"/>
        <v>1.006001447820104E-2</v>
      </c>
      <c r="K212" s="17">
        <f t="shared" si="27"/>
        <v>1.4599555061179048E-2</v>
      </c>
      <c r="L212" s="17">
        <f t="shared" si="27"/>
        <v>-5.6436399427117756E-3</v>
      </c>
      <c r="M212" s="17">
        <f t="shared" si="27"/>
        <v>3.5661841829242036E-3</v>
      </c>
      <c r="N212" s="36">
        <f t="shared" si="28"/>
        <v>-2.1919226786330626E-2</v>
      </c>
      <c r="O212" s="20">
        <f t="shared" si="29"/>
        <v>-5.3894033702748256E-3</v>
      </c>
      <c r="P212" s="17" t="str">
        <f t="shared" si="30"/>
        <v/>
      </c>
      <c r="Q212" s="17" t="str">
        <f t="shared" si="30"/>
        <v/>
      </c>
      <c r="R212" s="17">
        <f t="shared" si="30"/>
        <v>-5.6436399427117756E-3</v>
      </c>
      <c r="S212" s="17" t="str">
        <f t="shared" si="30"/>
        <v/>
      </c>
      <c r="T212" s="36">
        <f t="shared" si="31"/>
        <v>-2.1919226786330626E-2</v>
      </c>
      <c r="U212" s="20">
        <f t="shared" si="31"/>
        <v>-5.3894033702748256E-3</v>
      </c>
    </row>
    <row r="213" spans="1:21" x14ac:dyDescent="0.25">
      <c r="A213" t="s">
        <v>418</v>
      </c>
      <c r="B213" s="6">
        <v>10768.05</v>
      </c>
      <c r="C213" s="6">
        <v>1878.05</v>
      </c>
      <c r="D213" s="19">
        <v>3185.04</v>
      </c>
      <c r="E213" s="1">
        <v>95.92</v>
      </c>
      <c r="G213" s="2" t="s">
        <v>521</v>
      </c>
      <c r="H213" s="119">
        <v>5890.4</v>
      </c>
      <c r="I213" s="124">
        <v>125.24</v>
      </c>
      <c r="J213" s="17">
        <f t="shared" si="26"/>
        <v>-4.1984750472792154E-3</v>
      </c>
      <c r="K213" s="17">
        <f t="shared" si="27"/>
        <v>2.9491571878854206E-2</v>
      </c>
      <c r="L213" s="17">
        <f t="shared" si="27"/>
        <v>1.046620453355751E-2</v>
      </c>
      <c r="M213" s="17">
        <f t="shared" si="27"/>
        <v>2.5083612040133207E-3</v>
      </c>
      <c r="N213" s="36">
        <f t="shared" si="28"/>
        <v>-5.5071626802701501E-2</v>
      </c>
      <c r="O213" s="20">
        <f t="shared" si="29"/>
        <v>-4.4188353812104175E-2</v>
      </c>
      <c r="P213" s="17">
        <f t="shared" si="30"/>
        <v>-4.1984750472792154E-3</v>
      </c>
      <c r="Q213" s="17" t="str">
        <f t="shared" si="30"/>
        <v/>
      </c>
      <c r="R213" s="17" t="str">
        <f t="shared" si="30"/>
        <v/>
      </c>
      <c r="S213" s="17" t="str">
        <f t="shared" si="30"/>
        <v/>
      </c>
      <c r="T213" s="36">
        <f t="shared" si="31"/>
        <v>-5.5071626802701501E-2</v>
      </c>
      <c r="U213" s="20">
        <f t="shared" si="31"/>
        <v>-4.4188353812104175E-2</v>
      </c>
    </row>
    <row r="214" spans="1:21" x14ac:dyDescent="0.25">
      <c r="A214" t="s">
        <v>415</v>
      </c>
      <c r="B214" s="6">
        <v>10802.7</v>
      </c>
      <c r="C214" s="6">
        <v>1935</v>
      </c>
      <c r="D214" s="19">
        <v>3155.22</v>
      </c>
      <c r="E214" s="1">
        <v>95.48</v>
      </c>
      <c r="G214" s="2" t="s">
        <v>520</v>
      </c>
      <c r="H214" s="119">
        <v>6391</v>
      </c>
      <c r="I214" s="124">
        <v>132.15</v>
      </c>
      <c r="J214" s="17">
        <f t="shared" si="26"/>
        <v>3.2178528145765384E-3</v>
      </c>
      <c r="K214" s="17">
        <f t="shared" si="27"/>
        <v>3.0324006283112936E-2</v>
      </c>
      <c r="L214" s="17">
        <f t="shared" si="27"/>
        <v>-9.3625197799713789E-3</v>
      </c>
      <c r="M214" s="17">
        <f t="shared" si="27"/>
        <v>-4.5871559633027248E-3</v>
      </c>
      <c r="N214" s="36">
        <f t="shared" si="28"/>
        <v>8.4985739508352642E-2</v>
      </c>
      <c r="O214" s="20">
        <f t="shared" si="29"/>
        <v>5.5174065793676341E-2</v>
      </c>
      <c r="P214" s="17" t="str">
        <f t="shared" si="30"/>
        <v/>
      </c>
      <c r="Q214" s="17" t="str">
        <f t="shared" si="30"/>
        <v/>
      </c>
      <c r="R214" s="17">
        <f t="shared" si="30"/>
        <v>-9.3625197799713789E-3</v>
      </c>
      <c r="S214" s="17">
        <f t="shared" si="30"/>
        <v>-4.5871559633027248E-3</v>
      </c>
      <c r="T214" s="36" t="str">
        <f t="shared" si="31"/>
        <v/>
      </c>
      <c r="U214" s="20" t="str">
        <f t="shared" si="31"/>
        <v/>
      </c>
    </row>
    <row r="215" spans="1:21" x14ac:dyDescent="0.25">
      <c r="A215" t="s">
        <v>414</v>
      </c>
      <c r="B215" s="6">
        <v>10607.35</v>
      </c>
      <c r="C215" s="6">
        <v>1917</v>
      </c>
      <c r="D215" s="19">
        <v>3197.52</v>
      </c>
      <c r="E215" s="1">
        <v>97.06</v>
      </c>
      <c r="G215" s="2" t="s">
        <v>519</v>
      </c>
      <c r="H215" s="119">
        <v>6412.5</v>
      </c>
      <c r="I215" s="124">
        <v>132.86000000000001</v>
      </c>
      <c r="J215" s="17">
        <f t="shared" si="26"/>
        <v>-1.8083442102437397E-2</v>
      </c>
      <c r="K215" s="17">
        <f t="shared" si="27"/>
        <v>-9.302325581395321E-3</v>
      </c>
      <c r="L215" s="17">
        <f t="shared" si="27"/>
        <v>1.3406355182839835E-2</v>
      </c>
      <c r="M215" s="17">
        <f t="shared" si="27"/>
        <v>1.654796816087134E-2</v>
      </c>
      <c r="N215" s="36">
        <f t="shared" si="28"/>
        <v>3.3641057737443525E-3</v>
      </c>
      <c r="O215" s="20">
        <f t="shared" si="29"/>
        <v>5.3726825576996262E-3</v>
      </c>
      <c r="P215" s="17">
        <f t="shared" si="30"/>
        <v>-1.8083442102437397E-2</v>
      </c>
      <c r="Q215" s="17">
        <f t="shared" si="30"/>
        <v>-9.302325581395321E-3</v>
      </c>
      <c r="R215" s="17" t="str">
        <f t="shared" si="30"/>
        <v/>
      </c>
      <c r="S215" s="17" t="str">
        <f t="shared" si="30"/>
        <v/>
      </c>
      <c r="T215" s="36" t="str">
        <f t="shared" si="31"/>
        <v/>
      </c>
      <c r="U215" s="20" t="str">
        <f t="shared" si="31"/>
        <v/>
      </c>
    </row>
    <row r="216" spans="1:21" x14ac:dyDescent="0.25">
      <c r="A216" t="s">
        <v>413</v>
      </c>
      <c r="B216" s="6">
        <v>10618.2</v>
      </c>
      <c r="C216" s="6">
        <v>1844</v>
      </c>
      <c r="D216" s="19">
        <v>3226.56</v>
      </c>
      <c r="E216" s="1">
        <v>97.72</v>
      </c>
      <c r="G216" s="2" t="s">
        <v>518</v>
      </c>
      <c r="H216" s="119">
        <v>6638.5</v>
      </c>
      <c r="I216" s="124">
        <v>135.66</v>
      </c>
      <c r="J216" s="17">
        <f t="shared" si="26"/>
        <v>1.0228756475463285E-3</v>
      </c>
      <c r="K216" s="17">
        <f t="shared" si="27"/>
        <v>-3.8080333854981774E-2</v>
      </c>
      <c r="L216" s="17">
        <f t="shared" si="27"/>
        <v>9.0820385798993097E-3</v>
      </c>
      <c r="M216" s="17">
        <f t="shared" si="27"/>
        <v>6.7999175767565756E-3</v>
      </c>
      <c r="N216" s="36">
        <f t="shared" si="28"/>
        <v>3.5243664717348855E-2</v>
      </c>
      <c r="O216" s="20">
        <f t="shared" si="29"/>
        <v>2.1074815595363505E-2</v>
      </c>
      <c r="P216" s="17" t="str">
        <f t="shared" si="30"/>
        <v/>
      </c>
      <c r="Q216" s="17">
        <f t="shared" si="30"/>
        <v>-3.8080333854981774E-2</v>
      </c>
      <c r="R216" s="17" t="str">
        <f t="shared" si="30"/>
        <v/>
      </c>
      <c r="S216" s="17" t="str">
        <f t="shared" si="30"/>
        <v/>
      </c>
      <c r="T216" s="36" t="str">
        <f t="shared" si="31"/>
        <v/>
      </c>
      <c r="U216" s="20" t="str">
        <f t="shared" si="31"/>
        <v/>
      </c>
    </row>
    <row r="217" spans="1:21" x14ac:dyDescent="0.25">
      <c r="A217" t="s">
        <v>412</v>
      </c>
      <c r="B217" s="6">
        <v>10739.95</v>
      </c>
      <c r="C217" s="6">
        <v>1843.4</v>
      </c>
      <c r="D217" s="19">
        <v>3215.57</v>
      </c>
      <c r="E217" s="1">
        <v>96.52</v>
      </c>
      <c r="G217" s="2" t="s">
        <v>517</v>
      </c>
      <c r="H217" s="119">
        <v>6800.5</v>
      </c>
      <c r="I217" s="124">
        <v>141.30000000000001</v>
      </c>
      <c r="J217" s="17">
        <f t="shared" si="26"/>
        <v>1.1466161873010527E-2</v>
      </c>
      <c r="K217" s="17">
        <f t="shared" si="27"/>
        <v>-3.2537960954437395E-4</v>
      </c>
      <c r="L217" s="17">
        <f t="shared" si="27"/>
        <v>-3.4061043340275488E-3</v>
      </c>
      <c r="M217" s="17">
        <f t="shared" si="27"/>
        <v>-1.2279983626688473E-2</v>
      </c>
      <c r="N217" s="36">
        <f t="shared" si="28"/>
        <v>2.4403103110642421E-2</v>
      </c>
      <c r="O217" s="20">
        <f t="shared" si="29"/>
        <v>4.1574524546660774E-2</v>
      </c>
      <c r="P217" s="17" t="str">
        <f t="shared" si="30"/>
        <v/>
      </c>
      <c r="Q217" s="17">
        <f t="shared" si="30"/>
        <v>-3.2537960954437395E-4</v>
      </c>
      <c r="R217" s="17">
        <f t="shared" si="30"/>
        <v>-3.4061043340275488E-3</v>
      </c>
      <c r="S217" s="17">
        <f t="shared" si="30"/>
        <v>-1.2279983626688473E-2</v>
      </c>
      <c r="T217" s="36" t="str">
        <f t="shared" si="31"/>
        <v/>
      </c>
      <c r="U217" s="20" t="str">
        <f t="shared" si="31"/>
        <v/>
      </c>
    </row>
    <row r="218" spans="1:21" x14ac:dyDescent="0.25">
      <c r="A218" t="s">
        <v>411</v>
      </c>
      <c r="B218" s="6">
        <v>10901.7</v>
      </c>
      <c r="C218" s="6">
        <v>1911.7</v>
      </c>
      <c r="D218" s="19">
        <v>3224.73</v>
      </c>
      <c r="E218" s="1">
        <v>96.33</v>
      </c>
      <c r="G218" s="2" t="s">
        <v>516</v>
      </c>
      <c r="H218" s="119">
        <v>6735.9</v>
      </c>
      <c r="I218" s="124">
        <v>141.13999999999999</v>
      </c>
      <c r="J218" s="17">
        <f t="shared" si="26"/>
        <v>1.5060591529755696E-2</v>
      </c>
      <c r="K218" s="17">
        <f t="shared" si="27"/>
        <v>3.7051101225995309E-2</v>
      </c>
      <c r="L218" s="17">
        <f t="shared" si="27"/>
        <v>2.8486395880045201E-3</v>
      </c>
      <c r="M218" s="17">
        <f t="shared" si="27"/>
        <v>-1.9685039370078705E-3</v>
      </c>
      <c r="N218" s="36">
        <f t="shared" si="28"/>
        <v>-9.4993015219470012E-3</v>
      </c>
      <c r="O218" s="20">
        <f t="shared" si="29"/>
        <v>-1.1323425336166038E-3</v>
      </c>
      <c r="P218" s="17" t="str">
        <f t="shared" si="30"/>
        <v/>
      </c>
      <c r="Q218" s="17" t="str">
        <f t="shared" si="30"/>
        <v/>
      </c>
      <c r="R218" s="17" t="str">
        <f t="shared" si="30"/>
        <v/>
      </c>
      <c r="S218" s="17">
        <f t="shared" si="30"/>
        <v>-1.9685039370078705E-3</v>
      </c>
      <c r="T218" s="36">
        <f t="shared" si="31"/>
        <v>-9.4993015219470012E-3</v>
      </c>
      <c r="U218" s="20">
        <f t="shared" si="31"/>
        <v>-1.1323425336166038E-3</v>
      </c>
    </row>
    <row r="219" spans="1:21" x14ac:dyDescent="0.25">
      <c r="A219" t="s">
        <v>408</v>
      </c>
      <c r="B219" s="6">
        <v>11022.2</v>
      </c>
      <c r="C219" s="6">
        <v>1919.9</v>
      </c>
      <c r="D219" s="19">
        <v>3251.84</v>
      </c>
      <c r="E219" s="1">
        <v>98.36</v>
      </c>
      <c r="G219" s="2" t="s">
        <v>515</v>
      </c>
      <c r="H219" s="119">
        <v>6857.4</v>
      </c>
      <c r="I219" s="124">
        <v>144.01</v>
      </c>
      <c r="J219" s="17">
        <f t="shared" si="26"/>
        <v>1.1053321958960582E-2</v>
      </c>
      <c r="K219" s="17">
        <f t="shared" si="27"/>
        <v>4.2893759481090754E-3</v>
      </c>
      <c r="L219" s="17">
        <f t="shared" si="27"/>
        <v>8.4069053843267572E-3</v>
      </c>
      <c r="M219" s="17">
        <f t="shared" si="27"/>
        <v>2.1073393543029173E-2</v>
      </c>
      <c r="N219" s="36">
        <f t="shared" si="28"/>
        <v>1.8037678706631644E-2</v>
      </c>
      <c r="O219" s="20">
        <f t="shared" si="29"/>
        <v>2.0334419725095643E-2</v>
      </c>
      <c r="P219" s="17" t="str">
        <f t="shared" si="30"/>
        <v/>
      </c>
      <c r="Q219" s="17" t="str">
        <f t="shared" si="30"/>
        <v/>
      </c>
      <c r="R219" s="17" t="str">
        <f t="shared" si="30"/>
        <v/>
      </c>
      <c r="S219" s="17" t="str">
        <f t="shared" si="30"/>
        <v/>
      </c>
      <c r="T219" s="36" t="str">
        <f t="shared" si="31"/>
        <v/>
      </c>
      <c r="U219" s="20" t="str">
        <f t="shared" si="31"/>
        <v/>
      </c>
    </row>
    <row r="220" spans="1:21" x14ac:dyDescent="0.25">
      <c r="A220" t="s">
        <v>407</v>
      </c>
      <c r="B220" s="6">
        <v>11162.25</v>
      </c>
      <c r="C220" s="6">
        <v>1971.55</v>
      </c>
      <c r="D220" s="19">
        <v>3257.3</v>
      </c>
      <c r="E220" s="1">
        <v>97</v>
      </c>
      <c r="G220" s="2" t="s">
        <v>514</v>
      </c>
      <c r="H220" s="119">
        <v>6772.7</v>
      </c>
      <c r="I220" s="124">
        <v>142.58000000000001</v>
      </c>
      <c r="J220" s="17">
        <f t="shared" si="26"/>
        <v>1.2706174810836135E-2</v>
      </c>
      <c r="K220" s="17">
        <f t="shared" si="27"/>
        <v>2.69024428355642E-2</v>
      </c>
      <c r="L220" s="17">
        <f t="shared" si="27"/>
        <v>1.6790493997245193E-3</v>
      </c>
      <c r="M220" s="17">
        <f t="shared" si="27"/>
        <v>-1.3826758845058906E-2</v>
      </c>
      <c r="N220" s="36">
        <f t="shared" si="28"/>
        <v>-1.2351620147577735E-2</v>
      </c>
      <c r="O220" s="20">
        <f t="shared" si="29"/>
        <v>-9.9298659815288959E-3</v>
      </c>
      <c r="P220" s="17" t="str">
        <f t="shared" si="30"/>
        <v/>
      </c>
      <c r="Q220" s="17" t="str">
        <f t="shared" si="30"/>
        <v/>
      </c>
      <c r="R220" s="17" t="str">
        <f t="shared" si="30"/>
        <v/>
      </c>
      <c r="S220" s="17">
        <f t="shared" si="30"/>
        <v>-1.3826758845058906E-2</v>
      </c>
      <c r="T220" s="36">
        <f t="shared" si="31"/>
        <v>-1.2351620147577735E-2</v>
      </c>
      <c r="U220" s="20">
        <f t="shared" si="31"/>
        <v>-9.9298659815288959E-3</v>
      </c>
    </row>
    <row r="221" spans="1:21" x14ac:dyDescent="0.25">
      <c r="A221" t="s">
        <v>406</v>
      </c>
      <c r="B221" s="6">
        <v>11132.6</v>
      </c>
      <c r="C221" s="6">
        <v>2004</v>
      </c>
      <c r="D221" s="19">
        <v>3276.02</v>
      </c>
      <c r="E221" s="1">
        <v>97.27</v>
      </c>
      <c r="G221" s="2" t="s">
        <v>513</v>
      </c>
      <c r="H221" s="119">
        <v>7332.3</v>
      </c>
      <c r="I221" s="124">
        <v>171.06</v>
      </c>
      <c r="J221" s="17">
        <f t="shared" si="26"/>
        <v>-2.6562744966291962E-3</v>
      </c>
      <c r="K221" s="17">
        <f t="shared" si="27"/>
        <v>1.6459131140473149E-2</v>
      </c>
      <c r="L221" s="17">
        <f t="shared" si="27"/>
        <v>5.7470911491110943E-3</v>
      </c>
      <c r="M221" s="17">
        <f t="shared" si="27"/>
        <v>2.7835051546392098E-3</v>
      </c>
      <c r="N221" s="36">
        <f t="shared" si="28"/>
        <v>8.2625836077192316E-2</v>
      </c>
      <c r="O221" s="20">
        <f t="shared" si="29"/>
        <v>0.19974751016972925</v>
      </c>
      <c r="P221" s="17">
        <f t="shared" si="30"/>
        <v>-2.6562744966291962E-3</v>
      </c>
      <c r="Q221" s="17" t="str">
        <f t="shared" si="30"/>
        <v/>
      </c>
      <c r="R221" s="17" t="str">
        <f t="shared" si="30"/>
        <v/>
      </c>
      <c r="S221" s="17" t="str">
        <f t="shared" si="30"/>
        <v/>
      </c>
      <c r="T221" s="36" t="str">
        <f t="shared" si="31"/>
        <v/>
      </c>
      <c r="U221" s="20" t="str">
        <f t="shared" si="31"/>
        <v/>
      </c>
    </row>
    <row r="222" spans="1:21" x14ac:dyDescent="0.25">
      <c r="A222" t="s">
        <v>405</v>
      </c>
      <c r="B222" s="6">
        <v>11215.45</v>
      </c>
      <c r="C222" s="6">
        <v>2057.8000000000002</v>
      </c>
      <c r="D222" s="19">
        <v>3235.66</v>
      </c>
      <c r="E222" s="1">
        <v>92.85</v>
      </c>
      <c r="G222" s="2" t="s">
        <v>512</v>
      </c>
      <c r="H222" s="119">
        <v>7185.2</v>
      </c>
      <c r="I222" s="124">
        <v>164.71</v>
      </c>
      <c r="J222" s="17">
        <f t="shared" si="26"/>
        <v>7.4421069651293692E-3</v>
      </c>
      <c r="K222" s="17">
        <f t="shared" si="27"/>
        <v>2.684630738522964E-2</v>
      </c>
      <c r="L222" s="17">
        <f t="shared" si="27"/>
        <v>-1.2319827107282633E-2</v>
      </c>
      <c r="M222" s="17">
        <f t="shared" si="27"/>
        <v>-4.544052636989826E-2</v>
      </c>
      <c r="N222" s="36">
        <f t="shared" si="28"/>
        <v>-2.0061917815692221E-2</v>
      </c>
      <c r="O222" s="20">
        <f t="shared" si="29"/>
        <v>-3.7121477844031303E-2</v>
      </c>
      <c r="P222" s="17" t="str">
        <f t="shared" si="30"/>
        <v/>
      </c>
      <c r="Q222" s="17" t="str">
        <f t="shared" si="30"/>
        <v/>
      </c>
      <c r="R222" s="17">
        <f t="shared" si="30"/>
        <v>-1.2319827107282633E-2</v>
      </c>
      <c r="S222" s="17">
        <f t="shared" si="30"/>
        <v>-4.544052636989826E-2</v>
      </c>
      <c r="T222" s="36">
        <f t="shared" si="31"/>
        <v>-2.0061917815692221E-2</v>
      </c>
      <c r="U222" s="20">
        <f t="shared" si="31"/>
        <v>-3.7121477844031303E-2</v>
      </c>
    </row>
    <row r="223" spans="1:21" x14ac:dyDescent="0.25">
      <c r="A223" t="s">
        <v>404</v>
      </c>
      <c r="B223" s="6">
        <v>11194.15</v>
      </c>
      <c r="C223" s="6">
        <v>2146.15</v>
      </c>
      <c r="D223" s="19">
        <v>3215.63</v>
      </c>
      <c r="E223" s="1">
        <v>92.61</v>
      </c>
      <c r="G223" s="2" t="s">
        <v>511</v>
      </c>
      <c r="H223" s="119">
        <v>7361.2</v>
      </c>
      <c r="I223" s="124">
        <v>173</v>
      </c>
      <c r="J223" s="17">
        <f t="shared" si="26"/>
        <v>-1.8991658827778313E-3</v>
      </c>
      <c r="K223" s="17">
        <f t="shared" si="27"/>
        <v>4.29342015744969E-2</v>
      </c>
      <c r="L223" s="17">
        <f t="shared" si="27"/>
        <v>-6.1903908321639944E-3</v>
      </c>
      <c r="M223" s="17">
        <f t="shared" si="27"/>
        <v>-2.5848142164781596E-3</v>
      </c>
      <c r="N223" s="36">
        <f t="shared" si="28"/>
        <v>2.4494794856093183E-2</v>
      </c>
      <c r="O223" s="20">
        <f t="shared" si="29"/>
        <v>5.0330884585028102E-2</v>
      </c>
      <c r="P223" s="17">
        <f t="shared" si="30"/>
        <v>-1.8991658827778313E-3</v>
      </c>
      <c r="Q223" s="17" t="str">
        <f t="shared" si="30"/>
        <v/>
      </c>
      <c r="R223" s="17">
        <f t="shared" si="30"/>
        <v>-6.1903908321639944E-3</v>
      </c>
      <c r="S223" s="17">
        <f t="shared" si="30"/>
        <v>-2.5848142164781596E-3</v>
      </c>
      <c r="T223" s="36" t="str">
        <f t="shared" si="31"/>
        <v/>
      </c>
      <c r="U223" s="20" t="str">
        <f t="shared" si="31"/>
        <v/>
      </c>
    </row>
    <row r="224" spans="1:21" x14ac:dyDescent="0.25">
      <c r="A224" t="s">
        <v>401</v>
      </c>
      <c r="B224" s="6">
        <v>11131.8</v>
      </c>
      <c r="C224" s="6">
        <v>2156.1999999999998</v>
      </c>
      <c r="D224" s="19">
        <v>3239.41</v>
      </c>
      <c r="E224" s="1">
        <v>94.81</v>
      </c>
      <c r="G224" s="2" t="s">
        <v>510</v>
      </c>
      <c r="H224" s="119">
        <v>7289</v>
      </c>
      <c r="I224" s="124">
        <v>169.68</v>
      </c>
      <c r="J224" s="17">
        <f t="shared" si="26"/>
        <v>-5.5698735500239183E-3</v>
      </c>
      <c r="K224" s="17">
        <f t="shared" si="27"/>
        <v>4.6828040910467106E-3</v>
      </c>
      <c r="L224" s="17">
        <f t="shared" si="27"/>
        <v>7.3951294147647229E-3</v>
      </c>
      <c r="M224" s="17">
        <f t="shared" si="27"/>
        <v>2.3755533959615605E-2</v>
      </c>
      <c r="N224" s="36">
        <f t="shared" si="28"/>
        <v>-9.8081834483507713E-3</v>
      </c>
      <c r="O224" s="20">
        <f t="shared" si="29"/>
        <v>-1.919075144508664E-2</v>
      </c>
      <c r="P224" s="17">
        <f t="shared" si="30"/>
        <v>-5.5698735500239183E-3</v>
      </c>
      <c r="Q224" s="17" t="str">
        <f t="shared" si="30"/>
        <v/>
      </c>
      <c r="R224" s="17" t="str">
        <f t="shared" si="30"/>
        <v/>
      </c>
      <c r="S224" s="17" t="str">
        <f t="shared" si="30"/>
        <v/>
      </c>
      <c r="T224" s="36">
        <f t="shared" si="31"/>
        <v>-9.8081834483507713E-3</v>
      </c>
      <c r="U224" s="20">
        <f t="shared" si="31"/>
        <v>-1.919075144508664E-2</v>
      </c>
    </row>
    <row r="225" spans="1:21" x14ac:dyDescent="0.25">
      <c r="A225" t="s">
        <v>400</v>
      </c>
      <c r="B225" s="6">
        <v>11300.55</v>
      </c>
      <c r="C225" s="6">
        <v>2177.6999999999998</v>
      </c>
      <c r="D225" s="19">
        <v>3218.44</v>
      </c>
      <c r="E225" s="1">
        <v>93.25</v>
      </c>
      <c r="G225" s="2" t="s">
        <v>509</v>
      </c>
      <c r="H225" s="119">
        <v>6863.1</v>
      </c>
      <c r="I225" s="124">
        <v>157.86000000000001</v>
      </c>
      <c r="J225" s="17">
        <f t="shared" si="26"/>
        <v>1.5159273432868048E-2</v>
      </c>
      <c r="K225" s="17">
        <f t="shared" si="27"/>
        <v>9.9712457100453733E-3</v>
      </c>
      <c r="L225" s="17">
        <f t="shared" si="27"/>
        <v>-6.4734010205561576E-3</v>
      </c>
      <c r="M225" s="17">
        <f t="shared" si="27"/>
        <v>-1.6453960552684332E-2</v>
      </c>
      <c r="N225" s="36">
        <f t="shared" si="28"/>
        <v>-5.843051173000402E-2</v>
      </c>
      <c r="O225" s="20">
        <f t="shared" si="29"/>
        <v>-6.9660537482319596E-2</v>
      </c>
      <c r="P225" s="17" t="str">
        <f t="shared" si="30"/>
        <v/>
      </c>
      <c r="Q225" s="17" t="str">
        <f t="shared" si="30"/>
        <v/>
      </c>
      <c r="R225" s="17">
        <f t="shared" si="30"/>
        <v>-6.4734010205561576E-3</v>
      </c>
      <c r="S225" s="17">
        <f t="shared" si="30"/>
        <v>-1.6453960552684332E-2</v>
      </c>
      <c r="T225" s="36">
        <f t="shared" si="31"/>
        <v>-5.843051173000402E-2</v>
      </c>
      <c r="U225" s="20">
        <f t="shared" si="31"/>
        <v>-6.9660537482319596E-2</v>
      </c>
    </row>
    <row r="226" spans="1:21" x14ac:dyDescent="0.25">
      <c r="A226" t="s">
        <v>399</v>
      </c>
      <c r="B226" s="6">
        <v>11202.85</v>
      </c>
      <c r="C226" s="6">
        <v>2096.65</v>
      </c>
      <c r="D226" s="19">
        <v>3258.44</v>
      </c>
      <c r="E226" s="1">
        <v>95.04</v>
      </c>
      <c r="G226" s="2" t="s">
        <v>508</v>
      </c>
      <c r="H226" s="119">
        <v>6867.8</v>
      </c>
      <c r="I226" s="124">
        <v>158.18</v>
      </c>
      <c r="J226" s="17">
        <f t="shared" si="26"/>
        <v>-8.6455968957261931E-3</v>
      </c>
      <c r="K226" s="17">
        <f t="shared" si="27"/>
        <v>-3.7218165954906457E-2</v>
      </c>
      <c r="L226" s="17">
        <f t="shared" si="27"/>
        <v>1.2428381451883519E-2</v>
      </c>
      <c r="M226" s="17">
        <f t="shared" si="27"/>
        <v>1.919571045576407E-2</v>
      </c>
      <c r="N226" s="36">
        <f t="shared" si="28"/>
        <v>6.8482172779060768E-4</v>
      </c>
      <c r="O226" s="20">
        <f t="shared" si="29"/>
        <v>2.0271126314455046E-3</v>
      </c>
      <c r="P226" s="17">
        <f t="shared" si="30"/>
        <v>-8.6455968957261931E-3</v>
      </c>
      <c r="Q226" s="17">
        <f t="shared" si="30"/>
        <v>-3.7218165954906457E-2</v>
      </c>
      <c r="R226" s="17" t="str">
        <f t="shared" si="30"/>
        <v/>
      </c>
      <c r="S226" s="17" t="str">
        <f t="shared" si="30"/>
        <v/>
      </c>
      <c r="T226" s="36" t="str">
        <f t="shared" si="31"/>
        <v/>
      </c>
      <c r="U226" s="20" t="str">
        <f t="shared" si="31"/>
        <v/>
      </c>
    </row>
    <row r="227" spans="1:21" x14ac:dyDescent="0.25">
      <c r="A227" t="s">
        <v>398</v>
      </c>
      <c r="B227" s="6">
        <v>11102.15</v>
      </c>
      <c r="C227" s="6">
        <v>2108.85</v>
      </c>
      <c r="D227" s="19">
        <v>3246.22</v>
      </c>
      <c r="E227" s="1">
        <v>96.19</v>
      </c>
      <c r="G227" s="2" t="s">
        <v>507</v>
      </c>
      <c r="H227" s="119">
        <v>6917.6</v>
      </c>
      <c r="I227" s="124">
        <v>158.72999999999999</v>
      </c>
      <c r="J227" s="17">
        <f t="shared" si="26"/>
        <v>-8.9887841040450223E-3</v>
      </c>
      <c r="K227" s="17">
        <f t="shared" si="27"/>
        <v>5.8188061908281963E-3</v>
      </c>
      <c r="L227" s="17">
        <f t="shared" si="27"/>
        <v>-3.7502608610255894E-3</v>
      </c>
      <c r="M227" s="17">
        <f t="shared" si="27"/>
        <v>1.210016835016825E-2</v>
      </c>
      <c r="N227" s="36">
        <f t="shared" si="28"/>
        <v>7.2512303794518562E-3</v>
      </c>
      <c r="O227" s="20">
        <f t="shared" si="29"/>
        <v>3.4770514603614799E-3</v>
      </c>
      <c r="P227" s="17">
        <f t="shared" si="30"/>
        <v>-8.9887841040450223E-3</v>
      </c>
      <c r="Q227" s="17" t="str">
        <f t="shared" si="30"/>
        <v/>
      </c>
      <c r="R227" s="17">
        <f t="shared" si="30"/>
        <v>-3.7502608610255894E-3</v>
      </c>
      <c r="S227" s="17" t="str">
        <f t="shared" si="30"/>
        <v/>
      </c>
      <c r="T227" s="36" t="str">
        <f t="shared" si="31"/>
        <v/>
      </c>
      <c r="U227" s="20" t="str">
        <f t="shared" si="31"/>
        <v/>
      </c>
    </row>
    <row r="228" spans="1:21" x14ac:dyDescent="0.25">
      <c r="A228" t="s">
        <v>397</v>
      </c>
      <c r="B228" s="6">
        <v>11073.45</v>
      </c>
      <c r="C228" s="6">
        <v>2067.1</v>
      </c>
      <c r="D228" s="19">
        <v>3271.12</v>
      </c>
      <c r="E228" s="1">
        <v>106.26</v>
      </c>
      <c r="G228" s="2" t="s">
        <v>506</v>
      </c>
      <c r="H228" s="119">
        <v>6841.3</v>
      </c>
      <c r="I228" s="124">
        <v>156.38</v>
      </c>
      <c r="J228" s="17">
        <f t="shared" si="26"/>
        <v>-2.5850848709483287E-3</v>
      </c>
      <c r="K228" s="17">
        <f t="shared" si="27"/>
        <v>-1.979751997534196E-2</v>
      </c>
      <c r="L228" s="17">
        <f t="shared" si="27"/>
        <v>7.6704597963170862E-3</v>
      </c>
      <c r="M228" s="17">
        <f t="shared" si="27"/>
        <v>0.1046886370724609</v>
      </c>
      <c r="N228" s="36">
        <f t="shared" si="28"/>
        <v>-1.1029836937666238E-2</v>
      </c>
      <c r="O228" s="20">
        <f t="shared" si="29"/>
        <v>-1.4805014805014727E-2</v>
      </c>
      <c r="P228" s="17">
        <f t="shared" si="30"/>
        <v>-2.5850848709483287E-3</v>
      </c>
      <c r="Q228" s="17">
        <f t="shared" si="30"/>
        <v>-1.979751997534196E-2</v>
      </c>
      <c r="R228" s="17" t="str">
        <f t="shared" si="30"/>
        <v/>
      </c>
      <c r="S228" s="17" t="str">
        <f t="shared" si="30"/>
        <v/>
      </c>
      <c r="T228" s="36">
        <f t="shared" si="31"/>
        <v>-1.1029836937666238E-2</v>
      </c>
      <c r="U228" s="20">
        <f t="shared" si="31"/>
        <v>-1.4805014805014727E-2</v>
      </c>
    </row>
    <row r="229" spans="1:21" x14ac:dyDescent="0.25">
      <c r="A229" t="s">
        <v>394</v>
      </c>
      <c r="B229" s="6">
        <v>10891.6</v>
      </c>
      <c r="C229" s="6">
        <v>2009</v>
      </c>
      <c r="D229" s="19">
        <v>3294.61</v>
      </c>
      <c r="E229" s="1">
        <v>108.94</v>
      </c>
      <c r="G229" s="2" t="s">
        <v>505</v>
      </c>
      <c r="H229" s="119">
        <v>6850.9</v>
      </c>
      <c r="I229" s="124">
        <v>158.44999999999999</v>
      </c>
      <c r="J229" s="17">
        <f t="shared" si="26"/>
        <v>-1.6422162921221561E-2</v>
      </c>
      <c r="K229" s="17">
        <f t="shared" si="27"/>
        <v>-2.81070098205215E-2</v>
      </c>
      <c r="L229" s="17">
        <f t="shared" si="27"/>
        <v>7.1810266819927193E-3</v>
      </c>
      <c r="M229" s="17">
        <f t="shared" si="27"/>
        <v>2.5221155655938299E-2</v>
      </c>
      <c r="N229" s="36">
        <f t="shared" si="28"/>
        <v>1.4032420738747664E-3</v>
      </c>
      <c r="O229" s="20">
        <f t="shared" si="29"/>
        <v>1.3236986826959951E-2</v>
      </c>
      <c r="P229" s="17">
        <f t="shared" si="30"/>
        <v>-1.6422162921221561E-2</v>
      </c>
      <c r="Q229" s="17">
        <f t="shared" si="30"/>
        <v>-2.81070098205215E-2</v>
      </c>
      <c r="R229" s="17" t="str">
        <f t="shared" si="30"/>
        <v/>
      </c>
      <c r="S229" s="17" t="str">
        <f t="shared" si="30"/>
        <v/>
      </c>
      <c r="T229" s="36" t="str">
        <f t="shared" si="31"/>
        <v/>
      </c>
      <c r="U229" s="20" t="str">
        <f t="shared" si="31"/>
        <v/>
      </c>
    </row>
    <row r="230" spans="1:21" x14ac:dyDescent="0.25">
      <c r="A230" t="s">
        <v>393</v>
      </c>
      <c r="B230" s="6">
        <v>11095.25</v>
      </c>
      <c r="C230" s="6">
        <v>2150.6</v>
      </c>
      <c r="D230" s="19">
        <v>3306.51</v>
      </c>
      <c r="E230" s="1">
        <v>109.67</v>
      </c>
      <c r="G230" s="2" t="s">
        <v>504</v>
      </c>
      <c r="H230" s="119">
        <v>6629.1</v>
      </c>
      <c r="I230" s="124">
        <v>152.9</v>
      </c>
      <c r="J230" s="17">
        <f t="shared" si="26"/>
        <v>1.8697895625986893E-2</v>
      </c>
      <c r="K230" s="17">
        <f t="shared" si="27"/>
        <v>7.0482827277252413E-2</v>
      </c>
      <c r="L230" s="17">
        <f t="shared" si="27"/>
        <v>3.6119601409574376E-3</v>
      </c>
      <c r="M230" s="17">
        <f t="shared" si="27"/>
        <v>6.7009362952084039E-3</v>
      </c>
      <c r="N230" s="36">
        <f t="shared" si="28"/>
        <v>-3.2375308353646881E-2</v>
      </c>
      <c r="O230" s="20">
        <f t="shared" si="29"/>
        <v>-3.5026822341432506E-2</v>
      </c>
      <c r="P230" s="17" t="str">
        <f t="shared" si="30"/>
        <v/>
      </c>
      <c r="Q230" s="17" t="str">
        <f t="shared" si="30"/>
        <v/>
      </c>
      <c r="R230" s="17" t="str">
        <f t="shared" si="30"/>
        <v/>
      </c>
      <c r="S230" s="17" t="str">
        <f t="shared" si="30"/>
        <v/>
      </c>
      <c r="T230" s="36">
        <f t="shared" si="31"/>
        <v>-3.2375308353646881E-2</v>
      </c>
      <c r="U230" s="20">
        <f t="shared" si="31"/>
        <v>-3.5026822341432506E-2</v>
      </c>
    </row>
    <row r="231" spans="1:21" x14ac:dyDescent="0.25">
      <c r="A231" t="s">
        <v>392</v>
      </c>
      <c r="B231" s="6">
        <v>11101.65</v>
      </c>
      <c r="C231" s="6">
        <v>2126.4499999999998</v>
      </c>
      <c r="D231" s="19">
        <v>3327.77</v>
      </c>
      <c r="E231" s="1">
        <v>110.06</v>
      </c>
      <c r="G231" s="2" t="s">
        <v>503</v>
      </c>
      <c r="H231" s="119">
        <v>7085.6</v>
      </c>
      <c r="I231" s="124">
        <v>172.31</v>
      </c>
      <c r="J231" s="17">
        <f t="shared" si="26"/>
        <v>5.7682341542553139E-4</v>
      </c>
      <c r="K231" s="17">
        <f t="shared" si="27"/>
        <v>-1.1229424346693939E-2</v>
      </c>
      <c r="L231" s="17">
        <f t="shared" si="27"/>
        <v>6.4297401187354275E-3</v>
      </c>
      <c r="M231" s="17">
        <f t="shared" si="27"/>
        <v>3.5561229141971573E-3</v>
      </c>
      <c r="N231" s="36">
        <f t="shared" si="28"/>
        <v>6.8863043248706513E-2</v>
      </c>
      <c r="O231" s="20">
        <f t="shared" si="29"/>
        <v>0.12694571615434924</v>
      </c>
      <c r="P231" s="17" t="str">
        <f t="shared" si="30"/>
        <v/>
      </c>
      <c r="Q231" s="17">
        <f t="shared" si="30"/>
        <v>-1.1229424346693939E-2</v>
      </c>
      <c r="R231" s="17" t="str">
        <f t="shared" si="30"/>
        <v/>
      </c>
      <c r="S231" s="17" t="str">
        <f t="shared" si="30"/>
        <v/>
      </c>
      <c r="T231" s="36" t="str">
        <f t="shared" si="31"/>
        <v/>
      </c>
      <c r="U231" s="20" t="str">
        <f t="shared" si="31"/>
        <v/>
      </c>
    </row>
    <row r="232" spans="1:21" x14ac:dyDescent="0.25">
      <c r="A232" t="s">
        <v>391</v>
      </c>
      <c r="B232" s="6">
        <v>11200.15</v>
      </c>
      <c r="C232" s="6">
        <v>2134.1</v>
      </c>
      <c r="D232" s="19">
        <v>3349.16</v>
      </c>
      <c r="E232" s="1">
        <v>113.9</v>
      </c>
      <c r="G232" s="2" t="s">
        <v>502</v>
      </c>
      <c r="H232" s="119">
        <v>7035.8</v>
      </c>
      <c r="I232" s="124">
        <v>170.63</v>
      </c>
      <c r="J232" s="17">
        <f t="shared" si="26"/>
        <v>8.8725549805659387E-3</v>
      </c>
      <c r="K232" s="17">
        <f t="shared" si="27"/>
        <v>3.597545204448771E-3</v>
      </c>
      <c r="L232" s="17">
        <f t="shared" si="27"/>
        <v>6.4277278778279712E-3</v>
      </c>
      <c r="M232" s="17">
        <f t="shared" si="27"/>
        <v>3.4890059967290554E-2</v>
      </c>
      <c r="N232" s="36">
        <f t="shared" si="28"/>
        <v>-7.0283391667608219E-3</v>
      </c>
      <c r="O232" s="20">
        <f t="shared" si="29"/>
        <v>-9.7498694213916659E-3</v>
      </c>
      <c r="P232" s="17" t="str">
        <f t="shared" si="30"/>
        <v/>
      </c>
      <c r="Q232" s="17" t="str">
        <f t="shared" si="30"/>
        <v/>
      </c>
      <c r="R232" s="17" t="str">
        <f t="shared" si="30"/>
        <v/>
      </c>
      <c r="S232" s="17" t="str">
        <f t="shared" si="30"/>
        <v/>
      </c>
      <c r="T232" s="36">
        <f t="shared" si="31"/>
        <v>-7.0283391667608219E-3</v>
      </c>
      <c r="U232" s="20">
        <f t="shared" si="31"/>
        <v>-9.7498694213916659E-3</v>
      </c>
    </row>
    <row r="233" spans="1:21" x14ac:dyDescent="0.25">
      <c r="A233" t="s">
        <v>390</v>
      </c>
      <c r="B233" s="6">
        <v>11214.05</v>
      </c>
      <c r="C233" s="6">
        <v>2146.4499999999998</v>
      </c>
      <c r="D233" s="19">
        <v>3351.28</v>
      </c>
      <c r="E233" s="1">
        <v>111.11</v>
      </c>
      <c r="G233" s="2" t="s">
        <v>501</v>
      </c>
      <c r="H233" s="119">
        <v>7230.8</v>
      </c>
      <c r="I233" s="124">
        <v>187.45</v>
      </c>
      <c r="J233" s="17">
        <f t="shared" si="26"/>
        <v>1.2410548073016336E-3</v>
      </c>
      <c r="K233" s="17">
        <f t="shared" si="27"/>
        <v>5.7869828030550075E-3</v>
      </c>
      <c r="L233" s="17">
        <f t="shared" si="27"/>
        <v>6.329945419150107E-4</v>
      </c>
      <c r="M233" s="17">
        <f t="shared" si="27"/>
        <v>-2.4495171202809529E-2</v>
      </c>
      <c r="N233" s="36">
        <f t="shared" si="28"/>
        <v>2.7715398391085611E-2</v>
      </c>
      <c r="O233" s="20">
        <f t="shared" si="29"/>
        <v>9.8575865908691274E-2</v>
      </c>
      <c r="P233" s="17" t="str">
        <f t="shared" si="30"/>
        <v/>
      </c>
      <c r="Q233" s="17" t="str">
        <f t="shared" si="30"/>
        <v/>
      </c>
      <c r="R233" s="17" t="str">
        <f t="shared" si="30"/>
        <v/>
      </c>
      <c r="S233" s="17">
        <f t="shared" si="30"/>
        <v>-2.4495171202809529E-2</v>
      </c>
      <c r="T233" s="36" t="str">
        <f t="shared" si="31"/>
        <v/>
      </c>
      <c r="U233" s="20" t="str">
        <f t="shared" si="31"/>
        <v/>
      </c>
    </row>
    <row r="234" spans="1:21" x14ac:dyDescent="0.25">
      <c r="A234" t="s">
        <v>387</v>
      </c>
      <c r="B234" s="6">
        <v>11270.15</v>
      </c>
      <c r="C234" s="6">
        <v>2119.85</v>
      </c>
      <c r="D234" s="19">
        <v>3360.47</v>
      </c>
      <c r="E234" s="1">
        <v>112.73</v>
      </c>
      <c r="G234" s="2" t="s">
        <v>500</v>
      </c>
      <c r="H234" s="119">
        <v>7122.9</v>
      </c>
      <c r="I234" s="124">
        <v>180.13</v>
      </c>
      <c r="J234" s="17">
        <f t="shared" si="26"/>
        <v>5.0026529220041915E-3</v>
      </c>
      <c r="K234" s="17">
        <f t="shared" si="27"/>
        <v>-1.2392555149199791E-2</v>
      </c>
      <c r="L234" s="17">
        <f t="shared" si="27"/>
        <v>2.7422358024395965E-3</v>
      </c>
      <c r="M234" s="17">
        <f t="shared" si="27"/>
        <v>1.4580145801458055E-2</v>
      </c>
      <c r="N234" s="36">
        <f t="shared" si="28"/>
        <v>-1.4922276926481293E-2</v>
      </c>
      <c r="O234" s="20">
        <f t="shared" si="29"/>
        <v>-3.9050413443584953E-2</v>
      </c>
      <c r="P234" s="17" t="str">
        <f t="shared" si="30"/>
        <v/>
      </c>
      <c r="Q234" s="17">
        <f t="shared" si="30"/>
        <v>-1.2392555149199791E-2</v>
      </c>
      <c r="R234" s="17" t="str">
        <f t="shared" si="30"/>
        <v/>
      </c>
      <c r="S234" s="17" t="str">
        <f t="shared" si="30"/>
        <v/>
      </c>
      <c r="T234" s="36">
        <f t="shared" si="31"/>
        <v>-1.4922276926481293E-2</v>
      </c>
      <c r="U234" s="20">
        <f t="shared" si="31"/>
        <v>-3.9050413443584953E-2</v>
      </c>
    </row>
    <row r="235" spans="1:21" x14ac:dyDescent="0.25">
      <c r="A235" t="s">
        <v>386</v>
      </c>
      <c r="B235" s="6">
        <v>11322.5</v>
      </c>
      <c r="C235" s="6">
        <v>2133.8000000000002</v>
      </c>
      <c r="D235" s="19">
        <v>3333.69</v>
      </c>
      <c r="E235" s="1">
        <v>109.38</v>
      </c>
      <c r="G235" s="2" t="s">
        <v>499</v>
      </c>
      <c r="H235" s="119">
        <v>6833.5</v>
      </c>
      <c r="I235" s="124">
        <v>170.4</v>
      </c>
      <c r="J235" s="17">
        <f t="shared" si="26"/>
        <v>4.6450135978670648E-3</v>
      </c>
      <c r="K235" s="17">
        <f t="shared" si="27"/>
        <v>6.5806542915773925E-3</v>
      </c>
      <c r="L235" s="17">
        <f t="shared" si="27"/>
        <v>-7.9691233666718819E-3</v>
      </c>
      <c r="M235" s="17">
        <f t="shared" si="27"/>
        <v>-2.9717022975250695E-2</v>
      </c>
      <c r="N235" s="36">
        <f t="shared" si="28"/>
        <v>-4.0629518875738735E-2</v>
      </c>
      <c r="O235" s="20">
        <f t="shared" si="29"/>
        <v>-5.4016543607394607E-2</v>
      </c>
      <c r="P235" s="17" t="str">
        <f t="shared" si="30"/>
        <v/>
      </c>
      <c r="Q235" s="17" t="str">
        <f t="shared" si="30"/>
        <v/>
      </c>
      <c r="R235" s="17">
        <f t="shared" si="30"/>
        <v>-7.9691233666718819E-3</v>
      </c>
      <c r="S235" s="17">
        <f t="shared" si="30"/>
        <v>-2.9717022975250695E-2</v>
      </c>
      <c r="T235" s="36">
        <f t="shared" si="31"/>
        <v>-4.0629518875738735E-2</v>
      </c>
      <c r="U235" s="20">
        <f t="shared" si="31"/>
        <v>-5.4016543607394607E-2</v>
      </c>
    </row>
    <row r="236" spans="1:21" x14ac:dyDescent="0.25">
      <c r="A236" t="s">
        <v>385</v>
      </c>
      <c r="B236" s="6">
        <v>11308.4</v>
      </c>
      <c r="C236" s="6">
        <v>2127.6</v>
      </c>
      <c r="D236" s="19">
        <v>3380.35</v>
      </c>
      <c r="E236" s="1">
        <v>113.01</v>
      </c>
      <c r="G236" s="2" t="s">
        <v>498</v>
      </c>
      <c r="H236" s="119">
        <v>6842.5</v>
      </c>
      <c r="I236" s="124">
        <v>170.79</v>
      </c>
      <c r="J236" s="17">
        <f t="shared" si="26"/>
        <v>-1.2453080150144347E-3</v>
      </c>
      <c r="K236" s="17">
        <f t="shared" si="27"/>
        <v>-2.9056143968507753E-3</v>
      </c>
      <c r="L236" s="17">
        <f t="shared" si="27"/>
        <v>1.3996502374245878E-2</v>
      </c>
      <c r="M236" s="17">
        <f t="shared" si="27"/>
        <v>3.3187054306089037E-2</v>
      </c>
      <c r="N236" s="36">
        <f t="shared" si="28"/>
        <v>1.3170410477794103E-3</v>
      </c>
      <c r="O236" s="20">
        <f t="shared" si="29"/>
        <v>2.2887323943661109E-3</v>
      </c>
      <c r="P236" s="17">
        <f t="shared" si="30"/>
        <v>-1.2453080150144347E-3</v>
      </c>
      <c r="Q236" s="17">
        <f t="shared" si="30"/>
        <v>-2.9056143968507753E-3</v>
      </c>
      <c r="R236" s="17" t="str">
        <f t="shared" si="30"/>
        <v/>
      </c>
      <c r="S236" s="17" t="str">
        <f t="shared" si="30"/>
        <v/>
      </c>
      <c r="T236" s="36" t="str">
        <f t="shared" si="31"/>
        <v/>
      </c>
      <c r="U236" s="20" t="str">
        <f t="shared" si="31"/>
        <v/>
      </c>
    </row>
    <row r="237" spans="1:21" x14ac:dyDescent="0.25">
      <c r="A237" t="s">
        <v>384</v>
      </c>
      <c r="B237" s="6">
        <v>11300.45</v>
      </c>
      <c r="C237" s="6">
        <v>2122.0500000000002</v>
      </c>
      <c r="D237" s="19">
        <v>3373.43</v>
      </c>
      <c r="E237" s="1">
        <v>115.01</v>
      </c>
      <c r="G237" s="2" t="s">
        <v>497</v>
      </c>
      <c r="H237" s="119">
        <v>7112.9</v>
      </c>
      <c r="I237" s="124">
        <v>182.72</v>
      </c>
      <c r="J237" s="17">
        <f t="shared" si="26"/>
        <v>-7.0301722613264062E-4</v>
      </c>
      <c r="K237" s="17">
        <f t="shared" si="27"/>
        <v>-2.6085730400450258E-3</v>
      </c>
      <c r="L237" s="17">
        <f t="shared" si="27"/>
        <v>-2.0471252976762555E-3</v>
      </c>
      <c r="M237" s="17">
        <f t="shared" si="27"/>
        <v>1.7697548889478831E-2</v>
      </c>
      <c r="N237" s="36">
        <f t="shared" si="28"/>
        <v>3.9517720131530876E-2</v>
      </c>
      <c r="O237" s="20">
        <f t="shared" si="29"/>
        <v>6.9851864863282431E-2</v>
      </c>
      <c r="P237" s="17">
        <f t="shared" si="30"/>
        <v>-7.0301722613264062E-4</v>
      </c>
      <c r="Q237" s="17">
        <f t="shared" si="30"/>
        <v>-2.6085730400450258E-3</v>
      </c>
      <c r="R237" s="17">
        <f t="shared" si="30"/>
        <v>-2.0471252976762555E-3</v>
      </c>
      <c r="S237" s="17" t="str">
        <f t="shared" si="30"/>
        <v/>
      </c>
      <c r="T237" s="36" t="str">
        <f t="shared" si="31"/>
        <v/>
      </c>
      <c r="U237" s="20" t="str">
        <f t="shared" si="31"/>
        <v/>
      </c>
    </row>
    <row r="238" spans="1:21" x14ac:dyDescent="0.25">
      <c r="A238" t="s">
        <v>383</v>
      </c>
      <c r="B238" s="6">
        <v>11178.4</v>
      </c>
      <c r="C238" s="6">
        <v>2113.8000000000002</v>
      </c>
      <c r="D238" s="19">
        <v>3372.85</v>
      </c>
      <c r="E238" s="1">
        <v>114.91</v>
      </c>
      <c r="G238" s="2" t="s">
        <v>496</v>
      </c>
      <c r="H238" s="119">
        <v>7488.5</v>
      </c>
      <c r="I238" s="124">
        <v>185.46</v>
      </c>
      <c r="J238" s="17">
        <f t="shared" si="26"/>
        <v>-1.0800454849143271E-2</v>
      </c>
      <c r="K238" s="17">
        <f t="shared" si="27"/>
        <v>-3.8877500530147824E-3</v>
      </c>
      <c r="L238" s="17">
        <f t="shared" si="27"/>
        <v>-1.7193183199293305E-4</v>
      </c>
      <c r="M238" s="17">
        <f t="shared" si="27"/>
        <v>-8.6948960959920552E-4</v>
      </c>
      <c r="N238" s="36">
        <f t="shared" si="28"/>
        <v>5.280546612492798E-2</v>
      </c>
      <c r="O238" s="20">
        <f t="shared" si="29"/>
        <v>1.4995621716287211E-2</v>
      </c>
      <c r="P238" s="17">
        <f t="shared" si="30"/>
        <v>-1.0800454849143271E-2</v>
      </c>
      <c r="Q238" s="17">
        <f t="shared" si="30"/>
        <v>-3.8877500530147824E-3</v>
      </c>
      <c r="R238" s="17">
        <f t="shared" si="30"/>
        <v>-1.7193183199293305E-4</v>
      </c>
      <c r="S238" s="17">
        <f t="shared" si="30"/>
        <v>-8.6948960959920552E-4</v>
      </c>
      <c r="T238" s="36" t="str">
        <f t="shared" si="31"/>
        <v/>
      </c>
      <c r="U238" s="20" t="str">
        <f t="shared" si="31"/>
        <v/>
      </c>
    </row>
    <row r="239" spans="1:21" x14ac:dyDescent="0.25">
      <c r="A239" t="s">
        <v>380</v>
      </c>
      <c r="B239" s="6">
        <v>11247.1</v>
      </c>
      <c r="C239" s="6">
        <v>2091.35</v>
      </c>
      <c r="D239" s="19">
        <v>3381.99</v>
      </c>
      <c r="E239" s="1">
        <v>114.61</v>
      </c>
      <c r="G239" s="2" t="s">
        <v>495</v>
      </c>
      <c r="H239" s="119">
        <v>7503.8</v>
      </c>
      <c r="I239" s="124">
        <v>187.58</v>
      </c>
      <c r="J239" s="17">
        <f t="shared" si="26"/>
        <v>6.1457811493594861E-3</v>
      </c>
      <c r="K239" s="17">
        <f t="shared" si="27"/>
        <v>-1.0620683129908381E-2</v>
      </c>
      <c r="L239" s="17">
        <f t="shared" si="27"/>
        <v>2.7098744385312123E-3</v>
      </c>
      <c r="M239" s="17">
        <f t="shared" si="27"/>
        <v>-2.6107388390914643E-3</v>
      </c>
      <c r="N239" s="36">
        <f t="shared" si="28"/>
        <v>2.0431328036323304E-3</v>
      </c>
      <c r="O239" s="20">
        <f t="shared" si="29"/>
        <v>1.1431036342068435E-2</v>
      </c>
      <c r="P239" s="17" t="str">
        <f t="shared" si="30"/>
        <v/>
      </c>
      <c r="Q239" s="17">
        <f t="shared" si="30"/>
        <v>-1.0620683129908381E-2</v>
      </c>
      <c r="R239" s="17" t="str">
        <f t="shared" si="30"/>
        <v/>
      </c>
      <c r="S239" s="17">
        <f t="shared" si="30"/>
        <v>-2.6107388390914643E-3</v>
      </c>
      <c r="T239" s="36" t="str">
        <f t="shared" si="31"/>
        <v/>
      </c>
      <c r="U239" s="20" t="str">
        <f t="shared" si="31"/>
        <v/>
      </c>
    </row>
    <row r="240" spans="1:21" x14ac:dyDescent="0.25">
      <c r="A240" t="s">
        <v>379</v>
      </c>
      <c r="B240" s="6">
        <v>11385.35</v>
      </c>
      <c r="C240" s="6">
        <v>2118.5500000000002</v>
      </c>
      <c r="D240" s="19">
        <v>3389.78</v>
      </c>
      <c r="E240" s="1">
        <v>115.56</v>
      </c>
      <c r="G240" s="2" t="s">
        <v>494</v>
      </c>
      <c r="H240" s="119">
        <v>7540.4</v>
      </c>
      <c r="I240" s="124">
        <v>194.01</v>
      </c>
      <c r="J240" s="17">
        <f t="shared" si="26"/>
        <v>1.2292057508157761E-2</v>
      </c>
      <c r="K240" s="17">
        <f t="shared" si="27"/>
        <v>1.3005953092500189E-2</v>
      </c>
      <c r="L240" s="17">
        <f t="shared" si="27"/>
        <v>2.3033775972136628E-3</v>
      </c>
      <c r="M240" s="17">
        <f t="shared" si="27"/>
        <v>8.2889800191956464E-3</v>
      </c>
      <c r="N240" s="36">
        <f t="shared" si="28"/>
        <v>4.8775287187823313E-3</v>
      </c>
      <c r="O240" s="20">
        <f t="shared" si="29"/>
        <v>3.4278707751359327E-2</v>
      </c>
      <c r="P240" s="17" t="str">
        <f t="shared" si="30"/>
        <v/>
      </c>
      <c r="Q240" s="17" t="str">
        <f t="shared" si="30"/>
        <v/>
      </c>
      <c r="R240" s="17" t="str">
        <f t="shared" si="30"/>
        <v/>
      </c>
      <c r="S240" s="17" t="str">
        <f t="shared" si="30"/>
        <v/>
      </c>
      <c r="T240" s="36" t="str">
        <f t="shared" si="31"/>
        <v/>
      </c>
      <c r="U240" s="20" t="str">
        <f t="shared" si="31"/>
        <v/>
      </c>
    </row>
    <row r="241" spans="1:21" x14ac:dyDescent="0.25">
      <c r="A241" t="s">
        <v>378</v>
      </c>
      <c r="B241" s="6">
        <v>11408.4</v>
      </c>
      <c r="C241" s="6">
        <v>2131.5500000000002</v>
      </c>
      <c r="D241" s="19">
        <v>3374.85</v>
      </c>
      <c r="E241" s="1">
        <v>115.71</v>
      </c>
      <c r="G241" s="2" t="s">
        <v>493</v>
      </c>
      <c r="H241" s="119">
        <v>7678.9</v>
      </c>
      <c r="I241" s="124">
        <v>197.35</v>
      </c>
      <c r="J241" s="17">
        <f t="shared" si="26"/>
        <v>2.024531525161688E-3</v>
      </c>
      <c r="K241" s="17">
        <f t="shared" si="27"/>
        <v>6.1362724504967492E-3</v>
      </c>
      <c r="L241" s="17">
        <f t="shared" si="27"/>
        <v>-4.4044156257928568E-3</v>
      </c>
      <c r="M241" s="17">
        <f t="shared" si="27"/>
        <v>1.2980269989615323E-3</v>
      </c>
      <c r="N241" s="36">
        <f t="shared" si="28"/>
        <v>1.8367725850087613E-2</v>
      </c>
      <c r="O241" s="20">
        <f t="shared" si="29"/>
        <v>1.7215607442915282E-2</v>
      </c>
      <c r="P241" s="17" t="str">
        <f t="shared" si="30"/>
        <v/>
      </c>
      <c r="Q241" s="17" t="str">
        <f t="shared" si="30"/>
        <v/>
      </c>
      <c r="R241" s="17">
        <f t="shared" si="30"/>
        <v>-4.4044156257928568E-3</v>
      </c>
      <c r="S241" s="17" t="str">
        <f t="shared" si="30"/>
        <v/>
      </c>
      <c r="T241" s="36" t="str">
        <f t="shared" si="31"/>
        <v/>
      </c>
      <c r="U241" s="20" t="str">
        <f t="shared" si="31"/>
        <v/>
      </c>
    </row>
    <row r="242" spans="1:21" x14ac:dyDescent="0.25">
      <c r="A242" t="s">
        <v>377</v>
      </c>
      <c r="B242" s="6">
        <v>11312.2</v>
      </c>
      <c r="C242" s="6">
        <v>2097.0500000000002</v>
      </c>
      <c r="D242" s="19">
        <v>3385.51</v>
      </c>
      <c r="E242" s="1">
        <v>118.28</v>
      </c>
      <c r="G242" s="2" t="s">
        <v>492</v>
      </c>
      <c r="H242" s="119">
        <v>7766</v>
      </c>
      <c r="I242" s="124">
        <v>196.14</v>
      </c>
      <c r="J242" s="17">
        <f t="shared" si="26"/>
        <v>-8.4323831562707063E-3</v>
      </c>
      <c r="K242" s="17">
        <f t="shared" si="27"/>
        <v>-1.6185404986981289E-2</v>
      </c>
      <c r="L242" s="17">
        <f t="shared" si="27"/>
        <v>3.1586589033587575E-3</v>
      </c>
      <c r="M242" s="17">
        <f t="shared" si="27"/>
        <v>2.2210699161697489E-2</v>
      </c>
      <c r="N242" s="36">
        <f t="shared" si="28"/>
        <v>1.1342770448892425E-2</v>
      </c>
      <c r="O242" s="20">
        <f t="shared" si="29"/>
        <v>-6.1312389156321645E-3</v>
      </c>
      <c r="P242" s="17">
        <f t="shared" si="30"/>
        <v>-8.4323831562707063E-3</v>
      </c>
      <c r="Q242" s="17">
        <f t="shared" si="30"/>
        <v>-1.6185404986981289E-2</v>
      </c>
      <c r="R242" s="17" t="str">
        <f t="shared" si="30"/>
        <v/>
      </c>
      <c r="S242" s="17" t="str">
        <f t="shared" si="30"/>
        <v/>
      </c>
      <c r="T242" s="36" t="str">
        <f t="shared" si="31"/>
        <v/>
      </c>
      <c r="U242" s="20">
        <f t="shared" si="31"/>
        <v>-6.1312389156321645E-3</v>
      </c>
    </row>
    <row r="243" spans="1:21" x14ac:dyDescent="0.25">
      <c r="A243" t="s">
        <v>376</v>
      </c>
      <c r="B243" s="6">
        <v>11371.6</v>
      </c>
      <c r="C243" s="6">
        <v>2081.85</v>
      </c>
      <c r="D243" s="19">
        <v>3397.16</v>
      </c>
      <c r="E243" s="1">
        <v>124.37</v>
      </c>
      <c r="G243" s="2" t="s">
        <v>491</v>
      </c>
      <c r="H243" s="119">
        <v>7746.9</v>
      </c>
      <c r="I243" s="124">
        <v>196.55</v>
      </c>
      <c r="J243" s="17">
        <f t="shared" si="26"/>
        <v>5.2509679814713994E-3</v>
      </c>
      <c r="K243" s="17">
        <f t="shared" si="27"/>
        <v>-7.2482773419805246E-3</v>
      </c>
      <c r="L243" s="17">
        <f t="shared" si="27"/>
        <v>3.4411358997610275E-3</v>
      </c>
      <c r="M243" s="17">
        <f t="shared" si="27"/>
        <v>5.1487994589110686E-2</v>
      </c>
      <c r="N243" s="36">
        <f t="shared" si="28"/>
        <v>-2.4594385784187933E-3</v>
      </c>
      <c r="O243" s="20">
        <f t="shared" si="29"/>
        <v>2.0903436320995894E-3</v>
      </c>
      <c r="P243" s="17" t="str">
        <f t="shared" si="30"/>
        <v/>
      </c>
      <c r="Q243" s="17">
        <f t="shared" si="30"/>
        <v>-7.2482773419805246E-3</v>
      </c>
      <c r="R243" s="17" t="str">
        <f t="shared" si="30"/>
        <v/>
      </c>
      <c r="S243" s="17" t="str">
        <f t="shared" si="30"/>
        <v/>
      </c>
      <c r="T243" s="36">
        <f t="shared" si="31"/>
        <v>-2.4594385784187933E-3</v>
      </c>
      <c r="U243" s="20" t="str">
        <f t="shared" si="31"/>
        <v/>
      </c>
    </row>
    <row r="244" spans="1:21" x14ac:dyDescent="0.25">
      <c r="A244" t="s">
        <v>373</v>
      </c>
      <c r="B244" s="6">
        <v>11466.45</v>
      </c>
      <c r="C244" s="6">
        <v>2095.75</v>
      </c>
      <c r="D244" s="19">
        <v>3431.28</v>
      </c>
      <c r="E244" s="1">
        <v>125.86</v>
      </c>
      <c r="G244" s="2" t="s">
        <v>490</v>
      </c>
      <c r="H244" s="119">
        <v>8770.9</v>
      </c>
      <c r="I244" s="124">
        <v>215.4</v>
      </c>
      <c r="J244" s="17">
        <f t="shared" si="26"/>
        <v>8.3409546589749972E-3</v>
      </c>
      <c r="K244" s="17">
        <f t="shared" si="27"/>
        <v>6.6767538487404465E-3</v>
      </c>
      <c r="L244" s="17">
        <f t="shared" si="27"/>
        <v>1.004368354743379E-2</v>
      </c>
      <c r="M244" s="17">
        <f t="shared" si="27"/>
        <v>1.1980381120848982E-2</v>
      </c>
      <c r="N244" s="36">
        <f t="shared" si="28"/>
        <v>0.13218190502007254</v>
      </c>
      <c r="O244" s="20">
        <f t="shared" si="29"/>
        <v>9.5904350038158226E-2</v>
      </c>
      <c r="P244" s="17" t="str">
        <f t="shared" si="30"/>
        <v/>
      </c>
      <c r="Q244" s="17" t="str">
        <f t="shared" si="30"/>
        <v/>
      </c>
      <c r="R244" s="17" t="str">
        <f t="shared" si="30"/>
        <v/>
      </c>
      <c r="S244" s="17" t="str">
        <f t="shared" si="30"/>
        <v/>
      </c>
      <c r="T244" s="36" t="str">
        <f t="shared" si="31"/>
        <v/>
      </c>
      <c r="U244" s="20" t="str">
        <f t="shared" si="31"/>
        <v/>
      </c>
    </row>
    <row r="245" spans="1:21" x14ac:dyDescent="0.25">
      <c r="A245" t="s">
        <v>372</v>
      </c>
      <c r="B245" s="6">
        <v>11472.25</v>
      </c>
      <c r="C245" s="6">
        <v>2082.1</v>
      </c>
      <c r="D245" s="19">
        <v>3443.62</v>
      </c>
      <c r="E245" s="1">
        <v>124.82</v>
      </c>
      <c r="G245" s="2" t="s">
        <v>489</v>
      </c>
      <c r="H245" s="119">
        <v>8629</v>
      </c>
      <c r="I245" s="124">
        <v>206.22</v>
      </c>
      <c r="J245" s="17">
        <f t="shared" si="26"/>
        <v>5.0582351120009861E-4</v>
      </c>
      <c r="K245" s="17">
        <f t="shared" si="27"/>
        <v>-6.5131814386257814E-3</v>
      </c>
      <c r="L245" s="17">
        <f t="shared" si="27"/>
        <v>3.5963255694666518E-3</v>
      </c>
      <c r="M245" s="17">
        <f t="shared" si="27"/>
        <v>-8.2631495312252001E-3</v>
      </c>
      <c r="N245" s="36">
        <f t="shared" si="28"/>
        <v>-1.6178499355824383E-2</v>
      </c>
      <c r="O245" s="20">
        <f t="shared" si="29"/>
        <v>-4.2618384401114207E-2</v>
      </c>
      <c r="P245" s="17" t="str">
        <f t="shared" si="30"/>
        <v/>
      </c>
      <c r="Q245" s="17">
        <f t="shared" si="30"/>
        <v>-6.5131814386257814E-3</v>
      </c>
      <c r="R245" s="17" t="str">
        <f t="shared" si="30"/>
        <v/>
      </c>
      <c r="S245" s="17">
        <f t="shared" si="30"/>
        <v>-8.2631495312252001E-3</v>
      </c>
      <c r="T245" s="36">
        <f t="shared" si="31"/>
        <v>-1.6178499355824383E-2</v>
      </c>
      <c r="U245" s="20">
        <f t="shared" si="31"/>
        <v>-4.2618384401114207E-2</v>
      </c>
    </row>
    <row r="246" spans="1:21" x14ac:dyDescent="0.25">
      <c r="A246" t="s">
        <v>371</v>
      </c>
      <c r="B246" s="6">
        <v>11549.6</v>
      </c>
      <c r="C246" s="6">
        <v>2137.3000000000002</v>
      </c>
      <c r="D246" s="19">
        <v>3478.73</v>
      </c>
      <c r="E246" s="1">
        <v>126.52</v>
      </c>
      <c r="G246" s="2" t="s">
        <v>488</v>
      </c>
      <c r="H246" s="119">
        <v>8821.6</v>
      </c>
      <c r="I246" s="124">
        <v>212</v>
      </c>
      <c r="J246" s="17">
        <f t="shared" si="26"/>
        <v>6.7423565560373877E-3</v>
      </c>
      <c r="K246" s="17">
        <f t="shared" si="27"/>
        <v>2.651169492339478E-2</v>
      </c>
      <c r="L246" s="17">
        <f t="shared" si="27"/>
        <v>1.0195666188487662E-2</v>
      </c>
      <c r="M246" s="17">
        <f t="shared" si="27"/>
        <v>1.3619612241627888E-2</v>
      </c>
      <c r="N246" s="36">
        <f t="shared" si="28"/>
        <v>2.2320083439564264E-2</v>
      </c>
      <c r="O246" s="20">
        <f t="shared" si="29"/>
        <v>2.8028319270681834E-2</v>
      </c>
      <c r="P246" s="17" t="str">
        <f t="shared" si="30"/>
        <v/>
      </c>
      <c r="Q246" s="17" t="str">
        <f t="shared" si="30"/>
        <v/>
      </c>
      <c r="R246" s="17" t="str">
        <f t="shared" si="30"/>
        <v/>
      </c>
      <c r="S246" s="17" t="str">
        <f t="shared" si="30"/>
        <v/>
      </c>
      <c r="T246" s="36" t="str">
        <f t="shared" si="31"/>
        <v/>
      </c>
      <c r="U246" s="20" t="str">
        <f t="shared" si="31"/>
        <v/>
      </c>
    </row>
    <row r="247" spans="1:21" x14ac:dyDescent="0.25">
      <c r="A247" t="s">
        <v>370</v>
      </c>
      <c r="B247" s="6">
        <v>11559.25</v>
      </c>
      <c r="C247" s="6">
        <v>2110.6</v>
      </c>
      <c r="D247" s="19">
        <v>3484.55</v>
      </c>
      <c r="E247" s="1">
        <v>125.01</v>
      </c>
      <c r="G247" s="2" t="s">
        <v>487</v>
      </c>
      <c r="H247" s="119">
        <v>8966.2999999999993</v>
      </c>
      <c r="I247" s="124">
        <v>213.96</v>
      </c>
      <c r="J247" s="17">
        <f t="shared" si="26"/>
        <v>8.3552677148990284E-4</v>
      </c>
      <c r="K247" s="17">
        <f t="shared" si="27"/>
        <v>-1.249239694942228E-2</v>
      </c>
      <c r="L247" s="17">
        <f t="shared" si="27"/>
        <v>1.6730243508407128E-3</v>
      </c>
      <c r="M247" s="17">
        <f t="shared" si="27"/>
        <v>-1.1934871957002824E-2</v>
      </c>
      <c r="N247" s="36">
        <f t="shared" si="28"/>
        <v>1.6402920105196284E-2</v>
      </c>
      <c r="O247" s="20">
        <f t="shared" si="29"/>
        <v>9.2452830188680668E-3</v>
      </c>
      <c r="P247" s="17" t="str">
        <f t="shared" si="30"/>
        <v/>
      </c>
      <c r="Q247" s="17">
        <f t="shared" si="30"/>
        <v>-1.249239694942228E-2</v>
      </c>
      <c r="R247" s="17" t="str">
        <f t="shared" si="30"/>
        <v/>
      </c>
      <c r="S247" s="17">
        <f t="shared" si="30"/>
        <v>-1.1934871957002824E-2</v>
      </c>
      <c r="T247" s="36" t="str">
        <f t="shared" si="31"/>
        <v/>
      </c>
      <c r="U247" s="20" t="str">
        <f t="shared" si="31"/>
        <v/>
      </c>
    </row>
    <row r="248" spans="1:21" x14ac:dyDescent="0.25">
      <c r="A248" t="s">
        <v>369</v>
      </c>
      <c r="B248" s="6">
        <v>11647.6</v>
      </c>
      <c r="C248" s="6">
        <v>2116.15</v>
      </c>
      <c r="D248" s="19">
        <v>3508.01</v>
      </c>
      <c r="E248" s="1">
        <v>124.81</v>
      </c>
      <c r="G248" s="2" t="s">
        <v>486</v>
      </c>
      <c r="H248" s="119">
        <v>8885.5</v>
      </c>
      <c r="I248" s="124">
        <v>209.83</v>
      </c>
      <c r="J248" s="17">
        <f t="shared" si="26"/>
        <v>7.6432294482773333E-3</v>
      </c>
      <c r="K248" s="17">
        <f t="shared" si="27"/>
        <v>2.6295840045484908E-3</v>
      </c>
      <c r="L248" s="17">
        <f t="shared" si="27"/>
        <v>6.732576659826961E-3</v>
      </c>
      <c r="M248" s="17">
        <f t="shared" si="27"/>
        <v>-1.5998720102392561E-3</v>
      </c>
      <c r="N248" s="36">
        <f t="shared" si="28"/>
        <v>-9.0115209172121347E-3</v>
      </c>
      <c r="O248" s="20">
        <f t="shared" si="29"/>
        <v>-1.9302673396896619E-2</v>
      </c>
      <c r="P248" s="17" t="str">
        <f t="shared" si="30"/>
        <v/>
      </c>
      <c r="Q248" s="17" t="str">
        <f t="shared" si="30"/>
        <v/>
      </c>
      <c r="R248" s="17" t="str">
        <f t="shared" si="30"/>
        <v/>
      </c>
      <c r="S248" s="17">
        <f t="shared" si="30"/>
        <v>-1.5998720102392561E-3</v>
      </c>
      <c r="T248" s="36">
        <f t="shared" si="31"/>
        <v>-9.0115209172121347E-3</v>
      </c>
      <c r="U248" s="20">
        <f t="shared" si="31"/>
        <v>-1.9302673396896619E-2</v>
      </c>
    </row>
    <row r="249" spans="1:21" x14ac:dyDescent="0.25">
      <c r="A249" t="s">
        <v>366</v>
      </c>
      <c r="B249" s="6">
        <v>11387.5</v>
      </c>
      <c r="C249" s="6">
        <v>2080.6999999999998</v>
      </c>
      <c r="D249" s="19">
        <v>3500.31</v>
      </c>
      <c r="E249" s="1">
        <v>129.04</v>
      </c>
      <c r="G249" s="2" t="s">
        <v>485</v>
      </c>
      <c r="H249" s="119">
        <v>8874.7000000000007</v>
      </c>
      <c r="I249" s="124">
        <v>206.61</v>
      </c>
      <c r="J249" s="17">
        <f t="shared" si="26"/>
        <v>-2.2330780589992827E-2</v>
      </c>
      <c r="K249" s="17">
        <f t="shared" si="27"/>
        <v>-1.6752120596366216E-2</v>
      </c>
      <c r="L249" s="17">
        <f t="shared" si="27"/>
        <v>-2.1949766391772263E-3</v>
      </c>
      <c r="M249" s="17">
        <f t="shared" si="27"/>
        <v>3.3891515102956404E-2</v>
      </c>
      <c r="N249" s="36">
        <f t="shared" si="28"/>
        <v>-1.2154633954194471E-3</v>
      </c>
      <c r="O249" s="20">
        <f t="shared" si="29"/>
        <v>-1.5345756088261941E-2</v>
      </c>
      <c r="P249" s="17">
        <f t="shared" si="30"/>
        <v>-2.2330780589992827E-2</v>
      </c>
      <c r="Q249" s="17">
        <f t="shared" si="30"/>
        <v>-1.6752120596366216E-2</v>
      </c>
      <c r="R249" s="17">
        <f t="shared" si="30"/>
        <v>-2.1949766391772263E-3</v>
      </c>
      <c r="S249" s="17" t="str">
        <f t="shared" si="30"/>
        <v/>
      </c>
      <c r="T249" s="36">
        <f t="shared" si="31"/>
        <v>-1.2154633954194471E-3</v>
      </c>
      <c r="U249" s="20">
        <f t="shared" si="31"/>
        <v>-1.5345756088261941E-2</v>
      </c>
    </row>
    <row r="250" spans="1:21" x14ac:dyDescent="0.25">
      <c r="A250" t="s">
        <v>365</v>
      </c>
      <c r="B250" s="6">
        <v>11470.25</v>
      </c>
      <c r="C250" s="6">
        <v>2087.25</v>
      </c>
      <c r="D250" s="19">
        <v>3526.65</v>
      </c>
      <c r="E250" s="1">
        <v>134.18</v>
      </c>
      <c r="G250" s="2" t="s">
        <v>484</v>
      </c>
      <c r="H250" s="119">
        <v>9001</v>
      </c>
      <c r="I250" s="124">
        <v>205.36</v>
      </c>
      <c r="J250" s="17">
        <f t="shared" si="26"/>
        <v>7.2667398463226451E-3</v>
      </c>
      <c r="K250" s="17">
        <f t="shared" si="27"/>
        <v>3.1479790455135603E-3</v>
      </c>
      <c r="L250" s="17">
        <f t="shared" si="27"/>
        <v>7.5250477814823302E-3</v>
      </c>
      <c r="M250" s="17">
        <f t="shared" si="27"/>
        <v>3.9832610043397443E-2</v>
      </c>
      <c r="N250" s="36">
        <f t="shared" si="28"/>
        <v>1.4231466979165441E-2</v>
      </c>
      <c r="O250" s="20">
        <f t="shared" si="29"/>
        <v>-6.0500459803494167E-3</v>
      </c>
      <c r="P250" s="17" t="str">
        <f t="shared" si="30"/>
        <v/>
      </c>
      <c r="Q250" s="17" t="str">
        <f t="shared" si="30"/>
        <v/>
      </c>
      <c r="R250" s="17" t="str">
        <f t="shared" si="30"/>
        <v/>
      </c>
      <c r="S250" s="17" t="str">
        <f t="shared" si="30"/>
        <v/>
      </c>
      <c r="T250" s="36" t="str">
        <f t="shared" si="31"/>
        <v/>
      </c>
      <c r="U250" s="20">
        <f t="shared" si="31"/>
        <v>-6.0500459803494167E-3</v>
      </c>
    </row>
    <row r="251" spans="1:21" x14ac:dyDescent="0.25">
      <c r="A251" t="s">
        <v>364</v>
      </c>
      <c r="B251" s="6">
        <v>11535</v>
      </c>
      <c r="C251" s="6">
        <v>2128.1999999999998</v>
      </c>
      <c r="D251" s="19">
        <v>3580.84</v>
      </c>
      <c r="E251" s="1">
        <v>131.4</v>
      </c>
      <c r="G251" s="2" t="s">
        <v>483</v>
      </c>
      <c r="H251" s="119">
        <v>9151.4</v>
      </c>
      <c r="I251" s="124">
        <v>199.04</v>
      </c>
      <c r="J251" s="17">
        <f t="shared" si="26"/>
        <v>5.6450382511279429E-3</v>
      </c>
      <c r="K251" s="17">
        <f t="shared" si="27"/>
        <v>1.9619116061803776E-2</v>
      </c>
      <c r="L251" s="17">
        <f t="shared" si="27"/>
        <v>1.5365857116526938E-2</v>
      </c>
      <c r="M251" s="17">
        <f t="shared" si="27"/>
        <v>-2.0718437919213017E-2</v>
      </c>
      <c r="N251" s="36">
        <f t="shared" si="28"/>
        <v>1.6709254527274675E-2</v>
      </c>
      <c r="O251" s="20">
        <f t="shared" si="29"/>
        <v>-3.0775223996883594E-2</v>
      </c>
      <c r="P251" s="17" t="str">
        <f t="shared" si="30"/>
        <v/>
      </c>
      <c r="Q251" s="17" t="str">
        <f t="shared" si="30"/>
        <v/>
      </c>
      <c r="R251" s="17" t="str">
        <f t="shared" si="30"/>
        <v/>
      </c>
      <c r="S251" s="17">
        <f t="shared" si="30"/>
        <v>-2.0718437919213017E-2</v>
      </c>
      <c r="T251" s="36" t="str">
        <f t="shared" si="31"/>
        <v/>
      </c>
      <c r="U251" s="20">
        <f t="shared" si="31"/>
        <v>-3.0775223996883594E-2</v>
      </c>
    </row>
    <row r="252" spans="1:21" x14ac:dyDescent="0.25">
      <c r="A252" t="s">
        <v>363</v>
      </c>
      <c r="B252" s="6">
        <v>11527.45</v>
      </c>
      <c r="C252" s="6">
        <v>2112.1</v>
      </c>
      <c r="D252" s="19">
        <v>3455.06</v>
      </c>
      <c r="E252" s="1">
        <v>120.88</v>
      </c>
      <c r="G252" s="2" t="s">
        <v>482</v>
      </c>
      <c r="H252" s="119">
        <v>9979.7999999999993</v>
      </c>
      <c r="I252" s="124">
        <v>212</v>
      </c>
      <c r="J252" s="17">
        <f t="shared" si="26"/>
        <v>-6.5452969224089053E-4</v>
      </c>
      <c r="K252" s="17">
        <f t="shared" si="27"/>
        <v>-7.565078470068598E-3</v>
      </c>
      <c r="L252" s="17">
        <f t="shared" si="27"/>
        <v>-3.5125836395929477E-2</v>
      </c>
      <c r="M252" s="17">
        <f t="shared" si="27"/>
        <v>-8.0060882800608857E-2</v>
      </c>
      <c r="N252" s="36">
        <f t="shared" si="28"/>
        <v>9.0521668815700229E-2</v>
      </c>
      <c r="O252" s="20">
        <f t="shared" si="29"/>
        <v>6.5112540192926005E-2</v>
      </c>
      <c r="P252" s="17">
        <f t="shared" si="30"/>
        <v>-6.5452969224089053E-4</v>
      </c>
      <c r="Q252" s="17">
        <f t="shared" si="30"/>
        <v>-7.565078470068598E-3</v>
      </c>
      <c r="R252" s="17">
        <f t="shared" si="30"/>
        <v>-3.5125836395929477E-2</v>
      </c>
      <c r="S252" s="17">
        <f t="shared" si="30"/>
        <v>-8.0060882800608857E-2</v>
      </c>
      <c r="T252" s="36" t="str">
        <f t="shared" si="31"/>
        <v/>
      </c>
      <c r="U252" s="20" t="str">
        <f t="shared" si="31"/>
        <v/>
      </c>
    </row>
    <row r="253" spans="1:21" x14ac:dyDescent="0.25">
      <c r="A253" t="s">
        <v>362</v>
      </c>
      <c r="B253" s="6">
        <v>11333.85</v>
      </c>
      <c r="C253" s="6">
        <v>2077.25</v>
      </c>
      <c r="D253" s="19">
        <v>3426.96</v>
      </c>
      <c r="E253" s="1">
        <v>120.96</v>
      </c>
      <c r="G253" s="2" t="s">
        <v>481</v>
      </c>
      <c r="H253" s="119">
        <v>9806.2000000000007</v>
      </c>
      <c r="I253" s="124">
        <v>211.45</v>
      </c>
      <c r="J253" s="17">
        <f t="shared" si="26"/>
        <v>-1.6794694403359012E-2</v>
      </c>
      <c r="K253" s="17">
        <f t="shared" si="27"/>
        <v>-1.6500165711850756E-2</v>
      </c>
      <c r="L253" s="17">
        <f t="shared" si="27"/>
        <v>-8.1329991374968769E-3</v>
      </c>
      <c r="M253" s="17">
        <f t="shared" si="27"/>
        <v>6.6181336863002649E-4</v>
      </c>
      <c r="N253" s="36">
        <f t="shared" si="28"/>
        <v>-1.7395138179121639E-2</v>
      </c>
      <c r="O253" s="20">
        <f t="shared" si="29"/>
        <v>-2.5943396226415505E-3</v>
      </c>
      <c r="P253" s="17">
        <f t="shared" si="30"/>
        <v>-1.6794694403359012E-2</v>
      </c>
      <c r="Q253" s="17">
        <f t="shared" si="30"/>
        <v>-1.6500165711850756E-2</v>
      </c>
      <c r="R253" s="17">
        <f t="shared" si="30"/>
        <v>-8.1329991374968769E-3</v>
      </c>
      <c r="S253" s="17" t="str">
        <f t="shared" si="30"/>
        <v/>
      </c>
      <c r="T253" s="36">
        <f t="shared" si="31"/>
        <v>-1.7395138179121639E-2</v>
      </c>
      <c r="U253" s="20">
        <f t="shared" si="31"/>
        <v>-2.5943396226415505E-3</v>
      </c>
    </row>
    <row r="254" spans="1:21" x14ac:dyDescent="0.25">
      <c r="A254" t="s">
        <v>359</v>
      </c>
      <c r="B254" s="6">
        <v>11355.05</v>
      </c>
      <c r="C254" s="6">
        <v>2082.65</v>
      </c>
      <c r="D254" s="19">
        <v>3426.96</v>
      </c>
      <c r="E254" s="1">
        <v>120.96</v>
      </c>
      <c r="G254" s="2" t="s">
        <v>480</v>
      </c>
      <c r="H254" s="119">
        <v>9554.6</v>
      </c>
      <c r="I254" s="124">
        <v>210.22</v>
      </c>
      <c r="J254" s="17">
        <f t="shared" si="26"/>
        <v>1.8705029623649061E-3</v>
      </c>
      <c r="K254" s="17">
        <f t="shared" si="27"/>
        <v>2.5995908051510419E-3</v>
      </c>
      <c r="L254" s="17">
        <f t="shared" si="27"/>
        <v>0</v>
      </c>
      <c r="M254" s="17">
        <f t="shared" si="27"/>
        <v>0</v>
      </c>
      <c r="N254" s="36">
        <f t="shared" si="28"/>
        <v>-2.5657237258061238E-2</v>
      </c>
      <c r="O254" s="20">
        <f t="shared" si="29"/>
        <v>-5.8169780089855072E-3</v>
      </c>
      <c r="P254" s="17" t="str">
        <f t="shared" si="30"/>
        <v/>
      </c>
      <c r="Q254" s="17" t="str">
        <f t="shared" si="30"/>
        <v/>
      </c>
      <c r="R254" s="17" t="str">
        <f t="shared" si="30"/>
        <v/>
      </c>
      <c r="S254" s="17" t="str">
        <f t="shared" si="30"/>
        <v/>
      </c>
      <c r="T254" s="36">
        <f t="shared" si="31"/>
        <v>-2.5657237258061238E-2</v>
      </c>
      <c r="U254" s="20">
        <f t="shared" si="31"/>
        <v>-5.8169780089855072E-3</v>
      </c>
    </row>
    <row r="255" spans="1:21" x14ac:dyDescent="0.25">
      <c r="A255" t="s">
        <v>358</v>
      </c>
      <c r="B255" s="6">
        <v>11317.35</v>
      </c>
      <c r="C255" s="6">
        <v>2107.1</v>
      </c>
      <c r="D255" s="19">
        <v>3331.84</v>
      </c>
      <c r="E255" s="1">
        <v>112.82</v>
      </c>
      <c r="G255" s="2" t="s">
        <v>479</v>
      </c>
      <c r="H255" s="119">
        <v>8738.7999999999993</v>
      </c>
      <c r="I255" s="124">
        <v>187.78</v>
      </c>
      <c r="J255" s="17">
        <f t="shared" si="26"/>
        <v>-3.3201086741140307E-3</v>
      </c>
      <c r="K255" s="17">
        <f t="shared" si="27"/>
        <v>1.1739850671020013E-2</v>
      </c>
      <c r="L255" s="17">
        <f t="shared" si="27"/>
        <v>-2.7756378831384043E-2</v>
      </c>
      <c r="M255" s="17">
        <f t="shared" si="27"/>
        <v>-6.7294973544973602E-2</v>
      </c>
      <c r="N255" s="36">
        <f t="shared" si="28"/>
        <v>-8.5382956900341256E-2</v>
      </c>
      <c r="O255" s="20">
        <f t="shared" si="29"/>
        <v>-0.10674531443249924</v>
      </c>
      <c r="P255" s="17">
        <f t="shared" si="30"/>
        <v>-3.3201086741140307E-3</v>
      </c>
      <c r="Q255" s="17" t="str">
        <f t="shared" si="30"/>
        <v/>
      </c>
      <c r="R255" s="17">
        <f t="shared" si="30"/>
        <v>-2.7756378831384043E-2</v>
      </c>
      <c r="S255" s="17">
        <f t="shared" si="30"/>
        <v>-6.7294973544973602E-2</v>
      </c>
      <c r="T255" s="36">
        <f t="shared" si="31"/>
        <v>-8.5382956900341256E-2</v>
      </c>
      <c r="U255" s="20">
        <f t="shared" si="31"/>
        <v>-0.10674531443249924</v>
      </c>
    </row>
    <row r="256" spans="1:21" x14ac:dyDescent="0.25">
      <c r="A256" t="s">
        <v>357</v>
      </c>
      <c r="B256" s="6">
        <v>11278</v>
      </c>
      <c r="C256" s="6">
        <v>2161.35</v>
      </c>
      <c r="D256" s="19">
        <v>3398.96</v>
      </c>
      <c r="E256" s="1">
        <v>117.32</v>
      </c>
      <c r="G256" s="2" t="s">
        <v>478</v>
      </c>
      <c r="H256" s="119">
        <v>8579.7999999999993</v>
      </c>
      <c r="I256" s="124">
        <v>185.96</v>
      </c>
      <c r="J256" s="17">
        <f t="shared" si="26"/>
        <v>-3.4769623630973578E-3</v>
      </c>
      <c r="K256" s="17">
        <f t="shared" si="27"/>
        <v>2.5746286365146309E-2</v>
      </c>
      <c r="L256" s="17">
        <f t="shared" si="27"/>
        <v>2.0145024971186976E-2</v>
      </c>
      <c r="M256" s="17">
        <f t="shared" si="27"/>
        <v>3.9886544938840585E-2</v>
      </c>
      <c r="N256" s="36">
        <f t="shared" si="28"/>
        <v>-1.8194717810225636E-2</v>
      </c>
      <c r="O256" s="20">
        <f t="shared" si="29"/>
        <v>-9.6921929917989091E-3</v>
      </c>
      <c r="P256" s="17">
        <f t="shared" si="30"/>
        <v>-3.4769623630973578E-3</v>
      </c>
      <c r="Q256" s="17" t="str">
        <f t="shared" si="30"/>
        <v/>
      </c>
      <c r="R256" s="17" t="str">
        <f t="shared" si="30"/>
        <v/>
      </c>
      <c r="S256" s="17" t="str">
        <f t="shared" si="30"/>
        <v/>
      </c>
      <c r="T256" s="36">
        <f t="shared" si="31"/>
        <v>-1.8194717810225636E-2</v>
      </c>
      <c r="U256" s="20">
        <f t="shared" si="31"/>
        <v>-9.6921929917989091E-3</v>
      </c>
    </row>
    <row r="257" spans="1:21" x14ac:dyDescent="0.25">
      <c r="A257" t="s">
        <v>356</v>
      </c>
      <c r="B257" s="6">
        <v>11449.25</v>
      </c>
      <c r="C257" s="6">
        <v>2314</v>
      </c>
      <c r="D257" s="19">
        <v>3339.19</v>
      </c>
      <c r="E257" s="1">
        <v>113.49</v>
      </c>
      <c r="G257" s="2" t="s">
        <v>477</v>
      </c>
      <c r="H257" s="119">
        <v>8813.7999999999993</v>
      </c>
      <c r="I257" s="124">
        <v>189.84</v>
      </c>
      <c r="J257" s="17">
        <f t="shared" si="26"/>
        <v>1.5184429863450921E-2</v>
      </c>
      <c r="K257" s="17">
        <f t="shared" si="27"/>
        <v>7.0627154324843344E-2</v>
      </c>
      <c r="L257" s="17">
        <f t="shared" si="27"/>
        <v>-1.7584790641843373E-2</v>
      </c>
      <c r="M257" s="17">
        <f t="shared" si="27"/>
        <v>-3.2645755199454451E-2</v>
      </c>
      <c r="N257" s="36">
        <f t="shared" si="28"/>
        <v>2.727336301545491E-2</v>
      </c>
      <c r="O257" s="20">
        <f t="shared" si="29"/>
        <v>2.0864702086470288E-2</v>
      </c>
      <c r="P257" s="17" t="str">
        <f t="shared" si="30"/>
        <v/>
      </c>
      <c r="Q257" s="17" t="str">
        <f t="shared" si="30"/>
        <v/>
      </c>
      <c r="R257" s="17">
        <f t="shared" si="30"/>
        <v>-1.7584790641843373E-2</v>
      </c>
      <c r="S257" s="17">
        <f t="shared" si="30"/>
        <v>-3.2645755199454451E-2</v>
      </c>
      <c r="T257" s="36" t="str">
        <f t="shared" si="31"/>
        <v/>
      </c>
      <c r="U257" s="20" t="str">
        <f t="shared" si="31"/>
        <v/>
      </c>
    </row>
    <row r="258" spans="1:21" x14ac:dyDescent="0.25">
      <c r="A258" t="s">
        <v>355</v>
      </c>
      <c r="B258" s="6">
        <v>11464.45</v>
      </c>
      <c r="C258" s="6">
        <v>2319.75</v>
      </c>
      <c r="D258" s="19">
        <v>3340.97</v>
      </c>
      <c r="E258" s="1">
        <v>112</v>
      </c>
      <c r="G258" s="2" t="s">
        <v>476</v>
      </c>
      <c r="H258" s="119">
        <v>9298.7000000000007</v>
      </c>
      <c r="I258" s="124">
        <v>199.58</v>
      </c>
      <c r="J258" s="17">
        <f t="shared" si="26"/>
        <v>1.3275978775904029E-3</v>
      </c>
      <c r="K258" s="17">
        <f t="shared" si="27"/>
        <v>2.4848746758858731E-3</v>
      </c>
      <c r="L258" s="17">
        <f t="shared" si="27"/>
        <v>5.3306340759284865E-4</v>
      </c>
      <c r="M258" s="17">
        <f t="shared" si="27"/>
        <v>-1.3128910036126484E-2</v>
      </c>
      <c r="N258" s="36">
        <f t="shared" si="28"/>
        <v>5.5015997640064596E-2</v>
      </c>
      <c r="O258" s="20">
        <f t="shared" si="29"/>
        <v>5.1306363253265985E-2</v>
      </c>
      <c r="P258" s="17" t="str">
        <f t="shared" si="30"/>
        <v/>
      </c>
      <c r="Q258" s="17" t="str">
        <f t="shared" si="30"/>
        <v/>
      </c>
      <c r="R258" s="17" t="str">
        <f t="shared" si="30"/>
        <v/>
      </c>
      <c r="S258" s="17">
        <f t="shared" si="30"/>
        <v>-1.3128910036126484E-2</v>
      </c>
      <c r="T258" s="36" t="str">
        <f t="shared" si="31"/>
        <v/>
      </c>
      <c r="U258" s="20" t="str">
        <f t="shared" si="31"/>
        <v/>
      </c>
    </row>
    <row r="259" spans="1:21" x14ac:dyDescent="0.25">
      <c r="A259" t="s">
        <v>352</v>
      </c>
      <c r="B259" s="6">
        <v>11440.05</v>
      </c>
      <c r="C259" s="6">
        <v>2302.5500000000002</v>
      </c>
      <c r="D259" s="19">
        <v>3383.54</v>
      </c>
      <c r="E259" s="1">
        <v>115.36</v>
      </c>
      <c r="G259" s="2" t="s">
        <v>475</v>
      </c>
      <c r="H259" s="119">
        <v>9778.4</v>
      </c>
      <c r="I259" s="124">
        <v>203.3</v>
      </c>
      <c r="J259" s="17">
        <f t="shared" si="26"/>
        <v>-2.1283184103905173E-3</v>
      </c>
      <c r="K259" s="17">
        <f t="shared" si="27"/>
        <v>-7.4145920896647732E-3</v>
      </c>
      <c r="L259" s="17">
        <f t="shared" si="27"/>
        <v>1.274180851668838E-2</v>
      </c>
      <c r="M259" s="17">
        <f t="shared" si="27"/>
        <v>3.0000000000000027E-2</v>
      </c>
      <c r="N259" s="36">
        <f t="shared" si="28"/>
        <v>5.1587856367018903E-2</v>
      </c>
      <c r="O259" s="20">
        <f t="shared" si="29"/>
        <v>1.8639142198617176E-2</v>
      </c>
      <c r="P259" s="17">
        <f t="shared" si="30"/>
        <v>-2.1283184103905173E-3</v>
      </c>
      <c r="Q259" s="17">
        <f t="shared" si="30"/>
        <v>-7.4145920896647732E-3</v>
      </c>
      <c r="R259" s="17" t="str">
        <f t="shared" si="30"/>
        <v/>
      </c>
      <c r="S259" s="17" t="str">
        <f t="shared" si="30"/>
        <v/>
      </c>
      <c r="T259" s="36" t="str">
        <f t="shared" si="31"/>
        <v/>
      </c>
      <c r="U259" s="20" t="str">
        <f t="shared" si="31"/>
        <v/>
      </c>
    </row>
    <row r="260" spans="1:21" x14ac:dyDescent="0.25">
      <c r="A260" t="s">
        <v>351</v>
      </c>
      <c r="B260" s="6">
        <v>11521.8</v>
      </c>
      <c r="C260" s="6">
        <v>2318.85</v>
      </c>
      <c r="D260" s="19">
        <v>3401.2</v>
      </c>
      <c r="E260" s="1">
        <v>115.54</v>
      </c>
      <c r="G260" s="2" t="s">
        <v>474</v>
      </c>
      <c r="H260" s="119">
        <v>9318</v>
      </c>
      <c r="I260" s="124">
        <v>194.85</v>
      </c>
      <c r="J260" s="17">
        <f t="shared" si="26"/>
        <v>7.1459477886897105E-3</v>
      </c>
      <c r="K260" s="17">
        <f t="shared" si="27"/>
        <v>7.0791079455385653E-3</v>
      </c>
      <c r="L260" s="17">
        <f t="shared" si="27"/>
        <v>5.2193856138835759E-3</v>
      </c>
      <c r="M260" s="17">
        <f t="shared" si="27"/>
        <v>1.5603328710125375E-3</v>
      </c>
      <c r="N260" s="36">
        <f t="shared" si="28"/>
        <v>-4.7083367422073086E-2</v>
      </c>
      <c r="O260" s="20">
        <f t="shared" si="29"/>
        <v>-4.1564190850959304E-2</v>
      </c>
      <c r="P260" s="17" t="str">
        <f t="shared" si="30"/>
        <v/>
      </c>
      <c r="Q260" s="17" t="str">
        <f t="shared" si="30"/>
        <v/>
      </c>
      <c r="R260" s="17" t="str">
        <f t="shared" si="30"/>
        <v/>
      </c>
      <c r="S260" s="17" t="str">
        <f t="shared" ref="S260:U323" si="32">IF(M260&lt;0,M260,"")</f>
        <v/>
      </c>
      <c r="T260" s="36">
        <f t="shared" si="31"/>
        <v>-4.7083367422073086E-2</v>
      </c>
      <c r="U260" s="20">
        <f t="shared" si="31"/>
        <v>-4.1564190850959304E-2</v>
      </c>
    </row>
    <row r="261" spans="1:21" x14ac:dyDescent="0.25">
      <c r="A261" t="s">
        <v>350</v>
      </c>
      <c r="B261" s="6">
        <v>11604.55</v>
      </c>
      <c r="C261" s="6">
        <v>2324.5500000000002</v>
      </c>
      <c r="D261" s="19">
        <v>3385.49</v>
      </c>
      <c r="E261" s="1">
        <v>112.13</v>
      </c>
      <c r="G261" s="2" t="s">
        <v>473</v>
      </c>
      <c r="H261" s="119">
        <v>9379.5</v>
      </c>
      <c r="I261" s="124">
        <v>200.51</v>
      </c>
      <c r="J261" s="17">
        <f t="shared" ref="J261:J324" si="33">B261/B260-1</f>
        <v>7.182037528858265E-3</v>
      </c>
      <c r="K261" s="17">
        <f t="shared" ref="K261:M324" si="34">C261/C260-1</f>
        <v>2.4581150139078023E-3</v>
      </c>
      <c r="L261" s="17">
        <f t="shared" si="34"/>
        <v>-4.6189580148182641E-3</v>
      </c>
      <c r="M261" s="17">
        <f t="shared" si="34"/>
        <v>-2.9513588367664934E-2</v>
      </c>
      <c r="N261" s="36">
        <f t="shared" ref="N261:N324" si="35">H261/H260-1</f>
        <v>6.6001287830006472E-3</v>
      </c>
      <c r="O261" s="20">
        <f t="shared" ref="O261:O324" si="36">I261/I260-1</f>
        <v>2.9047985629971684E-2</v>
      </c>
      <c r="P261" s="17" t="str">
        <f t="shared" ref="P261:U324" si="37">IF(J261&lt;0,J261,"")</f>
        <v/>
      </c>
      <c r="Q261" s="17" t="str">
        <f t="shared" si="37"/>
        <v/>
      </c>
      <c r="R261" s="17">
        <f t="shared" si="37"/>
        <v>-4.6189580148182641E-3</v>
      </c>
      <c r="S261" s="17">
        <f t="shared" si="32"/>
        <v>-2.9513588367664934E-2</v>
      </c>
      <c r="T261" s="36" t="str">
        <f t="shared" si="32"/>
        <v/>
      </c>
      <c r="U261" s="20" t="str">
        <f t="shared" si="32"/>
        <v/>
      </c>
    </row>
    <row r="262" spans="1:21" x14ac:dyDescent="0.25">
      <c r="A262" t="s">
        <v>349</v>
      </c>
      <c r="B262" s="6">
        <v>11516.1</v>
      </c>
      <c r="C262" s="6">
        <v>2298.75</v>
      </c>
      <c r="D262" s="19">
        <v>3357.01</v>
      </c>
      <c r="E262" s="1">
        <v>110.34</v>
      </c>
      <c r="G262" s="2" t="s">
        <v>472</v>
      </c>
      <c r="H262" s="119">
        <v>9677.7000000000007</v>
      </c>
      <c r="I262" s="124">
        <v>207</v>
      </c>
      <c r="J262" s="17">
        <f t="shared" si="33"/>
        <v>-7.6220103321541499E-3</v>
      </c>
      <c r="K262" s="17">
        <f t="shared" si="34"/>
        <v>-1.1098922372072106E-2</v>
      </c>
      <c r="L262" s="17">
        <f t="shared" si="34"/>
        <v>-8.4123716212423094E-3</v>
      </c>
      <c r="M262" s="17">
        <f t="shared" si="34"/>
        <v>-1.5963613662712817E-2</v>
      </c>
      <c r="N262" s="36">
        <f t="shared" si="35"/>
        <v>3.1792739485047239E-2</v>
      </c>
      <c r="O262" s="20">
        <f t="shared" si="36"/>
        <v>3.236746296942794E-2</v>
      </c>
      <c r="P262" s="17">
        <f t="shared" si="37"/>
        <v>-7.6220103321541499E-3</v>
      </c>
      <c r="Q262" s="17">
        <f t="shared" si="37"/>
        <v>-1.1098922372072106E-2</v>
      </c>
      <c r="R262" s="17">
        <f t="shared" si="37"/>
        <v>-8.4123716212423094E-3</v>
      </c>
      <c r="S262" s="17">
        <f t="shared" si="32"/>
        <v>-1.5963613662712817E-2</v>
      </c>
      <c r="T262" s="36" t="str">
        <f t="shared" si="32"/>
        <v/>
      </c>
      <c r="U262" s="20" t="str">
        <f t="shared" si="32"/>
        <v/>
      </c>
    </row>
    <row r="263" spans="1:21" x14ac:dyDescent="0.25">
      <c r="A263" t="s">
        <v>348</v>
      </c>
      <c r="B263" s="6">
        <v>11504.95</v>
      </c>
      <c r="C263" s="6">
        <v>2305.6999999999998</v>
      </c>
      <c r="D263" s="19">
        <v>3319.47</v>
      </c>
      <c r="E263" s="1">
        <v>106.84</v>
      </c>
      <c r="G263" s="2" t="s">
        <v>471</v>
      </c>
      <c r="H263" s="119">
        <v>9730.7000000000007</v>
      </c>
      <c r="I263" s="124">
        <v>214.87</v>
      </c>
      <c r="J263" s="17">
        <f t="shared" si="33"/>
        <v>-9.6820972377797965E-4</v>
      </c>
      <c r="K263" s="17">
        <f t="shared" si="34"/>
        <v>3.0233822729743842E-3</v>
      </c>
      <c r="L263" s="17">
        <f t="shared" si="34"/>
        <v>-1.1182570203842279E-2</v>
      </c>
      <c r="M263" s="17">
        <f t="shared" si="34"/>
        <v>-3.1720137756026778E-2</v>
      </c>
      <c r="N263" s="36">
        <f t="shared" si="35"/>
        <v>5.4765078479390716E-3</v>
      </c>
      <c r="O263" s="20">
        <f t="shared" si="36"/>
        <v>3.8019323671497629E-2</v>
      </c>
      <c r="P263" s="17">
        <f t="shared" si="37"/>
        <v>-9.6820972377797965E-4</v>
      </c>
      <c r="Q263" s="17" t="str">
        <f t="shared" si="37"/>
        <v/>
      </c>
      <c r="R263" s="17">
        <f t="shared" si="37"/>
        <v>-1.1182570203842279E-2</v>
      </c>
      <c r="S263" s="17">
        <f t="shared" si="32"/>
        <v>-3.1720137756026778E-2</v>
      </c>
      <c r="T263" s="36" t="str">
        <f t="shared" si="32"/>
        <v/>
      </c>
      <c r="U263" s="20" t="str">
        <f t="shared" si="32"/>
        <v/>
      </c>
    </row>
    <row r="264" spans="1:21" x14ac:dyDescent="0.25">
      <c r="A264" t="s">
        <v>345</v>
      </c>
      <c r="B264" s="6">
        <v>11250.55</v>
      </c>
      <c r="C264" s="6">
        <v>2255.85</v>
      </c>
      <c r="D264" s="19">
        <v>3281.06</v>
      </c>
      <c r="E264" s="1">
        <v>110.08</v>
      </c>
      <c r="G264" s="2" t="s">
        <v>470</v>
      </c>
      <c r="H264" s="119">
        <v>9773.2999999999993</v>
      </c>
      <c r="I264" s="124">
        <v>214.51</v>
      </c>
      <c r="J264" s="17">
        <f t="shared" si="33"/>
        <v>-2.2112221261283316E-2</v>
      </c>
      <c r="K264" s="17">
        <f t="shared" si="34"/>
        <v>-2.1620332220150029E-2</v>
      </c>
      <c r="L264" s="17">
        <f t="shared" si="34"/>
        <v>-1.1571124305988612E-2</v>
      </c>
      <c r="M264" s="17">
        <f t="shared" si="34"/>
        <v>3.0325720703856085E-2</v>
      </c>
      <c r="N264" s="36">
        <f t="shared" si="35"/>
        <v>4.3778967597396523E-3</v>
      </c>
      <c r="O264" s="20">
        <f t="shared" si="36"/>
        <v>-1.6754316563504235E-3</v>
      </c>
      <c r="P264" s="17">
        <f t="shared" si="37"/>
        <v>-2.2112221261283316E-2</v>
      </c>
      <c r="Q264" s="17">
        <f t="shared" si="37"/>
        <v>-2.1620332220150029E-2</v>
      </c>
      <c r="R264" s="17">
        <f t="shared" si="37"/>
        <v>-1.1571124305988612E-2</v>
      </c>
      <c r="S264" s="17" t="str">
        <f t="shared" si="32"/>
        <v/>
      </c>
      <c r="T264" s="36" t="str">
        <f t="shared" si="32"/>
        <v/>
      </c>
      <c r="U264" s="20">
        <f t="shared" si="32"/>
        <v>-1.6754316563504235E-3</v>
      </c>
    </row>
    <row r="265" spans="1:21" x14ac:dyDescent="0.25">
      <c r="A265" t="s">
        <v>344</v>
      </c>
      <c r="B265" s="6">
        <v>11153.65</v>
      </c>
      <c r="C265" s="6">
        <v>2211.15</v>
      </c>
      <c r="D265" s="19">
        <v>3315.57</v>
      </c>
      <c r="E265" s="1">
        <v>111.81</v>
      </c>
      <c r="G265" s="2" t="s">
        <v>469</v>
      </c>
      <c r="H265" s="119">
        <v>9512.2999999999993</v>
      </c>
      <c r="I265" s="124">
        <v>209.99</v>
      </c>
      <c r="J265" s="17">
        <f t="shared" si="33"/>
        <v>-8.6129122576229511E-3</v>
      </c>
      <c r="K265" s="17">
        <f t="shared" si="34"/>
        <v>-1.9815147283728907E-2</v>
      </c>
      <c r="L265" s="17">
        <f t="shared" si="34"/>
        <v>1.0517942372282096E-2</v>
      </c>
      <c r="M265" s="17">
        <f t="shared" si="34"/>
        <v>1.5715843023255793E-2</v>
      </c>
      <c r="N265" s="36">
        <f t="shared" si="35"/>
        <v>-2.6705411682850233E-2</v>
      </c>
      <c r="O265" s="20">
        <f t="shared" si="36"/>
        <v>-2.1071278728264309E-2</v>
      </c>
      <c r="P265" s="17">
        <f t="shared" si="37"/>
        <v>-8.6129122576229511E-3</v>
      </c>
      <c r="Q265" s="17">
        <f t="shared" si="37"/>
        <v>-1.9815147283728907E-2</v>
      </c>
      <c r="R265" s="17" t="str">
        <f t="shared" si="37"/>
        <v/>
      </c>
      <c r="S265" s="17" t="str">
        <f t="shared" si="32"/>
        <v/>
      </c>
      <c r="T265" s="36">
        <f t="shared" si="32"/>
        <v>-2.6705411682850233E-2</v>
      </c>
      <c r="U265" s="20">
        <f t="shared" si="32"/>
        <v>-2.1071278728264309E-2</v>
      </c>
    </row>
    <row r="266" spans="1:21" x14ac:dyDescent="0.25">
      <c r="A266" t="s">
        <v>343</v>
      </c>
      <c r="B266" s="6">
        <v>11131.85</v>
      </c>
      <c r="C266" s="6">
        <v>2230.8000000000002</v>
      </c>
      <c r="D266" s="19">
        <v>3236.92</v>
      </c>
      <c r="E266" s="1">
        <v>107.12</v>
      </c>
      <c r="G266" s="2" t="s">
        <v>468</v>
      </c>
      <c r="H266" s="119">
        <v>9059</v>
      </c>
      <c r="I266" s="124">
        <v>198.75</v>
      </c>
      <c r="J266" s="17">
        <f t="shared" si="33"/>
        <v>-1.9545171311632359E-3</v>
      </c>
      <c r="K266" s="17">
        <f t="shared" si="34"/>
        <v>8.886778373244697E-3</v>
      </c>
      <c r="L266" s="17">
        <f t="shared" si="34"/>
        <v>-2.3721411401357861E-2</v>
      </c>
      <c r="M266" s="17">
        <f t="shared" si="34"/>
        <v>-4.1946158662015898E-2</v>
      </c>
      <c r="N266" s="36">
        <f t="shared" si="35"/>
        <v>-4.765408996772591E-2</v>
      </c>
      <c r="O266" s="20">
        <f t="shared" si="36"/>
        <v>-5.3526358398019003E-2</v>
      </c>
      <c r="P266" s="17">
        <f t="shared" si="37"/>
        <v>-1.9545171311632359E-3</v>
      </c>
      <c r="Q266" s="17" t="str">
        <f t="shared" si="37"/>
        <v/>
      </c>
      <c r="R266" s="17">
        <f t="shared" si="37"/>
        <v>-2.3721411401357861E-2</v>
      </c>
      <c r="S266" s="17">
        <f t="shared" si="32"/>
        <v>-4.1946158662015898E-2</v>
      </c>
      <c r="T266" s="36">
        <f t="shared" si="32"/>
        <v>-4.765408996772591E-2</v>
      </c>
      <c r="U266" s="20">
        <f t="shared" si="32"/>
        <v>-5.3526358398019003E-2</v>
      </c>
    </row>
    <row r="267" spans="1:21" x14ac:dyDescent="0.25">
      <c r="A267" t="s">
        <v>342</v>
      </c>
      <c r="B267" s="6">
        <v>10805.55</v>
      </c>
      <c r="C267" s="6">
        <v>2181.1999999999998</v>
      </c>
      <c r="D267" s="19">
        <v>3246.59</v>
      </c>
      <c r="E267" s="1">
        <v>108.22</v>
      </c>
      <c r="G267" s="2" t="s">
        <v>467</v>
      </c>
      <c r="H267" s="119">
        <v>9169.7000000000007</v>
      </c>
      <c r="I267" s="124">
        <v>207.35</v>
      </c>
      <c r="J267" s="17">
        <f t="shared" si="33"/>
        <v>-2.9312288613303372E-2</v>
      </c>
      <c r="K267" s="17">
        <f t="shared" si="34"/>
        <v>-2.223417608033007E-2</v>
      </c>
      <c r="L267" s="17">
        <f t="shared" si="34"/>
        <v>2.9874077827070078E-3</v>
      </c>
      <c r="M267" s="17">
        <f t="shared" si="34"/>
        <v>1.026885735623595E-2</v>
      </c>
      <c r="N267" s="36">
        <f t="shared" si="35"/>
        <v>1.2219891820289375E-2</v>
      </c>
      <c r="O267" s="20">
        <f t="shared" si="36"/>
        <v>4.3270440251572229E-2</v>
      </c>
      <c r="P267" s="17">
        <f t="shared" si="37"/>
        <v>-2.9312288613303372E-2</v>
      </c>
      <c r="Q267" s="17">
        <f t="shared" si="37"/>
        <v>-2.223417608033007E-2</v>
      </c>
      <c r="R267" s="17" t="str">
        <f t="shared" si="37"/>
        <v/>
      </c>
      <c r="S267" s="17" t="str">
        <f t="shared" si="32"/>
        <v/>
      </c>
      <c r="T267" s="36" t="str">
        <f t="shared" si="32"/>
        <v/>
      </c>
      <c r="U267" s="20" t="str">
        <f t="shared" si="32"/>
        <v/>
      </c>
    </row>
    <row r="268" spans="1:21" x14ac:dyDescent="0.25">
      <c r="A268" t="s">
        <v>341</v>
      </c>
      <c r="B268" s="6">
        <v>11050.25</v>
      </c>
      <c r="C268" s="6">
        <v>2201.6999999999998</v>
      </c>
      <c r="D268" s="19">
        <v>3298.46</v>
      </c>
      <c r="E268" s="1">
        <v>112.28</v>
      </c>
      <c r="G268" s="2" t="s">
        <v>466</v>
      </c>
      <c r="H268" s="119">
        <v>9177</v>
      </c>
      <c r="I268" s="124">
        <v>206.62</v>
      </c>
      <c r="J268" s="17">
        <f t="shared" si="33"/>
        <v>2.2645769997825305E-2</v>
      </c>
      <c r="K268" s="17">
        <f t="shared" si="34"/>
        <v>9.3984962406015171E-3</v>
      </c>
      <c r="L268" s="17">
        <f t="shared" si="34"/>
        <v>1.5976763311659203E-2</v>
      </c>
      <c r="M268" s="17">
        <f t="shared" si="34"/>
        <v>3.7516170763260082E-2</v>
      </c>
      <c r="N268" s="36">
        <f t="shared" si="35"/>
        <v>7.9610019957021549E-4</v>
      </c>
      <c r="O268" s="20">
        <f t="shared" si="36"/>
        <v>-3.5206173137206642E-3</v>
      </c>
      <c r="P268" s="17" t="str">
        <f t="shared" si="37"/>
        <v/>
      </c>
      <c r="Q268" s="17" t="str">
        <f t="shared" si="37"/>
        <v/>
      </c>
      <c r="R268" s="17" t="str">
        <f t="shared" si="37"/>
        <v/>
      </c>
      <c r="S268" s="17" t="str">
        <f t="shared" si="32"/>
        <v/>
      </c>
      <c r="T268" s="36" t="str">
        <f t="shared" si="32"/>
        <v/>
      </c>
      <c r="U268" s="20">
        <f t="shared" si="32"/>
        <v>-3.5206173137206642E-3</v>
      </c>
    </row>
    <row r="269" spans="1:21" x14ac:dyDescent="0.25">
      <c r="A269" t="s">
        <v>338</v>
      </c>
      <c r="B269" s="6">
        <v>11227.55</v>
      </c>
      <c r="C269" s="6">
        <v>2216.25</v>
      </c>
      <c r="D269" s="19">
        <v>3351.6</v>
      </c>
      <c r="E269" s="1">
        <v>114.96</v>
      </c>
      <c r="G269" s="2" t="s">
        <v>465</v>
      </c>
      <c r="H269" s="119">
        <v>8728.2000000000007</v>
      </c>
      <c r="I269" s="124">
        <v>199.97</v>
      </c>
      <c r="J269" s="17">
        <f t="shared" si="33"/>
        <v>1.6044885862310787E-2</v>
      </c>
      <c r="K269" s="17">
        <f t="shared" si="34"/>
        <v>6.6085297724487457E-3</v>
      </c>
      <c r="L269" s="17">
        <f t="shared" si="34"/>
        <v>1.6110548559024496E-2</v>
      </c>
      <c r="M269" s="17">
        <f t="shared" si="34"/>
        <v>2.386889918061974E-2</v>
      </c>
      <c r="N269" s="36">
        <f t="shared" si="35"/>
        <v>-4.8904870872834127E-2</v>
      </c>
      <c r="O269" s="20">
        <f t="shared" si="36"/>
        <v>-3.2184686864775935E-2</v>
      </c>
      <c r="P269" s="17" t="str">
        <f t="shared" si="37"/>
        <v/>
      </c>
      <c r="Q269" s="17" t="str">
        <f t="shared" si="37"/>
        <v/>
      </c>
      <c r="R269" s="17" t="str">
        <f t="shared" si="37"/>
        <v/>
      </c>
      <c r="S269" s="17" t="str">
        <f t="shared" si="32"/>
        <v/>
      </c>
      <c r="T269" s="36">
        <f t="shared" si="32"/>
        <v>-4.8904870872834127E-2</v>
      </c>
      <c r="U269" s="20">
        <f t="shared" si="32"/>
        <v>-3.2184686864775935E-2</v>
      </c>
    </row>
    <row r="270" spans="1:21" x14ac:dyDescent="0.25">
      <c r="A270" t="s">
        <v>337</v>
      </c>
      <c r="B270" s="6">
        <v>11222.4</v>
      </c>
      <c r="C270" s="6">
        <v>2245.0500000000002</v>
      </c>
      <c r="D270" s="19">
        <v>3335.47</v>
      </c>
      <c r="E270" s="1">
        <v>114.09</v>
      </c>
      <c r="G270" s="2" t="s">
        <v>464</v>
      </c>
      <c r="H270" s="119">
        <v>8898.2000000000007</v>
      </c>
      <c r="I270" s="124">
        <v>204.13</v>
      </c>
      <c r="J270" s="17">
        <f t="shared" si="33"/>
        <v>-4.5869312539237317E-4</v>
      </c>
      <c r="K270" s="17">
        <f t="shared" si="34"/>
        <v>1.2994923857868157E-2</v>
      </c>
      <c r="L270" s="17">
        <f t="shared" si="34"/>
        <v>-4.8126268051080778E-3</v>
      </c>
      <c r="M270" s="17">
        <f t="shared" si="34"/>
        <v>-7.5678496868475387E-3</v>
      </c>
      <c r="N270" s="36">
        <f t="shared" si="35"/>
        <v>1.9477097225086393E-2</v>
      </c>
      <c r="O270" s="20">
        <f t="shared" si="36"/>
        <v>2.0803120468070091E-2</v>
      </c>
      <c r="P270" s="17">
        <f t="shared" si="37"/>
        <v>-4.5869312539237317E-4</v>
      </c>
      <c r="Q270" s="17" t="str">
        <f t="shared" si="37"/>
        <v/>
      </c>
      <c r="R270" s="17">
        <f t="shared" si="37"/>
        <v>-4.8126268051080778E-3</v>
      </c>
      <c r="S270" s="17">
        <f t="shared" si="32"/>
        <v>-7.5678496868475387E-3</v>
      </c>
      <c r="T270" s="36" t="str">
        <f t="shared" si="32"/>
        <v/>
      </c>
      <c r="U270" s="20" t="str">
        <f t="shared" si="32"/>
        <v/>
      </c>
    </row>
    <row r="271" spans="1:21" x14ac:dyDescent="0.25">
      <c r="A271" t="s">
        <v>336</v>
      </c>
      <c r="B271" s="6">
        <v>11247.55</v>
      </c>
      <c r="C271" s="6">
        <v>2234.35</v>
      </c>
      <c r="D271" s="19">
        <v>3363</v>
      </c>
      <c r="E271" s="1">
        <v>115.81</v>
      </c>
      <c r="G271" s="2" t="s">
        <v>463</v>
      </c>
      <c r="H271" s="119">
        <v>8842.5</v>
      </c>
      <c r="I271" s="124">
        <v>201</v>
      </c>
      <c r="J271" s="17">
        <f t="shared" si="33"/>
        <v>2.2410536070716081E-3</v>
      </c>
      <c r="K271" s="17">
        <f t="shared" si="34"/>
        <v>-4.7660408454155423E-3</v>
      </c>
      <c r="L271" s="17">
        <f t="shared" si="34"/>
        <v>8.2537093722925281E-3</v>
      </c>
      <c r="M271" s="17">
        <f t="shared" si="34"/>
        <v>1.5075817337189878E-2</v>
      </c>
      <c r="N271" s="36">
        <f t="shared" si="35"/>
        <v>-6.2596929716123295E-3</v>
      </c>
      <c r="O271" s="20">
        <f t="shared" si="36"/>
        <v>-1.5333365992259762E-2</v>
      </c>
      <c r="P271" s="17" t="str">
        <f t="shared" si="37"/>
        <v/>
      </c>
      <c r="Q271" s="17">
        <f t="shared" si="37"/>
        <v>-4.7660408454155423E-3</v>
      </c>
      <c r="R271" s="17" t="str">
        <f t="shared" si="37"/>
        <v/>
      </c>
      <c r="S271" s="17" t="str">
        <f t="shared" si="32"/>
        <v/>
      </c>
      <c r="T271" s="36">
        <f t="shared" si="32"/>
        <v>-6.2596929716123295E-3</v>
      </c>
      <c r="U271" s="20">
        <f t="shared" si="32"/>
        <v>-1.5333365992259762E-2</v>
      </c>
    </row>
    <row r="272" spans="1:21" x14ac:dyDescent="0.25">
      <c r="A272" t="s">
        <v>335</v>
      </c>
      <c r="B272" s="6">
        <v>11416.95</v>
      </c>
      <c r="C272" s="6">
        <v>2225.25</v>
      </c>
      <c r="D272" s="19">
        <v>3380.8</v>
      </c>
      <c r="E272" s="1">
        <v>116.79</v>
      </c>
      <c r="G272" s="2" t="s">
        <v>462</v>
      </c>
      <c r="H272" s="119">
        <v>9199.1</v>
      </c>
      <c r="I272" s="124">
        <v>208.18</v>
      </c>
      <c r="J272" s="17">
        <f t="shared" si="33"/>
        <v>1.5061057741463824E-2</v>
      </c>
      <c r="K272" s="17">
        <f t="shared" si="34"/>
        <v>-4.0727728422135234E-3</v>
      </c>
      <c r="L272" s="17">
        <f t="shared" si="34"/>
        <v>5.2928932500744263E-3</v>
      </c>
      <c r="M272" s="17">
        <f t="shared" si="34"/>
        <v>8.4621362576633441E-3</v>
      </c>
      <c r="N272" s="36">
        <f t="shared" si="35"/>
        <v>4.0327961549335711E-2</v>
      </c>
      <c r="O272" s="20">
        <f t="shared" si="36"/>
        <v>3.572139303482591E-2</v>
      </c>
      <c r="P272" s="17" t="str">
        <f t="shared" si="37"/>
        <v/>
      </c>
      <c r="Q272" s="17">
        <f t="shared" si="37"/>
        <v>-4.0727728422135234E-3</v>
      </c>
      <c r="R272" s="17" t="str">
        <f t="shared" si="37"/>
        <v/>
      </c>
      <c r="S272" s="17" t="str">
        <f t="shared" si="32"/>
        <v/>
      </c>
      <c r="T272" s="36" t="str">
        <f t="shared" si="32"/>
        <v/>
      </c>
      <c r="U272" s="20" t="str">
        <f t="shared" si="32"/>
        <v/>
      </c>
    </row>
    <row r="273" spans="1:21" x14ac:dyDescent="0.25">
      <c r="A273" t="s">
        <v>331</v>
      </c>
      <c r="B273" s="6">
        <v>11503.35</v>
      </c>
      <c r="C273" s="6">
        <v>2212.1999999999998</v>
      </c>
      <c r="D273" s="19">
        <v>3408.63</v>
      </c>
      <c r="E273" s="1">
        <v>116.5</v>
      </c>
      <c r="G273" s="2" t="s">
        <v>461</v>
      </c>
      <c r="H273" s="119">
        <v>9572.2000000000007</v>
      </c>
      <c r="I273" s="124">
        <v>220.18</v>
      </c>
      <c r="J273" s="17">
        <f t="shared" si="33"/>
        <v>7.5676954002601438E-3</v>
      </c>
      <c r="K273" s="17">
        <f t="shared" si="34"/>
        <v>-5.8645096056623158E-3</v>
      </c>
      <c r="L273" s="17">
        <f t="shared" si="34"/>
        <v>8.2317794604827021E-3</v>
      </c>
      <c r="M273" s="17">
        <f t="shared" si="34"/>
        <v>-2.4830893055912684E-3</v>
      </c>
      <c r="N273" s="36">
        <f t="shared" si="35"/>
        <v>4.0558315487384755E-2</v>
      </c>
      <c r="O273" s="20">
        <f t="shared" si="36"/>
        <v>5.7642424824670968E-2</v>
      </c>
      <c r="P273" s="17" t="str">
        <f t="shared" si="37"/>
        <v/>
      </c>
      <c r="Q273" s="17">
        <f t="shared" si="37"/>
        <v>-5.8645096056623158E-3</v>
      </c>
      <c r="R273" s="17" t="str">
        <f t="shared" si="37"/>
        <v/>
      </c>
      <c r="S273" s="17">
        <f t="shared" si="32"/>
        <v>-2.4830893055912684E-3</v>
      </c>
      <c r="T273" s="36" t="str">
        <f t="shared" si="32"/>
        <v/>
      </c>
      <c r="U273" s="20" t="str">
        <f t="shared" si="32"/>
        <v/>
      </c>
    </row>
    <row r="274" spans="1:21" x14ac:dyDescent="0.25">
      <c r="A274" t="s">
        <v>330</v>
      </c>
      <c r="B274" s="6">
        <v>11662.4</v>
      </c>
      <c r="C274" s="6">
        <v>2210.35</v>
      </c>
      <c r="D274" s="19">
        <v>3360.95</v>
      </c>
      <c r="E274" s="1">
        <v>113.16</v>
      </c>
      <c r="G274" s="2" t="s">
        <v>460</v>
      </c>
      <c r="H274" s="119">
        <v>9424.7999999999993</v>
      </c>
      <c r="I274" s="124">
        <v>220.66</v>
      </c>
      <c r="J274" s="17">
        <f t="shared" si="33"/>
        <v>1.3826407090108406E-2</v>
      </c>
      <c r="K274" s="17">
        <f t="shared" si="34"/>
        <v>-8.3627158484766984E-4</v>
      </c>
      <c r="L274" s="17">
        <f t="shared" si="34"/>
        <v>-1.3988024514247743E-2</v>
      </c>
      <c r="M274" s="17">
        <f t="shared" si="34"/>
        <v>-2.8669527896995728E-2</v>
      </c>
      <c r="N274" s="36">
        <f t="shared" si="35"/>
        <v>-1.5398758905998733E-2</v>
      </c>
      <c r="O274" s="20">
        <f t="shared" si="36"/>
        <v>2.1800345172131586E-3</v>
      </c>
      <c r="P274" s="17" t="str">
        <f t="shared" si="37"/>
        <v/>
      </c>
      <c r="Q274" s="17">
        <f t="shared" si="37"/>
        <v>-8.3627158484766984E-4</v>
      </c>
      <c r="R274" s="17">
        <f t="shared" si="37"/>
        <v>-1.3988024514247743E-2</v>
      </c>
      <c r="S274" s="17">
        <f t="shared" si="32"/>
        <v>-2.8669527896995728E-2</v>
      </c>
      <c r="T274" s="36">
        <f t="shared" si="32"/>
        <v>-1.5398758905998733E-2</v>
      </c>
      <c r="U274" s="20" t="str">
        <f t="shared" si="32"/>
        <v/>
      </c>
    </row>
    <row r="275" spans="1:21" x14ac:dyDescent="0.25">
      <c r="A275" t="s">
        <v>329</v>
      </c>
      <c r="B275" s="6">
        <v>11738.85</v>
      </c>
      <c r="C275" s="6">
        <v>2257.5</v>
      </c>
      <c r="D275" s="19">
        <v>3419.45</v>
      </c>
      <c r="E275" s="1">
        <v>115.08</v>
      </c>
      <c r="G275" s="2" t="s">
        <v>459</v>
      </c>
      <c r="H275" s="119">
        <v>9692.5</v>
      </c>
      <c r="I275" s="124">
        <v>243.63</v>
      </c>
      <c r="J275" s="17">
        <f t="shared" si="33"/>
        <v>6.555254493071816E-3</v>
      </c>
      <c r="K275" s="17">
        <f t="shared" si="34"/>
        <v>2.1331463342909585E-2</v>
      </c>
      <c r="L275" s="17">
        <f t="shared" si="34"/>
        <v>1.740579300495404E-2</v>
      </c>
      <c r="M275" s="17">
        <f t="shared" si="34"/>
        <v>1.6967126193001114E-2</v>
      </c>
      <c r="N275" s="36">
        <f t="shared" si="35"/>
        <v>2.8403785756726974E-2</v>
      </c>
      <c r="O275" s="20">
        <f t="shared" si="36"/>
        <v>0.1040968005075682</v>
      </c>
      <c r="P275" s="17" t="str">
        <f t="shared" si="37"/>
        <v/>
      </c>
      <c r="Q275" s="17" t="str">
        <f t="shared" si="37"/>
        <v/>
      </c>
      <c r="R275" s="17" t="str">
        <f t="shared" si="37"/>
        <v/>
      </c>
      <c r="S275" s="17" t="str">
        <f t="shared" si="32"/>
        <v/>
      </c>
      <c r="T275" s="36" t="str">
        <f t="shared" si="32"/>
        <v/>
      </c>
      <c r="U275" s="20" t="str">
        <f t="shared" si="32"/>
        <v/>
      </c>
    </row>
    <row r="276" spans="1:21" x14ac:dyDescent="0.25">
      <c r="A276" t="s">
        <v>328</v>
      </c>
      <c r="B276" s="6">
        <v>11834.6</v>
      </c>
      <c r="C276" s="6">
        <v>2239.25</v>
      </c>
      <c r="D276" s="19">
        <v>3446.83</v>
      </c>
      <c r="E276" s="1">
        <v>114.97</v>
      </c>
      <c r="G276" s="2" t="s">
        <v>458</v>
      </c>
      <c r="H276" s="119">
        <v>9454.7999999999993</v>
      </c>
      <c r="I276" s="124">
        <v>231.81</v>
      </c>
      <c r="J276" s="17">
        <f t="shared" si="33"/>
        <v>8.1566763354161687E-3</v>
      </c>
      <c r="K276" s="17">
        <f t="shared" si="34"/>
        <v>-8.0841638981173913E-3</v>
      </c>
      <c r="L276" s="17">
        <f t="shared" si="34"/>
        <v>8.0071356504700653E-3</v>
      </c>
      <c r="M276" s="17">
        <f t="shared" si="34"/>
        <v>-9.5585679527288026E-4</v>
      </c>
      <c r="N276" s="36">
        <f t="shared" si="35"/>
        <v>-2.4524116584988431E-2</v>
      </c>
      <c r="O276" s="20">
        <f t="shared" si="36"/>
        <v>-4.8516192587119811E-2</v>
      </c>
      <c r="P276" s="17" t="str">
        <f t="shared" si="37"/>
        <v/>
      </c>
      <c r="Q276" s="17">
        <f t="shared" si="37"/>
        <v>-8.0841638981173913E-3</v>
      </c>
      <c r="R276" s="17" t="str">
        <f t="shared" si="37"/>
        <v/>
      </c>
      <c r="S276" s="17">
        <f t="shared" si="32"/>
        <v>-9.5585679527288026E-4</v>
      </c>
      <c r="T276" s="36">
        <f t="shared" si="32"/>
        <v>-2.4524116584988431E-2</v>
      </c>
      <c r="U276" s="20">
        <f t="shared" si="32"/>
        <v>-4.8516192587119811E-2</v>
      </c>
    </row>
    <row r="277" spans="1:21" x14ac:dyDescent="0.25">
      <c r="A277" t="s">
        <v>327</v>
      </c>
      <c r="B277" s="6">
        <v>11914.2</v>
      </c>
      <c r="C277" s="6">
        <v>2233.4499999999998</v>
      </c>
      <c r="D277" s="19">
        <v>3477.13</v>
      </c>
      <c r="E277" s="1">
        <v>116.97</v>
      </c>
      <c r="G277" s="2" t="s">
        <v>457</v>
      </c>
      <c r="H277" s="119">
        <v>10189.299999999999</v>
      </c>
      <c r="I277" s="124">
        <v>247.97</v>
      </c>
      <c r="J277" s="17">
        <f t="shared" si="33"/>
        <v>6.7260405928379896E-3</v>
      </c>
      <c r="K277" s="17">
        <f t="shared" si="34"/>
        <v>-2.590152952997693E-3</v>
      </c>
      <c r="L277" s="17">
        <f t="shared" si="34"/>
        <v>8.7906859346125188E-3</v>
      </c>
      <c r="M277" s="17">
        <f t="shared" si="34"/>
        <v>1.7395842393667982E-2</v>
      </c>
      <c r="N277" s="36">
        <f t="shared" si="35"/>
        <v>7.768540846977201E-2</v>
      </c>
      <c r="O277" s="20">
        <f t="shared" si="36"/>
        <v>6.9712264354428122E-2</v>
      </c>
      <c r="P277" s="17" t="str">
        <f t="shared" si="37"/>
        <v/>
      </c>
      <c r="Q277" s="17">
        <f t="shared" si="37"/>
        <v>-2.590152952997693E-3</v>
      </c>
      <c r="R277" s="17" t="str">
        <f t="shared" si="37"/>
        <v/>
      </c>
      <c r="S277" s="17" t="str">
        <f t="shared" si="32"/>
        <v/>
      </c>
      <c r="T277" s="36" t="str">
        <f t="shared" si="32"/>
        <v/>
      </c>
      <c r="U277" s="20" t="str">
        <f t="shared" si="32"/>
        <v/>
      </c>
    </row>
    <row r="278" spans="1:21" x14ac:dyDescent="0.25">
      <c r="A278" t="s">
        <v>324</v>
      </c>
      <c r="B278" s="6">
        <v>11930.95</v>
      </c>
      <c r="C278" s="6">
        <v>2237.0500000000002</v>
      </c>
      <c r="D278" s="19">
        <v>3534.22</v>
      </c>
      <c r="E278" s="1">
        <v>124.4</v>
      </c>
      <c r="G278" s="2" t="s">
        <v>456</v>
      </c>
      <c r="H278" s="119">
        <v>9527.6</v>
      </c>
      <c r="I278" s="124">
        <v>237.94</v>
      </c>
      <c r="J278" s="17">
        <f t="shared" si="33"/>
        <v>1.4058854140437393E-3</v>
      </c>
      <c r="K278" s="17">
        <f t="shared" si="34"/>
        <v>1.6118560970697082E-3</v>
      </c>
      <c r="L278" s="17">
        <f t="shared" si="34"/>
        <v>1.6418713134107588E-2</v>
      </c>
      <c r="M278" s="17">
        <f t="shared" si="34"/>
        <v>6.3520560827562633E-2</v>
      </c>
      <c r="N278" s="36">
        <f t="shared" si="35"/>
        <v>-6.4940673058993204E-2</v>
      </c>
      <c r="O278" s="20">
        <f t="shared" si="36"/>
        <v>-4.044844134371095E-2</v>
      </c>
      <c r="P278" s="17" t="str">
        <f t="shared" si="37"/>
        <v/>
      </c>
      <c r="Q278" s="17" t="str">
        <f t="shared" si="37"/>
        <v/>
      </c>
      <c r="R278" s="17" t="str">
        <f t="shared" si="37"/>
        <v/>
      </c>
      <c r="S278" s="17" t="str">
        <f t="shared" si="32"/>
        <v/>
      </c>
      <c r="T278" s="36">
        <f t="shared" si="32"/>
        <v>-6.4940673058993204E-2</v>
      </c>
      <c r="U278" s="20">
        <f t="shared" si="32"/>
        <v>-4.044844134371095E-2</v>
      </c>
    </row>
    <row r="279" spans="1:21" x14ac:dyDescent="0.25">
      <c r="A279" t="s">
        <v>323</v>
      </c>
      <c r="B279" s="6">
        <v>11934.5</v>
      </c>
      <c r="C279" s="6">
        <v>2280.6999999999998</v>
      </c>
      <c r="D279" s="19">
        <v>3511.93</v>
      </c>
      <c r="E279" s="1">
        <v>121.1</v>
      </c>
      <c r="G279" s="2" t="s">
        <v>455</v>
      </c>
      <c r="H279" s="119">
        <v>9667.2000000000007</v>
      </c>
      <c r="I279" s="124">
        <v>244.52</v>
      </c>
      <c r="J279" s="17">
        <f t="shared" si="33"/>
        <v>2.9754545949822742E-4</v>
      </c>
      <c r="K279" s="17">
        <f t="shared" si="34"/>
        <v>1.951230415055516E-2</v>
      </c>
      <c r="L279" s="17">
        <f t="shared" si="34"/>
        <v>-6.3069078891523356E-3</v>
      </c>
      <c r="M279" s="17">
        <f t="shared" si="34"/>
        <v>-2.6527331189710734E-2</v>
      </c>
      <c r="N279" s="36">
        <f t="shared" si="35"/>
        <v>1.4652168436962043E-2</v>
      </c>
      <c r="O279" s="20">
        <f t="shared" si="36"/>
        <v>2.7654030427838983E-2</v>
      </c>
      <c r="P279" s="17" t="str">
        <f t="shared" si="37"/>
        <v/>
      </c>
      <c r="Q279" s="17" t="str">
        <f t="shared" si="37"/>
        <v/>
      </c>
      <c r="R279" s="17">
        <f t="shared" si="37"/>
        <v>-6.3069078891523356E-3</v>
      </c>
      <c r="S279" s="17">
        <f t="shared" si="32"/>
        <v>-2.6527331189710734E-2</v>
      </c>
      <c r="T279" s="36" t="str">
        <f t="shared" si="32"/>
        <v/>
      </c>
      <c r="U279" s="20" t="str">
        <f t="shared" si="32"/>
        <v/>
      </c>
    </row>
    <row r="280" spans="1:21" x14ac:dyDescent="0.25">
      <c r="A280" t="s">
        <v>322</v>
      </c>
      <c r="B280" s="6">
        <v>11971.05</v>
      </c>
      <c r="C280" s="6">
        <v>2287.5</v>
      </c>
      <c r="D280" s="19">
        <v>3488.67</v>
      </c>
      <c r="E280" s="1">
        <v>121.19</v>
      </c>
      <c r="G280" s="2" t="s">
        <v>454</v>
      </c>
      <c r="H280" s="119">
        <v>9794.4</v>
      </c>
      <c r="I280" s="124">
        <v>243.37</v>
      </c>
      <c r="J280" s="17">
        <f t="shared" si="33"/>
        <v>3.0625497507226207E-3</v>
      </c>
      <c r="K280" s="17">
        <f t="shared" si="34"/>
        <v>2.98154075503132E-3</v>
      </c>
      <c r="L280" s="17">
        <f t="shared" si="34"/>
        <v>-6.623138843883547E-3</v>
      </c>
      <c r="M280" s="17">
        <f t="shared" si="34"/>
        <v>7.4318744838985928E-4</v>
      </c>
      <c r="N280" s="36">
        <f t="shared" si="35"/>
        <v>1.3157894736842035E-2</v>
      </c>
      <c r="O280" s="20">
        <f t="shared" si="36"/>
        <v>-4.7030917716341936E-3</v>
      </c>
      <c r="P280" s="17" t="str">
        <f t="shared" si="37"/>
        <v/>
      </c>
      <c r="Q280" s="17" t="str">
        <f t="shared" si="37"/>
        <v/>
      </c>
      <c r="R280" s="17">
        <f t="shared" si="37"/>
        <v>-6.623138843883547E-3</v>
      </c>
      <c r="S280" s="17" t="str">
        <f t="shared" si="32"/>
        <v/>
      </c>
      <c r="T280" s="36" t="str">
        <f t="shared" si="32"/>
        <v/>
      </c>
      <c r="U280" s="20">
        <f t="shared" si="32"/>
        <v>-4.7030917716341936E-3</v>
      </c>
    </row>
    <row r="281" spans="1:21" x14ac:dyDescent="0.25">
      <c r="A281" t="s">
        <v>321</v>
      </c>
      <c r="B281" s="6">
        <v>11680.35</v>
      </c>
      <c r="C281" s="6">
        <v>2206.5</v>
      </c>
      <c r="D281" s="19">
        <v>3483.34</v>
      </c>
      <c r="E281" s="1">
        <v>120.71</v>
      </c>
      <c r="G281" s="2" t="s">
        <v>453</v>
      </c>
      <c r="H281" s="119">
        <v>9631.2000000000007</v>
      </c>
      <c r="I281" s="124">
        <v>240.23</v>
      </c>
      <c r="J281" s="17">
        <f t="shared" si="33"/>
        <v>-2.4283584146753912E-2</v>
      </c>
      <c r="K281" s="17">
        <f t="shared" si="34"/>
        <v>-3.5409836065573796E-2</v>
      </c>
      <c r="L281" s="17">
        <f t="shared" si="34"/>
        <v>-1.5278028589691406E-3</v>
      </c>
      <c r="M281" s="17">
        <f t="shared" si="34"/>
        <v>-3.9607228319168408E-3</v>
      </c>
      <c r="N281" s="36">
        <f t="shared" si="35"/>
        <v>-1.6662582700318396E-2</v>
      </c>
      <c r="O281" s="20">
        <f t="shared" si="36"/>
        <v>-1.2902165427127521E-2</v>
      </c>
      <c r="P281" s="17">
        <f t="shared" si="37"/>
        <v>-2.4283584146753912E-2</v>
      </c>
      <c r="Q281" s="17">
        <f t="shared" si="37"/>
        <v>-3.5409836065573796E-2</v>
      </c>
      <c r="R281" s="17">
        <f t="shared" si="37"/>
        <v>-1.5278028589691406E-3</v>
      </c>
      <c r="S281" s="17">
        <f t="shared" si="32"/>
        <v>-3.9607228319168408E-3</v>
      </c>
      <c r="T281" s="36">
        <f t="shared" si="32"/>
        <v>-1.6662582700318396E-2</v>
      </c>
      <c r="U281" s="20">
        <f t="shared" si="32"/>
        <v>-1.2902165427127521E-2</v>
      </c>
    </row>
    <row r="282" spans="1:21" x14ac:dyDescent="0.25">
      <c r="A282" t="s">
        <v>320</v>
      </c>
      <c r="B282" s="6">
        <v>11762.45</v>
      </c>
      <c r="C282" s="6">
        <v>2175.8000000000002</v>
      </c>
      <c r="D282" s="19">
        <v>3483.81</v>
      </c>
      <c r="E282" s="1">
        <v>119.02</v>
      </c>
      <c r="G282" s="2" t="s">
        <v>452</v>
      </c>
      <c r="H282" s="119">
        <v>9669.6</v>
      </c>
      <c r="I282" s="124">
        <v>242</v>
      </c>
      <c r="J282" s="17">
        <f t="shared" si="33"/>
        <v>7.0288989627880216E-3</v>
      </c>
      <c r="K282" s="17">
        <f t="shared" si="34"/>
        <v>-1.3913437570813425E-2</v>
      </c>
      <c r="L282" s="17">
        <f t="shared" si="34"/>
        <v>1.3492797142955482E-4</v>
      </c>
      <c r="M282" s="17">
        <f t="shared" si="34"/>
        <v>-1.4000497059067141E-2</v>
      </c>
      <c r="N282" s="36">
        <f t="shared" si="35"/>
        <v>3.9870421131322775E-3</v>
      </c>
      <c r="O282" s="20">
        <f t="shared" si="36"/>
        <v>7.3679390584024951E-3</v>
      </c>
      <c r="P282" s="17" t="str">
        <f t="shared" si="37"/>
        <v/>
      </c>
      <c r="Q282" s="17">
        <f t="shared" si="37"/>
        <v>-1.3913437570813425E-2</v>
      </c>
      <c r="R282" s="17" t="str">
        <f t="shared" si="37"/>
        <v/>
      </c>
      <c r="S282" s="17">
        <f t="shared" si="32"/>
        <v>-1.4000497059067141E-2</v>
      </c>
      <c r="T282" s="36" t="str">
        <f t="shared" si="32"/>
        <v/>
      </c>
      <c r="U282" s="20" t="str">
        <f t="shared" si="32"/>
        <v/>
      </c>
    </row>
    <row r="283" spans="1:21" x14ac:dyDescent="0.25">
      <c r="A283" t="s">
        <v>317</v>
      </c>
      <c r="B283" s="6">
        <v>11873.05</v>
      </c>
      <c r="C283" s="6">
        <v>2176.1999999999998</v>
      </c>
      <c r="D283" s="19">
        <v>3426.92</v>
      </c>
      <c r="E283" s="1">
        <v>115.98</v>
      </c>
      <c r="G283" s="2" t="s">
        <v>451</v>
      </c>
      <c r="H283" s="119">
        <v>9742.6</v>
      </c>
      <c r="I283" s="124">
        <v>244.56</v>
      </c>
      <c r="J283" s="17">
        <f t="shared" si="33"/>
        <v>9.4028029874726471E-3</v>
      </c>
      <c r="K283" s="17">
        <f t="shared" si="34"/>
        <v>1.8384042650954058E-4</v>
      </c>
      <c r="L283" s="17">
        <f t="shared" si="34"/>
        <v>-1.6329822808936134E-2</v>
      </c>
      <c r="M283" s="17">
        <f t="shared" si="34"/>
        <v>-2.55419257267685E-2</v>
      </c>
      <c r="N283" s="36">
        <f t="shared" si="35"/>
        <v>7.5494332754197924E-3</v>
      </c>
      <c r="O283" s="20">
        <f t="shared" si="36"/>
        <v>1.0578512396694162E-2</v>
      </c>
      <c r="P283" s="17" t="str">
        <f t="shared" si="37"/>
        <v/>
      </c>
      <c r="Q283" s="17" t="str">
        <f t="shared" si="37"/>
        <v/>
      </c>
      <c r="R283" s="17">
        <f t="shared" si="37"/>
        <v>-1.6329822808936134E-2</v>
      </c>
      <c r="S283" s="17">
        <f t="shared" si="32"/>
        <v>-2.55419257267685E-2</v>
      </c>
      <c r="T283" s="36" t="str">
        <f t="shared" si="32"/>
        <v/>
      </c>
      <c r="U283" s="20" t="str">
        <f t="shared" si="32"/>
        <v/>
      </c>
    </row>
    <row r="284" spans="1:21" x14ac:dyDescent="0.25">
      <c r="A284" t="s">
        <v>316</v>
      </c>
      <c r="B284" s="6">
        <v>11896.8</v>
      </c>
      <c r="C284" s="6">
        <v>2155.9</v>
      </c>
      <c r="D284" s="19">
        <v>3443.12</v>
      </c>
      <c r="E284" s="1">
        <v>117.51</v>
      </c>
      <c r="G284" s="2" t="s">
        <v>450</v>
      </c>
      <c r="H284" s="119">
        <v>9777.9</v>
      </c>
      <c r="I284" s="124">
        <v>246.18</v>
      </c>
      <c r="J284" s="17">
        <f t="shared" si="33"/>
        <v>2.0003284749916528E-3</v>
      </c>
      <c r="K284" s="17">
        <f t="shared" si="34"/>
        <v>-9.3281867475414337E-3</v>
      </c>
      <c r="L284" s="17">
        <f t="shared" si="34"/>
        <v>4.7272769717412455E-3</v>
      </c>
      <c r="M284" s="17">
        <f t="shared" si="34"/>
        <v>1.3191929643041833E-2</v>
      </c>
      <c r="N284" s="36">
        <f t="shared" si="35"/>
        <v>3.6232627840617759E-3</v>
      </c>
      <c r="O284" s="20">
        <f t="shared" si="36"/>
        <v>6.6241413150147643E-3</v>
      </c>
      <c r="P284" s="17" t="str">
        <f t="shared" si="37"/>
        <v/>
      </c>
      <c r="Q284" s="17">
        <f t="shared" si="37"/>
        <v>-9.3281867475414337E-3</v>
      </c>
      <c r="R284" s="17" t="str">
        <f t="shared" si="37"/>
        <v/>
      </c>
      <c r="S284" s="17" t="str">
        <f t="shared" si="32"/>
        <v/>
      </c>
      <c r="T284" s="36" t="str">
        <f t="shared" si="32"/>
        <v/>
      </c>
      <c r="U284" s="20" t="str">
        <f t="shared" si="32"/>
        <v/>
      </c>
    </row>
    <row r="285" spans="1:21" x14ac:dyDescent="0.25">
      <c r="A285" t="s">
        <v>315</v>
      </c>
      <c r="B285" s="6">
        <v>11937.65</v>
      </c>
      <c r="C285" s="6">
        <v>2124.6</v>
      </c>
      <c r="D285" s="19">
        <v>3435.56</v>
      </c>
      <c r="E285" s="1">
        <v>116.87</v>
      </c>
      <c r="G285" s="2" t="s">
        <v>449</v>
      </c>
      <c r="H285" s="119">
        <v>9768.7999999999993</v>
      </c>
      <c r="I285" s="124">
        <v>243.82</v>
      </c>
      <c r="J285" s="17">
        <f t="shared" si="33"/>
        <v>3.4336964561898498E-3</v>
      </c>
      <c r="K285" s="17">
        <f t="shared" si="34"/>
        <v>-1.4518298622385184E-2</v>
      </c>
      <c r="L285" s="17">
        <f t="shared" si="34"/>
        <v>-2.1956829851994542E-3</v>
      </c>
      <c r="M285" s="17">
        <f t="shared" si="34"/>
        <v>-5.4463449919155416E-3</v>
      </c>
      <c r="N285" s="36">
        <f t="shared" si="35"/>
        <v>-9.3067018480452735E-4</v>
      </c>
      <c r="O285" s="20">
        <f t="shared" si="36"/>
        <v>-9.5864814363474382E-3</v>
      </c>
      <c r="P285" s="17" t="str">
        <f t="shared" si="37"/>
        <v/>
      </c>
      <c r="Q285" s="17">
        <f t="shared" si="37"/>
        <v>-1.4518298622385184E-2</v>
      </c>
      <c r="R285" s="17">
        <f t="shared" si="37"/>
        <v>-2.1956829851994542E-3</v>
      </c>
      <c r="S285" s="17">
        <f t="shared" si="32"/>
        <v>-5.4463449919155416E-3</v>
      </c>
      <c r="T285" s="36">
        <f t="shared" si="32"/>
        <v>-9.3067018480452735E-4</v>
      </c>
      <c r="U285" s="20">
        <f t="shared" si="32"/>
        <v>-9.5864814363474382E-3</v>
      </c>
    </row>
    <row r="286" spans="1:21" x14ac:dyDescent="0.25">
      <c r="A286" t="s">
        <v>314</v>
      </c>
      <c r="B286" s="6">
        <v>11896.45</v>
      </c>
      <c r="C286" s="6">
        <v>2106.9499999999998</v>
      </c>
      <c r="D286" s="19">
        <v>3453.49</v>
      </c>
      <c r="E286" s="1">
        <v>115.75</v>
      </c>
      <c r="G286" s="2" t="s">
        <v>448</v>
      </c>
      <c r="H286" s="119">
        <v>9878.7999999999993</v>
      </c>
      <c r="I286" s="124">
        <v>247.78</v>
      </c>
      <c r="J286" s="17">
        <f t="shared" si="33"/>
        <v>-3.4512655338361231E-3</v>
      </c>
      <c r="K286" s="17">
        <f t="shared" si="34"/>
        <v>-8.3074461075026695E-3</v>
      </c>
      <c r="L286" s="17">
        <f t="shared" si="34"/>
        <v>5.2189453829942778E-3</v>
      </c>
      <c r="M286" s="17">
        <f t="shared" si="34"/>
        <v>-9.5832976811842663E-3</v>
      </c>
      <c r="N286" s="36">
        <f t="shared" si="35"/>
        <v>1.1260339038571709E-2</v>
      </c>
      <c r="O286" s="20">
        <f t="shared" si="36"/>
        <v>1.6241489623492811E-2</v>
      </c>
      <c r="P286" s="17">
        <f t="shared" si="37"/>
        <v>-3.4512655338361231E-3</v>
      </c>
      <c r="Q286" s="17">
        <f t="shared" si="37"/>
        <v>-8.3074461075026695E-3</v>
      </c>
      <c r="R286" s="17" t="str">
        <f t="shared" si="37"/>
        <v/>
      </c>
      <c r="S286" s="17">
        <f t="shared" si="32"/>
        <v>-9.5832976811842663E-3</v>
      </c>
      <c r="T286" s="36" t="str">
        <f t="shared" si="32"/>
        <v/>
      </c>
      <c r="U286" s="20" t="str">
        <f t="shared" si="32"/>
        <v/>
      </c>
    </row>
    <row r="287" spans="1:21" x14ac:dyDescent="0.25">
      <c r="A287" t="s">
        <v>313</v>
      </c>
      <c r="B287" s="6">
        <v>11930.35</v>
      </c>
      <c r="C287" s="6">
        <v>2113.0500000000002</v>
      </c>
      <c r="D287" s="19">
        <v>3465.39</v>
      </c>
      <c r="E287" s="1">
        <v>115.04</v>
      </c>
      <c r="G287" s="2" t="s">
        <v>447</v>
      </c>
      <c r="H287" s="119">
        <v>9283.2000000000007</v>
      </c>
      <c r="I287" s="124">
        <v>230.71</v>
      </c>
      <c r="J287" s="17">
        <f t="shared" si="33"/>
        <v>2.8495895834470542E-3</v>
      </c>
      <c r="K287" s="17">
        <f t="shared" si="34"/>
        <v>2.8951802368353263E-3</v>
      </c>
      <c r="L287" s="17">
        <f t="shared" si="34"/>
        <v>3.4457896215134287E-3</v>
      </c>
      <c r="M287" s="17">
        <f t="shared" si="34"/>
        <v>-6.1339092872569889E-3</v>
      </c>
      <c r="N287" s="36">
        <f t="shared" si="35"/>
        <v>-6.029072356966414E-2</v>
      </c>
      <c r="O287" s="20">
        <f t="shared" si="36"/>
        <v>-6.8891758818306559E-2</v>
      </c>
      <c r="P287" s="17" t="str">
        <f t="shared" si="37"/>
        <v/>
      </c>
      <c r="Q287" s="17" t="str">
        <f t="shared" si="37"/>
        <v/>
      </c>
      <c r="R287" s="17" t="str">
        <f t="shared" si="37"/>
        <v/>
      </c>
      <c r="S287" s="17">
        <f t="shared" si="32"/>
        <v>-6.1339092872569889E-3</v>
      </c>
      <c r="T287" s="36">
        <f t="shared" si="32"/>
        <v>-6.029072356966414E-2</v>
      </c>
      <c r="U287" s="20">
        <f t="shared" si="32"/>
        <v>-6.8891758818306559E-2</v>
      </c>
    </row>
    <row r="288" spans="1:21" x14ac:dyDescent="0.25">
      <c r="A288" t="s">
        <v>310</v>
      </c>
      <c r="B288" s="6">
        <v>11767.75</v>
      </c>
      <c r="C288" s="6">
        <v>2029.1</v>
      </c>
      <c r="D288" s="19">
        <v>3400.97</v>
      </c>
      <c r="E288" s="1">
        <v>115.05</v>
      </c>
      <c r="G288" s="2" t="s">
        <v>446</v>
      </c>
      <c r="H288" s="119">
        <v>9466.6</v>
      </c>
      <c r="I288" s="124">
        <v>237.54</v>
      </c>
      <c r="J288" s="17">
        <f t="shared" si="33"/>
        <v>-1.362910560042252E-2</v>
      </c>
      <c r="K288" s="17">
        <f t="shared" si="34"/>
        <v>-3.9729301247012683E-2</v>
      </c>
      <c r="L288" s="17">
        <f t="shared" si="34"/>
        <v>-1.8589538262648642E-2</v>
      </c>
      <c r="M288" s="17">
        <f t="shared" si="34"/>
        <v>8.6926286508859363E-5</v>
      </c>
      <c r="N288" s="36">
        <f t="shared" si="35"/>
        <v>1.9756118579800086E-2</v>
      </c>
      <c r="O288" s="20">
        <f t="shared" si="36"/>
        <v>2.9604265094707483E-2</v>
      </c>
      <c r="P288" s="17">
        <f t="shared" si="37"/>
        <v>-1.362910560042252E-2</v>
      </c>
      <c r="Q288" s="17">
        <f t="shared" si="37"/>
        <v>-3.9729301247012683E-2</v>
      </c>
      <c r="R288" s="17">
        <f t="shared" si="37"/>
        <v>-1.8589538262648642E-2</v>
      </c>
      <c r="S288" s="17" t="str">
        <f t="shared" si="32"/>
        <v/>
      </c>
      <c r="T288" s="36" t="str">
        <f t="shared" si="32"/>
        <v/>
      </c>
      <c r="U288" s="20" t="str">
        <f t="shared" si="32"/>
        <v/>
      </c>
    </row>
    <row r="289" spans="1:21" x14ac:dyDescent="0.25">
      <c r="A289" t="s">
        <v>309</v>
      </c>
      <c r="B289" s="6">
        <v>11889.4</v>
      </c>
      <c r="C289" s="6">
        <v>2034.5</v>
      </c>
      <c r="D289" s="19">
        <v>3390.68</v>
      </c>
      <c r="E289" s="1">
        <v>116.6</v>
      </c>
      <c r="G289" s="2" t="s">
        <v>445</v>
      </c>
      <c r="H289" s="119">
        <v>9471.2999999999993</v>
      </c>
      <c r="I289" s="124">
        <v>238.22</v>
      </c>
      <c r="J289" s="17">
        <f t="shared" si="33"/>
        <v>1.0337575152429279E-2</v>
      </c>
      <c r="K289" s="17">
        <f t="shared" si="34"/>
        <v>2.6612783992903122E-3</v>
      </c>
      <c r="L289" s="17">
        <f t="shared" si="34"/>
        <v>-3.0256074002417144E-3</v>
      </c>
      <c r="M289" s="17">
        <f t="shared" si="34"/>
        <v>1.3472403302911662E-2</v>
      </c>
      <c r="N289" s="36">
        <f t="shared" si="35"/>
        <v>4.9648236959409786E-4</v>
      </c>
      <c r="O289" s="20">
        <f t="shared" si="36"/>
        <v>2.8626757598719799E-3</v>
      </c>
      <c r="P289" s="17" t="str">
        <f t="shared" si="37"/>
        <v/>
      </c>
      <c r="Q289" s="17" t="str">
        <f t="shared" si="37"/>
        <v/>
      </c>
      <c r="R289" s="17">
        <f t="shared" si="37"/>
        <v>-3.0256074002417144E-3</v>
      </c>
      <c r="S289" s="17" t="str">
        <f t="shared" si="32"/>
        <v/>
      </c>
      <c r="T289" s="36" t="str">
        <f t="shared" si="32"/>
        <v/>
      </c>
      <c r="U289" s="20" t="str">
        <f t="shared" si="32"/>
        <v/>
      </c>
    </row>
    <row r="290" spans="1:21" x14ac:dyDescent="0.25">
      <c r="A290" t="s">
        <v>308</v>
      </c>
      <c r="B290" s="6">
        <v>11729.6</v>
      </c>
      <c r="C290" s="6">
        <v>2011.45</v>
      </c>
      <c r="D290" s="19">
        <v>3271.03</v>
      </c>
      <c r="E290" s="1">
        <v>111.2</v>
      </c>
      <c r="G290" s="2" t="s">
        <v>444</v>
      </c>
      <c r="H290" s="119">
        <v>9345.2999999999993</v>
      </c>
      <c r="I290" s="124">
        <v>232.02</v>
      </c>
      <c r="J290" s="17">
        <f t="shared" si="33"/>
        <v>-1.3440543677561423E-2</v>
      </c>
      <c r="K290" s="17">
        <f t="shared" si="34"/>
        <v>-1.1329565003686426E-2</v>
      </c>
      <c r="L290" s="17">
        <f t="shared" si="34"/>
        <v>-3.5287906850543171E-2</v>
      </c>
      <c r="M290" s="17">
        <f t="shared" si="34"/>
        <v>-4.6312178387650005E-2</v>
      </c>
      <c r="N290" s="36">
        <f t="shared" si="35"/>
        <v>-1.3303348009249039E-2</v>
      </c>
      <c r="O290" s="20">
        <f t="shared" si="36"/>
        <v>-2.6026362186214347E-2</v>
      </c>
      <c r="P290" s="17">
        <f t="shared" si="37"/>
        <v>-1.3440543677561423E-2</v>
      </c>
      <c r="Q290" s="17">
        <f t="shared" si="37"/>
        <v>-1.1329565003686426E-2</v>
      </c>
      <c r="R290" s="17">
        <f t="shared" si="37"/>
        <v>-3.5287906850543171E-2</v>
      </c>
      <c r="S290" s="17">
        <f t="shared" si="32"/>
        <v>-4.6312178387650005E-2</v>
      </c>
      <c r="T290" s="36">
        <f t="shared" si="32"/>
        <v>-1.3303348009249039E-2</v>
      </c>
      <c r="U290" s="20">
        <f t="shared" si="32"/>
        <v>-2.6026362186214347E-2</v>
      </c>
    </row>
    <row r="291" spans="1:21" x14ac:dyDescent="0.25">
      <c r="A291" t="s">
        <v>307</v>
      </c>
      <c r="B291" s="6">
        <v>11670.8</v>
      </c>
      <c r="C291" s="6">
        <v>2026.9</v>
      </c>
      <c r="D291" s="19">
        <v>3310.11</v>
      </c>
      <c r="E291" s="1">
        <v>115.32</v>
      </c>
      <c r="G291" s="2" t="s">
        <v>443</v>
      </c>
      <c r="H291" s="119">
        <v>9425.4</v>
      </c>
      <c r="I291" s="124">
        <v>230.93</v>
      </c>
      <c r="J291" s="17">
        <f t="shared" si="33"/>
        <v>-5.0129586686673555E-3</v>
      </c>
      <c r="K291" s="17">
        <f t="shared" si="34"/>
        <v>7.6810261254318668E-3</v>
      </c>
      <c r="L291" s="17">
        <f t="shared" si="34"/>
        <v>1.1947307117329942E-2</v>
      </c>
      <c r="M291" s="17">
        <f t="shared" si="34"/>
        <v>3.705035971223003E-2</v>
      </c>
      <c r="N291" s="36">
        <f t="shared" si="35"/>
        <v>8.5711534140155976E-3</v>
      </c>
      <c r="O291" s="20">
        <f t="shared" si="36"/>
        <v>-4.6978708732006158E-3</v>
      </c>
      <c r="P291" s="17">
        <f t="shared" si="37"/>
        <v>-5.0129586686673555E-3</v>
      </c>
      <c r="Q291" s="17" t="str">
        <f t="shared" si="37"/>
        <v/>
      </c>
      <c r="R291" s="17" t="str">
        <f t="shared" si="37"/>
        <v/>
      </c>
      <c r="S291" s="17" t="str">
        <f t="shared" si="32"/>
        <v/>
      </c>
      <c r="T291" s="36" t="str">
        <f t="shared" si="32"/>
        <v/>
      </c>
      <c r="U291" s="20">
        <f t="shared" si="32"/>
        <v>-4.6978708732006158E-3</v>
      </c>
    </row>
    <row r="292" spans="1:21" x14ac:dyDescent="0.25">
      <c r="A292" t="s">
        <v>306</v>
      </c>
      <c r="B292" s="6">
        <v>11642.4</v>
      </c>
      <c r="C292" s="6">
        <v>2054.5</v>
      </c>
      <c r="D292" s="19">
        <v>3269.96</v>
      </c>
      <c r="E292" s="1">
        <v>108.86</v>
      </c>
      <c r="G292" s="2" t="s">
        <v>442</v>
      </c>
      <c r="H292" s="119">
        <v>9523.5</v>
      </c>
      <c r="I292" s="124">
        <v>235.36</v>
      </c>
      <c r="J292" s="17">
        <f t="shared" si="33"/>
        <v>-2.4334235870719922E-3</v>
      </c>
      <c r="K292" s="17">
        <f t="shared" si="34"/>
        <v>1.3616853322808264E-2</v>
      </c>
      <c r="L292" s="17">
        <f t="shared" si="34"/>
        <v>-1.2129506270184387E-2</v>
      </c>
      <c r="M292" s="17">
        <f t="shared" si="34"/>
        <v>-5.6018036767256252E-2</v>
      </c>
      <c r="N292" s="36">
        <f t="shared" si="35"/>
        <v>1.0408046342860855E-2</v>
      </c>
      <c r="O292" s="20">
        <f t="shared" si="36"/>
        <v>1.9183302299398131E-2</v>
      </c>
      <c r="P292" s="17">
        <f t="shared" si="37"/>
        <v>-2.4334235870719922E-3</v>
      </c>
      <c r="Q292" s="17" t="str">
        <f t="shared" si="37"/>
        <v/>
      </c>
      <c r="R292" s="17">
        <f t="shared" si="37"/>
        <v>-1.2129506270184387E-2</v>
      </c>
      <c r="S292" s="17">
        <f t="shared" si="32"/>
        <v>-5.6018036767256252E-2</v>
      </c>
      <c r="T292" s="36" t="str">
        <f t="shared" si="32"/>
        <v/>
      </c>
      <c r="U292" s="20" t="str">
        <f t="shared" si="32"/>
        <v/>
      </c>
    </row>
    <row r="293" spans="1:21" x14ac:dyDescent="0.25">
      <c r="A293" t="s">
        <v>303</v>
      </c>
      <c r="B293" s="6">
        <v>11669.15</v>
      </c>
      <c r="C293" s="6">
        <v>1877.45</v>
      </c>
      <c r="D293" s="19">
        <v>3310.24</v>
      </c>
      <c r="E293" s="1">
        <v>108.77</v>
      </c>
      <c r="G293" s="2" t="s">
        <v>441</v>
      </c>
      <c r="H293" s="119">
        <v>9464.6</v>
      </c>
      <c r="I293" s="124">
        <v>233.88</v>
      </c>
      <c r="J293" s="17">
        <f t="shared" si="33"/>
        <v>2.297636226207711E-3</v>
      </c>
      <c r="K293" s="17">
        <f t="shared" si="34"/>
        <v>-8.6176685324896529E-2</v>
      </c>
      <c r="L293" s="17">
        <f t="shared" si="34"/>
        <v>1.231819349472163E-2</v>
      </c>
      <c r="M293" s="17">
        <f t="shared" si="34"/>
        <v>-8.2674995406950558E-4</v>
      </c>
      <c r="N293" s="36">
        <f t="shared" si="35"/>
        <v>-6.1847010027825666E-3</v>
      </c>
      <c r="O293" s="20">
        <f t="shared" si="36"/>
        <v>-6.2882392929980435E-3</v>
      </c>
      <c r="P293" s="17" t="str">
        <f t="shared" si="37"/>
        <v/>
      </c>
      <c r="Q293" s="17">
        <f t="shared" si="37"/>
        <v>-8.6176685324896529E-2</v>
      </c>
      <c r="R293" s="17" t="str">
        <f t="shared" si="37"/>
        <v/>
      </c>
      <c r="S293" s="17">
        <f t="shared" si="32"/>
        <v>-8.2674995406950558E-4</v>
      </c>
      <c r="T293" s="36">
        <f t="shared" si="32"/>
        <v>-6.1847010027825666E-3</v>
      </c>
      <c r="U293" s="20">
        <f t="shared" si="32"/>
        <v>-6.2882392929980435E-3</v>
      </c>
    </row>
    <row r="294" spans="1:21" x14ac:dyDescent="0.25">
      <c r="A294" t="s">
        <v>302</v>
      </c>
      <c r="B294" s="6">
        <v>11813.5</v>
      </c>
      <c r="C294" s="6">
        <v>1850.4</v>
      </c>
      <c r="D294" s="19">
        <v>3369.16</v>
      </c>
      <c r="E294" s="1">
        <v>110.44</v>
      </c>
      <c r="G294" s="2" t="s">
        <v>440</v>
      </c>
      <c r="H294" s="119">
        <v>9388.1</v>
      </c>
      <c r="I294" s="124">
        <v>231.34</v>
      </c>
      <c r="J294" s="17">
        <f t="shared" si="33"/>
        <v>1.237022405230892E-2</v>
      </c>
      <c r="K294" s="17">
        <f t="shared" si="34"/>
        <v>-1.4407840421848728E-2</v>
      </c>
      <c r="L294" s="17">
        <f t="shared" si="34"/>
        <v>1.7799313644932147E-2</v>
      </c>
      <c r="M294" s="17">
        <f t="shared" si="34"/>
        <v>1.5353498207226313E-2</v>
      </c>
      <c r="N294" s="36">
        <f t="shared" si="35"/>
        <v>-8.0827504596073796E-3</v>
      </c>
      <c r="O294" s="20">
        <f t="shared" si="36"/>
        <v>-1.0860270224046453E-2</v>
      </c>
      <c r="P294" s="17" t="str">
        <f t="shared" si="37"/>
        <v/>
      </c>
      <c r="Q294" s="17">
        <f t="shared" si="37"/>
        <v>-1.4407840421848728E-2</v>
      </c>
      <c r="R294" s="17" t="str">
        <f t="shared" si="37"/>
        <v/>
      </c>
      <c r="S294" s="17" t="str">
        <f t="shared" si="32"/>
        <v/>
      </c>
      <c r="T294" s="36">
        <f t="shared" si="32"/>
        <v>-8.0827504596073796E-3</v>
      </c>
      <c r="U294" s="20">
        <f t="shared" si="32"/>
        <v>-1.0860270224046453E-2</v>
      </c>
    </row>
    <row r="295" spans="1:21" x14ac:dyDescent="0.25">
      <c r="A295" t="s">
        <v>301</v>
      </c>
      <c r="B295" s="6">
        <v>11908.5</v>
      </c>
      <c r="C295" s="6">
        <v>1913.2</v>
      </c>
      <c r="D295" s="19">
        <v>3443.44</v>
      </c>
      <c r="E295" s="1">
        <v>114.95</v>
      </c>
      <c r="G295" s="2" t="s">
        <v>439</v>
      </c>
      <c r="H295" s="119">
        <v>9314</v>
      </c>
      <c r="I295" s="124">
        <v>229.11</v>
      </c>
      <c r="J295" s="17">
        <f t="shared" si="33"/>
        <v>8.0416472679560869E-3</v>
      </c>
      <c r="K295" s="17">
        <f t="shared" si="34"/>
        <v>3.3938607868568837E-2</v>
      </c>
      <c r="L295" s="17">
        <f t="shared" si="34"/>
        <v>2.2047038430944355E-2</v>
      </c>
      <c r="M295" s="17">
        <f t="shared" si="34"/>
        <v>4.0836653386454147E-2</v>
      </c>
      <c r="N295" s="36">
        <f t="shared" si="35"/>
        <v>-7.8929708886782413E-3</v>
      </c>
      <c r="O295" s="20">
        <f t="shared" si="36"/>
        <v>-9.6394916573009359E-3</v>
      </c>
      <c r="P295" s="17" t="str">
        <f t="shared" si="37"/>
        <v/>
      </c>
      <c r="Q295" s="17" t="str">
        <f t="shared" si="37"/>
        <v/>
      </c>
      <c r="R295" s="17" t="str">
        <f t="shared" si="37"/>
        <v/>
      </c>
      <c r="S295" s="17" t="str">
        <f t="shared" si="32"/>
        <v/>
      </c>
      <c r="T295" s="36">
        <f t="shared" si="32"/>
        <v>-7.8929708886782413E-3</v>
      </c>
      <c r="U295" s="20">
        <f t="shared" si="32"/>
        <v>-9.6394916573009359E-3</v>
      </c>
    </row>
    <row r="296" spans="1:21" x14ac:dyDescent="0.25">
      <c r="A296" t="s">
        <v>300</v>
      </c>
      <c r="B296" s="6">
        <v>12120.3</v>
      </c>
      <c r="C296" s="6">
        <v>1955</v>
      </c>
      <c r="D296" s="19">
        <v>3510.45</v>
      </c>
      <c r="E296" s="1">
        <v>119.03</v>
      </c>
      <c r="G296" s="2" t="s">
        <v>438</v>
      </c>
      <c r="H296" s="119">
        <v>9358.7999999999993</v>
      </c>
      <c r="I296" s="124">
        <v>228.86</v>
      </c>
      <c r="J296" s="17">
        <f t="shared" si="33"/>
        <v>1.7785615316790571E-2</v>
      </c>
      <c r="K296" s="17">
        <f t="shared" si="34"/>
        <v>2.1848212418983826E-2</v>
      </c>
      <c r="L296" s="17">
        <f t="shared" si="34"/>
        <v>1.9460190971818836E-2</v>
      </c>
      <c r="M296" s="17">
        <f t="shared" si="34"/>
        <v>3.5493692909960739E-2</v>
      </c>
      <c r="N296" s="36">
        <f t="shared" si="35"/>
        <v>4.8099634958127524E-3</v>
      </c>
      <c r="O296" s="20">
        <f t="shared" si="36"/>
        <v>-1.0911789096940128E-3</v>
      </c>
      <c r="P296" s="17" t="str">
        <f t="shared" si="37"/>
        <v/>
      </c>
      <c r="Q296" s="17" t="str">
        <f t="shared" si="37"/>
        <v/>
      </c>
      <c r="R296" s="17" t="str">
        <f t="shared" si="37"/>
        <v/>
      </c>
      <c r="S296" s="17" t="str">
        <f t="shared" si="32"/>
        <v/>
      </c>
      <c r="T296" s="36" t="str">
        <f t="shared" si="32"/>
        <v/>
      </c>
      <c r="U296" s="20">
        <f t="shared" si="32"/>
        <v>-1.0911789096940128E-3</v>
      </c>
    </row>
    <row r="297" spans="1:21" x14ac:dyDescent="0.25">
      <c r="A297" t="s">
        <v>299</v>
      </c>
      <c r="B297" s="6">
        <v>12263.55</v>
      </c>
      <c r="C297" s="6">
        <v>2029.15</v>
      </c>
      <c r="D297" s="19">
        <v>3509.44</v>
      </c>
      <c r="E297" s="1">
        <v>118.69</v>
      </c>
      <c r="G297" s="2" t="s">
        <v>437</v>
      </c>
      <c r="H297" s="119">
        <v>9296.4</v>
      </c>
      <c r="I297" s="124">
        <v>228.13</v>
      </c>
      <c r="J297" s="17">
        <f t="shared" si="33"/>
        <v>1.1819014380832105E-2</v>
      </c>
      <c r="K297" s="17">
        <f t="shared" si="34"/>
        <v>3.7928388746803154E-2</v>
      </c>
      <c r="L297" s="17">
        <f t="shared" si="34"/>
        <v>-2.8771240154390476E-4</v>
      </c>
      <c r="M297" s="17">
        <f t="shared" si="34"/>
        <v>-2.8564227505670781E-3</v>
      </c>
      <c r="N297" s="36">
        <f t="shared" si="35"/>
        <v>-6.6675214771123592E-3</v>
      </c>
      <c r="O297" s="20">
        <f t="shared" si="36"/>
        <v>-3.1897229747445133E-3</v>
      </c>
      <c r="P297" s="17" t="str">
        <f t="shared" si="37"/>
        <v/>
      </c>
      <c r="Q297" s="17" t="str">
        <f t="shared" si="37"/>
        <v/>
      </c>
      <c r="R297" s="17">
        <f t="shared" si="37"/>
        <v>-2.8771240154390476E-4</v>
      </c>
      <c r="S297" s="17">
        <f t="shared" si="32"/>
        <v>-2.8564227505670781E-3</v>
      </c>
      <c r="T297" s="36">
        <f t="shared" si="32"/>
        <v>-6.6675214771123592E-3</v>
      </c>
      <c r="U297" s="20">
        <f t="shared" si="32"/>
        <v>-3.1897229747445133E-3</v>
      </c>
    </row>
    <row r="298" spans="1:21" x14ac:dyDescent="0.25">
      <c r="A298" t="s">
        <v>296</v>
      </c>
      <c r="B298" s="6">
        <v>12461.05</v>
      </c>
      <c r="C298" s="6">
        <v>2050.6999999999998</v>
      </c>
      <c r="D298" s="19">
        <v>3550.5</v>
      </c>
      <c r="E298" s="1">
        <v>116.32</v>
      </c>
      <c r="G298" s="2" t="s">
        <v>436</v>
      </c>
      <c r="H298" s="119">
        <v>9683.7000000000007</v>
      </c>
      <c r="I298" s="124">
        <v>243.25</v>
      </c>
      <c r="J298" s="17">
        <f t="shared" si="33"/>
        <v>1.6104635280974833E-2</v>
      </c>
      <c r="K298" s="17">
        <f t="shared" si="34"/>
        <v>1.0620210432939814E-2</v>
      </c>
      <c r="L298" s="17">
        <f t="shared" si="34"/>
        <v>1.1699872344305584E-2</v>
      </c>
      <c r="M298" s="17">
        <f t="shared" si="34"/>
        <v>-1.9967983823405588E-2</v>
      </c>
      <c r="N298" s="36">
        <f t="shared" si="35"/>
        <v>4.1661288240609329E-2</v>
      </c>
      <c r="O298" s="20">
        <f t="shared" si="36"/>
        <v>6.6277999386314734E-2</v>
      </c>
      <c r="P298" s="17" t="str">
        <f t="shared" si="37"/>
        <v/>
      </c>
      <c r="Q298" s="17" t="str">
        <f t="shared" si="37"/>
        <v/>
      </c>
      <c r="R298" s="17" t="str">
        <f t="shared" si="37"/>
        <v/>
      </c>
      <c r="S298" s="17">
        <f t="shared" si="32"/>
        <v>-1.9967983823405588E-2</v>
      </c>
      <c r="T298" s="36" t="str">
        <f t="shared" si="32"/>
        <v/>
      </c>
      <c r="U298" s="20" t="str">
        <f t="shared" si="32"/>
        <v/>
      </c>
    </row>
    <row r="299" spans="1:21" x14ac:dyDescent="0.25">
      <c r="A299" t="s">
        <v>295</v>
      </c>
      <c r="B299" s="6">
        <v>12631.1</v>
      </c>
      <c r="C299" s="6">
        <v>2084.5500000000002</v>
      </c>
      <c r="D299" s="19">
        <v>3545.53</v>
      </c>
      <c r="E299" s="1">
        <v>115.97</v>
      </c>
      <c r="G299" s="2" t="s">
        <v>435</v>
      </c>
      <c r="H299" s="119">
        <v>9624.6</v>
      </c>
      <c r="I299" s="124">
        <v>243.2</v>
      </c>
      <c r="J299" s="17">
        <f t="shared" si="33"/>
        <v>1.3646522564310537E-2</v>
      </c>
      <c r="K299" s="17">
        <f t="shared" si="34"/>
        <v>1.6506558736041566E-2</v>
      </c>
      <c r="L299" s="17">
        <f t="shared" si="34"/>
        <v>-1.3998028446696731E-3</v>
      </c>
      <c r="M299" s="17">
        <f t="shared" si="34"/>
        <v>-3.0089408528197747E-3</v>
      </c>
      <c r="N299" s="36">
        <f t="shared" si="35"/>
        <v>-6.1030391276062357E-3</v>
      </c>
      <c r="O299" s="20">
        <f t="shared" si="36"/>
        <v>-2.0554984583764924E-4</v>
      </c>
      <c r="P299" s="17" t="str">
        <f t="shared" si="37"/>
        <v/>
      </c>
      <c r="Q299" s="17" t="str">
        <f t="shared" si="37"/>
        <v/>
      </c>
      <c r="R299" s="17">
        <f t="shared" si="37"/>
        <v>-1.3998028446696731E-3</v>
      </c>
      <c r="S299" s="17">
        <f t="shared" si="32"/>
        <v>-3.0089408528197747E-3</v>
      </c>
      <c r="T299" s="36">
        <f t="shared" si="32"/>
        <v>-6.1030391276062357E-3</v>
      </c>
      <c r="U299" s="20">
        <f t="shared" si="32"/>
        <v>-2.0554984583764924E-4</v>
      </c>
    </row>
    <row r="300" spans="1:21" x14ac:dyDescent="0.25">
      <c r="A300" t="s">
        <v>294</v>
      </c>
      <c r="B300" s="6">
        <v>12749.15</v>
      </c>
      <c r="C300" s="6">
        <v>1997.2</v>
      </c>
      <c r="D300" s="19">
        <v>3572.66</v>
      </c>
      <c r="E300" s="1">
        <v>119.49</v>
      </c>
      <c r="G300" s="2" t="s">
        <v>434</v>
      </c>
      <c r="H300" s="119">
        <v>9302</v>
      </c>
      <c r="I300" s="124">
        <v>234.75</v>
      </c>
      <c r="J300" s="17">
        <f t="shared" si="33"/>
        <v>9.3459793683843273E-3</v>
      </c>
      <c r="K300" s="17">
        <f t="shared" si="34"/>
        <v>-4.1903528339449769E-2</v>
      </c>
      <c r="L300" s="17">
        <f t="shared" si="34"/>
        <v>7.6518884341691962E-3</v>
      </c>
      <c r="M300" s="17">
        <f t="shared" si="34"/>
        <v>3.0352677416573215E-2</v>
      </c>
      <c r="N300" s="36">
        <f t="shared" si="35"/>
        <v>-3.3518276084200993E-2</v>
      </c>
      <c r="O300" s="20">
        <f t="shared" si="36"/>
        <v>-3.4745065789473673E-2</v>
      </c>
      <c r="P300" s="17" t="str">
        <f t="shared" si="37"/>
        <v/>
      </c>
      <c r="Q300" s="17">
        <f t="shared" si="37"/>
        <v>-4.1903528339449769E-2</v>
      </c>
      <c r="R300" s="17" t="str">
        <f t="shared" si="37"/>
        <v/>
      </c>
      <c r="S300" s="17" t="str">
        <f t="shared" si="32"/>
        <v/>
      </c>
      <c r="T300" s="36">
        <f t="shared" si="32"/>
        <v>-3.3518276084200993E-2</v>
      </c>
      <c r="U300" s="20">
        <f t="shared" si="32"/>
        <v>-3.4745065789473673E-2</v>
      </c>
    </row>
    <row r="301" spans="1:21" x14ac:dyDescent="0.25">
      <c r="A301" t="s">
        <v>293</v>
      </c>
      <c r="B301" s="6">
        <v>12690.8</v>
      </c>
      <c r="C301" s="6">
        <v>1980</v>
      </c>
      <c r="D301" s="19">
        <v>3537.01</v>
      </c>
      <c r="E301" s="1">
        <v>119.21</v>
      </c>
      <c r="G301" s="2" t="s">
        <v>433</v>
      </c>
      <c r="H301" s="119">
        <v>9247.5</v>
      </c>
      <c r="I301" s="124">
        <v>232.56</v>
      </c>
      <c r="J301" s="17">
        <f t="shared" si="33"/>
        <v>-4.5767757066157433E-3</v>
      </c>
      <c r="K301" s="17">
        <f t="shared" si="34"/>
        <v>-8.6120568796315133E-3</v>
      </c>
      <c r="L301" s="17">
        <f t="shared" si="34"/>
        <v>-9.9785593927212979E-3</v>
      </c>
      <c r="M301" s="17">
        <f t="shared" si="34"/>
        <v>-2.3432923257176164E-3</v>
      </c>
      <c r="N301" s="36">
        <f t="shared" si="35"/>
        <v>-5.8589550634272625E-3</v>
      </c>
      <c r="O301" s="20">
        <f t="shared" si="36"/>
        <v>-9.329073482428063E-3</v>
      </c>
      <c r="P301" s="17">
        <f t="shared" si="37"/>
        <v>-4.5767757066157433E-3</v>
      </c>
      <c r="Q301" s="17">
        <f t="shared" si="37"/>
        <v>-8.6120568796315133E-3</v>
      </c>
      <c r="R301" s="17">
        <f t="shared" si="37"/>
        <v>-9.9785593927212979E-3</v>
      </c>
      <c r="S301" s="17">
        <f t="shared" si="32"/>
        <v>-2.3432923257176164E-3</v>
      </c>
      <c r="T301" s="36">
        <f t="shared" si="32"/>
        <v>-5.8589550634272625E-3</v>
      </c>
      <c r="U301" s="20">
        <f t="shared" si="32"/>
        <v>-9.329073482428063E-3</v>
      </c>
    </row>
    <row r="302" spans="1:21" x14ac:dyDescent="0.25">
      <c r="A302" t="s">
        <v>292</v>
      </c>
      <c r="B302" s="6">
        <v>12719.95</v>
      </c>
      <c r="C302" s="6">
        <v>1996.4</v>
      </c>
      <c r="D302" s="19">
        <v>3585.15</v>
      </c>
      <c r="E302" s="1">
        <v>119.26</v>
      </c>
      <c r="G302" s="2" t="s">
        <v>432</v>
      </c>
      <c r="H302" s="119">
        <v>9160</v>
      </c>
      <c r="I302" s="124">
        <v>229.67</v>
      </c>
      <c r="J302" s="17">
        <f t="shared" si="33"/>
        <v>2.2969395152394601E-3</v>
      </c>
      <c r="K302" s="17">
        <f t="shared" si="34"/>
        <v>8.2828282828282251E-3</v>
      </c>
      <c r="L302" s="17">
        <f t="shared" si="34"/>
        <v>1.3610365817456005E-2</v>
      </c>
      <c r="M302" s="17">
        <f t="shared" si="34"/>
        <v>4.194279003439938E-4</v>
      </c>
      <c r="N302" s="36">
        <f t="shared" si="35"/>
        <v>-9.4620167612868844E-3</v>
      </c>
      <c r="O302" s="20">
        <f t="shared" si="36"/>
        <v>-1.2426900584795342E-2</v>
      </c>
      <c r="P302" s="17" t="str">
        <f t="shared" si="37"/>
        <v/>
      </c>
      <c r="Q302" s="17" t="str">
        <f t="shared" si="37"/>
        <v/>
      </c>
      <c r="R302" s="17" t="str">
        <f t="shared" si="37"/>
        <v/>
      </c>
      <c r="S302" s="17" t="str">
        <f t="shared" si="32"/>
        <v/>
      </c>
      <c r="T302" s="36">
        <f t="shared" si="32"/>
        <v>-9.4620167612868844E-3</v>
      </c>
      <c r="U302" s="20">
        <f t="shared" si="32"/>
        <v>-1.2426900584795342E-2</v>
      </c>
    </row>
    <row r="303" spans="1:21" x14ac:dyDescent="0.25">
      <c r="A303" t="s">
        <v>291</v>
      </c>
      <c r="B303" s="6">
        <v>12780.25</v>
      </c>
      <c r="C303" s="6">
        <v>1993.25</v>
      </c>
      <c r="D303" s="19">
        <v>3585.15</v>
      </c>
      <c r="E303" s="1">
        <v>119.26</v>
      </c>
      <c r="G303" s="2" t="s">
        <v>431</v>
      </c>
      <c r="H303" s="119">
        <v>9008.2999999999993</v>
      </c>
      <c r="I303" s="124">
        <v>221.06</v>
      </c>
      <c r="J303" s="17">
        <f t="shared" si="33"/>
        <v>4.7405846721095823E-3</v>
      </c>
      <c r="K303" s="17">
        <f t="shared" si="34"/>
        <v>-1.577840112201967E-3</v>
      </c>
      <c r="L303" s="17">
        <f t="shared" si="34"/>
        <v>0</v>
      </c>
      <c r="M303" s="17">
        <f t="shared" si="34"/>
        <v>0</v>
      </c>
      <c r="N303" s="36">
        <f t="shared" si="35"/>
        <v>-1.6561135371179092E-2</v>
      </c>
      <c r="O303" s="20">
        <f t="shared" si="36"/>
        <v>-3.7488570557756673E-2</v>
      </c>
      <c r="P303" s="17" t="str">
        <f t="shared" si="37"/>
        <v/>
      </c>
      <c r="Q303" s="17">
        <f t="shared" si="37"/>
        <v>-1.577840112201967E-3</v>
      </c>
      <c r="R303" s="17" t="str">
        <f t="shared" si="37"/>
        <v/>
      </c>
      <c r="S303" s="17" t="str">
        <f t="shared" si="32"/>
        <v/>
      </c>
      <c r="T303" s="36">
        <f t="shared" si="32"/>
        <v>-1.6561135371179092E-2</v>
      </c>
      <c r="U303" s="20">
        <f t="shared" si="32"/>
        <v>-3.7488570557756673E-2</v>
      </c>
    </row>
    <row r="304" spans="1:21" x14ac:dyDescent="0.25">
      <c r="A304" t="s">
        <v>288</v>
      </c>
      <c r="B304" s="6">
        <v>12874.2</v>
      </c>
      <c r="C304" s="6">
        <v>1987.2</v>
      </c>
      <c r="D304" s="19">
        <v>3609.53</v>
      </c>
      <c r="E304" s="1">
        <v>119.39</v>
      </c>
      <c r="G304" s="2" t="s">
        <v>430</v>
      </c>
      <c r="H304" s="119">
        <v>9124</v>
      </c>
      <c r="I304" s="124">
        <v>225.09</v>
      </c>
      <c r="J304" s="17">
        <f t="shared" si="33"/>
        <v>7.3511864008921624E-3</v>
      </c>
      <c r="K304" s="17">
        <f t="shared" si="34"/>
        <v>-3.03524394832555E-3</v>
      </c>
      <c r="L304" s="17">
        <f t="shared" si="34"/>
        <v>6.8002733497900536E-3</v>
      </c>
      <c r="M304" s="17">
        <f t="shared" si="34"/>
        <v>1.0900553412711567E-3</v>
      </c>
      <c r="N304" s="36">
        <f t="shared" si="35"/>
        <v>1.2843710800040098E-2</v>
      </c>
      <c r="O304" s="20">
        <f t="shared" si="36"/>
        <v>1.8230344702795609E-2</v>
      </c>
      <c r="P304" s="17" t="str">
        <f t="shared" si="37"/>
        <v/>
      </c>
      <c r="Q304" s="17">
        <f t="shared" si="37"/>
        <v>-3.03524394832555E-3</v>
      </c>
      <c r="R304" s="17" t="str">
        <f t="shared" si="37"/>
        <v/>
      </c>
      <c r="S304" s="17" t="str">
        <f t="shared" si="32"/>
        <v/>
      </c>
      <c r="T304" s="36" t="str">
        <f t="shared" si="32"/>
        <v/>
      </c>
      <c r="U304" s="20" t="str">
        <f t="shared" si="32"/>
        <v/>
      </c>
    </row>
    <row r="305" spans="1:21" x14ac:dyDescent="0.25">
      <c r="A305" t="s">
        <v>287</v>
      </c>
      <c r="B305" s="6">
        <v>12938.25</v>
      </c>
      <c r="C305" s="6">
        <v>1973.15</v>
      </c>
      <c r="D305" s="19">
        <v>3567.79</v>
      </c>
      <c r="E305" s="1">
        <v>118.03</v>
      </c>
      <c r="G305" s="2" t="s">
        <v>429</v>
      </c>
      <c r="H305" s="119">
        <v>9185.4</v>
      </c>
      <c r="I305" s="124">
        <v>227.87</v>
      </c>
      <c r="J305" s="17">
        <f t="shared" si="33"/>
        <v>4.9750664118934917E-3</v>
      </c>
      <c r="K305" s="17">
        <f t="shared" si="34"/>
        <v>-7.070249597423528E-3</v>
      </c>
      <c r="L305" s="17">
        <f t="shared" si="34"/>
        <v>-1.156383241031389E-2</v>
      </c>
      <c r="M305" s="17">
        <f t="shared" si="34"/>
        <v>-1.139123879721915E-2</v>
      </c>
      <c r="N305" s="36">
        <f t="shared" si="35"/>
        <v>6.7295046032440631E-3</v>
      </c>
      <c r="O305" s="20">
        <f t="shared" si="36"/>
        <v>1.2350615309431712E-2</v>
      </c>
      <c r="P305" s="17" t="str">
        <f t="shared" si="37"/>
        <v/>
      </c>
      <c r="Q305" s="17">
        <f t="shared" si="37"/>
        <v>-7.070249597423528E-3</v>
      </c>
      <c r="R305" s="17">
        <f t="shared" si="37"/>
        <v>-1.156383241031389E-2</v>
      </c>
      <c r="S305" s="17">
        <f t="shared" si="32"/>
        <v>-1.139123879721915E-2</v>
      </c>
      <c r="T305" s="36" t="str">
        <f t="shared" si="32"/>
        <v/>
      </c>
      <c r="U305" s="20" t="str">
        <f t="shared" si="32"/>
        <v/>
      </c>
    </row>
    <row r="306" spans="1:21" x14ac:dyDescent="0.25">
      <c r="A306" t="s">
        <v>286</v>
      </c>
      <c r="B306" s="6">
        <v>12771.7</v>
      </c>
      <c r="C306" s="6">
        <v>1899.5</v>
      </c>
      <c r="D306" s="19">
        <v>3581.87</v>
      </c>
      <c r="E306" s="1">
        <v>118.64</v>
      </c>
      <c r="G306" s="2" t="s">
        <v>428</v>
      </c>
      <c r="H306" s="119">
        <v>9135.4</v>
      </c>
      <c r="I306" s="124">
        <v>225.63</v>
      </c>
      <c r="J306" s="17">
        <f t="shared" si="33"/>
        <v>-1.2872683709156951E-2</v>
      </c>
      <c r="K306" s="17">
        <f t="shared" si="34"/>
        <v>-3.7326102931860228E-2</v>
      </c>
      <c r="L306" s="17">
        <f t="shared" si="34"/>
        <v>3.9464206133208446E-3</v>
      </c>
      <c r="M306" s="17">
        <f t="shared" si="34"/>
        <v>5.1681775819707454E-3</v>
      </c>
      <c r="N306" s="36">
        <f t="shared" si="35"/>
        <v>-5.4434210812811523E-3</v>
      </c>
      <c r="O306" s="20">
        <f t="shared" si="36"/>
        <v>-9.8301663229034553E-3</v>
      </c>
      <c r="P306" s="17">
        <f t="shared" si="37"/>
        <v>-1.2872683709156951E-2</v>
      </c>
      <c r="Q306" s="17">
        <f t="shared" si="37"/>
        <v>-3.7326102931860228E-2</v>
      </c>
      <c r="R306" s="17" t="str">
        <f t="shared" si="37"/>
        <v/>
      </c>
      <c r="S306" s="17" t="str">
        <f t="shared" si="32"/>
        <v/>
      </c>
      <c r="T306" s="36">
        <f t="shared" si="32"/>
        <v>-5.4434210812811523E-3</v>
      </c>
      <c r="U306" s="20">
        <f t="shared" si="32"/>
        <v>-9.8301663229034553E-3</v>
      </c>
    </row>
    <row r="307" spans="1:21" x14ac:dyDescent="0.25">
      <c r="A307" t="s">
        <v>285</v>
      </c>
      <c r="B307" s="6">
        <v>12859.05</v>
      </c>
      <c r="C307" s="6">
        <v>1950.7</v>
      </c>
      <c r="D307" s="19">
        <v>3557.54</v>
      </c>
      <c r="E307" s="1">
        <v>117.34</v>
      </c>
      <c r="G307" s="2" t="s">
        <v>427</v>
      </c>
      <c r="H307" s="119">
        <v>9229.9</v>
      </c>
      <c r="I307" s="124">
        <v>230.95</v>
      </c>
      <c r="J307" s="17">
        <f t="shared" si="33"/>
        <v>6.8393401035100609E-3</v>
      </c>
      <c r="K307" s="17">
        <f t="shared" si="34"/>
        <v>2.6954461700447574E-2</v>
      </c>
      <c r="L307" s="17">
        <f t="shared" si="34"/>
        <v>-6.7925413261787915E-3</v>
      </c>
      <c r="M307" s="17">
        <f t="shared" si="34"/>
        <v>-1.0957518543492917E-2</v>
      </c>
      <c r="N307" s="36">
        <f t="shared" si="35"/>
        <v>1.034437463055804E-2</v>
      </c>
      <c r="O307" s="20">
        <f t="shared" si="36"/>
        <v>2.3578424854850732E-2</v>
      </c>
      <c r="P307" s="17" t="str">
        <f t="shared" si="37"/>
        <v/>
      </c>
      <c r="Q307" s="17" t="str">
        <f t="shared" si="37"/>
        <v/>
      </c>
      <c r="R307" s="17">
        <f t="shared" si="37"/>
        <v>-6.7925413261787915E-3</v>
      </c>
      <c r="S307" s="17">
        <f t="shared" si="32"/>
        <v>-1.0957518543492917E-2</v>
      </c>
      <c r="T307" s="36" t="str">
        <f t="shared" si="32"/>
        <v/>
      </c>
      <c r="U307" s="20" t="str">
        <f t="shared" si="32"/>
        <v/>
      </c>
    </row>
    <row r="308" spans="1:21" x14ac:dyDescent="0.25">
      <c r="A308" t="s">
        <v>282</v>
      </c>
      <c r="B308" s="6">
        <v>12926.45</v>
      </c>
      <c r="C308" s="6">
        <v>1964.05</v>
      </c>
      <c r="D308" s="19">
        <v>3577.59</v>
      </c>
      <c r="E308" s="1">
        <v>113.85</v>
      </c>
      <c r="G308" s="2" t="s">
        <v>426</v>
      </c>
      <c r="H308" s="119">
        <v>9085.1</v>
      </c>
      <c r="I308" s="124">
        <v>226.42</v>
      </c>
      <c r="J308" s="17">
        <f t="shared" si="33"/>
        <v>5.2414447412523213E-3</v>
      </c>
      <c r="K308" s="17">
        <f t="shared" si="34"/>
        <v>6.8436971343619479E-3</v>
      </c>
      <c r="L308" s="17">
        <f t="shared" si="34"/>
        <v>5.6359169538502396E-3</v>
      </c>
      <c r="M308" s="17">
        <f t="shared" si="34"/>
        <v>-2.9742628259758042E-2</v>
      </c>
      <c r="N308" s="36">
        <f t="shared" si="35"/>
        <v>-1.5688143966890111E-2</v>
      </c>
      <c r="O308" s="20">
        <f t="shared" si="36"/>
        <v>-1.9614635202424791E-2</v>
      </c>
      <c r="P308" s="17" t="str">
        <f t="shared" si="37"/>
        <v/>
      </c>
      <c r="Q308" s="17" t="str">
        <f t="shared" si="37"/>
        <v/>
      </c>
      <c r="R308" s="17" t="str">
        <f t="shared" si="37"/>
        <v/>
      </c>
      <c r="S308" s="17">
        <f t="shared" si="32"/>
        <v>-2.9742628259758042E-2</v>
      </c>
      <c r="T308" s="36">
        <f t="shared" si="32"/>
        <v>-1.5688143966890111E-2</v>
      </c>
      <c r="U308" s="20">
        <f t="shared" si="32"/>
        <v>-1.9614635202424791E-2</v>
      </c>
    </row>
    <row r="309" spans="1:21" x14ac:dyDescent="0.25">
      <c r="A309" t="s">
        <v>281</v>
      </c>
      <c r="B309" s="6">
        <v>13055.15</v>
      </c>
      <c r="C309" s="6">
        <v>1947.8</v>
      </c>
      <c r="D309" s="19">
        <v>3635.41</v>
      </c>
      <c r="E309" s="1">
        <v>115.17</v>
      </c>
      <c r="G309" s="2" t="s">
        <v>425</v>
      </c>
      <c r="H309" s="119">
        <v>9067.1</v>
      </c>
      <c r="I309" s="124">
        <v>225.12</v>
      </c>
      <c r="J309" s="17">
        <f t="shared" si="33"/>
        <v>9.956329850809631E-3</v>
      </c>
      <c r="K309" s="17">
        <f t="shared" si="34"/>
        <v>-8.2737201191416254E-3</v>
      </c>
      <c r="L309" s="17">
        <f t="shared" si="34"/>
        <v>1.6161717804443754E-2</v>
      </c>
      <c r="M309" s="17">
        <f t="shared" si="34"/>
        <v>1.1594202898550732E-2</v>
      </c>
      <c r="N309" s="36">
        <f t="shared" si="35"/>
        <v>-1.9812660289925121E-3</v>
      </c>
      <c r="O309" s="20">
        <f t="shared" si="36"/>
        <v>-5.7415422665841875E-3</v>
      </c>
      <c r="P309" s="17" t="str">
        <f t="shared" si="37"/>
        <v/>
      </c>
      <c r="Q309" s="17">
        <f t="shared" si="37"/>
        <v>-8.2737201191416254E-3</v>
      </c>
      <c r="R309" s="17" t="str">
        <f t="shared" si="37"/>
        <v/>
      </c>
      <c r="S309" s="17" t="str">
        <f t="shared" si="32"/>
        <v/>
      </c>
      <c r="T309" s="36">
        <f t="shared" si="32"/>
        <v>-1.9812660289925121E-3</v>
      </c>
      <c r="U309" s="20">
        <f t="shared" si="32"/>
        <v>-5.7415422665841875E-3</v>
      </c>
    </row>
    <row r="310" spans="1:21" x14ac:dyDescent="0.25">
      <c r="A310" t="s">
        <v>280</v>
      </c>
      <c r="B310" s="6">
        <v>12858.4</v>
      </c>
      <c r="C310" s="6">
        <v>1952.6</v>
      </c>
      <c r="D310" s="19">
        <v>3629.65</v>
      </c>
      <c r="E310" s="1">
        <v>116.03</v>
      </c>
      <c r="G310" s="2" t="s">
        <v>424</v>
      </c>
      <c r="H310" s="119">
        <v>9134.4</v>
      </c>
      <c r="I310" s="124">
        <v>229.15</v>
      </c>
      <c r="J310" s="17">
        <f t="shared" si="33"/>
        <v>-1.5070680919024304E-2</v>
      </c>
      <c r="K310" s="17">
        <f t="shared" si="34"/>
        <v>2.464318718554237E-3</v>
      </c>
      <c r="L310" s="17">
        <f t="shared" si="34"/>
        <v>-1.5844155129681736E-3</v>
      </c>
      <c r="M310" s="17">
        <f t="shared" si="34"/>
        <v>7.4672223669358662E-3</v>
      </c>
      <c r="N310" s="36">
        <f t="shared" si="35"/>
        <v>7.4224393687065682E-3</v>
      </c>
      <c r="O310" s="20">
        <f t="shared" si="36"/>
        <v>1.7901563610518867E-2</v>
      </c>
      <c r="P310" s="17">
        <f t="shared" si="37"/>
        <v>-1.5070680919024304E-2</v>
      </c>
      <c r="Q310" s="17" t="str">
        <f t="shared" si="37"/>
        <v/>
      </c>
      <c r="R310" s="17">
        <f t="shared" si="37"/>
        <v>-1.5844155129681736E-3</v>
      </c>
      <c r="S310" s="17" t="str">
        <f t="shared" si="32"/>
        <v/>
      </c>
      <c r="T310" s="36" t="str">
        <f t="shared" si="32"/>
        <v/>
      </c>
      <c r="U310" s="20" t="str">
        <f t="shared" si="32"/>
        <v/>
      </c>
    </row>
    <row r="311" spans="1:21" x14ac:dyDescent="0.25">
      <c r="A311" t="s">
        <v>279</v>
      </c>
      <c r="B311" s="6">
        <v>12987</v>
      </c>
      <c r="C311" s="6">
        <v>1929.8</v>
      </c>
      <c r="D311" s="19">
        <v>3629.65</v>
      </c>
      <c r="E311" s="1">
        <v>116.03</v>
      </c>
      <c r="G311" s="2" t="s">
        <v>423</v>
      </c>
      <c r="H311" s="119">
        <v>9081</v>
      </c>
      <c r="I311" s="124">
        <v>227.98</v>
      </c>
      <c r="J311" s="17">
        <f t="shared" si="33"/>
        <v>1.000124432277727E-2</v>
      </c>
      <c r="K311" s="17">
        <f t="shared" si="34"/>
        <v>-1.167673870736452E-2</v>
      </c>
      <c r="L311" s="17">
        <f t="shared" si="34"/>
        <v>0</v>
      </c>
      <c r="M311" s="17">
        <f t="shared" si="34"/>
        <v>0</v>
      </c>
      <c r="N311" s="36">
        <f t="shared" si="35"/>
        <v>-5.8460325801366064E-3</v>
      </c>
      <c r="O311" s="20">
        <f t="shared" si="36"/>
        <v>-5.1058258782457067E-3</v>
      </c>
      <c r="P311" s="17" t="str">
        <f t="shared" si="37"/>
        <v/>
      </c>
      <c r="Q311" s="17">
        <f t="shared" si="37"/>
        <v>-1.167673870736452E-2</v>
      </c>
      <c r="R311" s="17" t="str">
        <f t="shared" si="37"/>
        <v/>
      </c>
      <c r="S311" s="17" t="str">
        <f t="shared" si="32"/>
        <v/>
      </c>
      <c r="T311" s="36">
        <f t="shared" si="32"/>
        <v>-5.8460325801366064E-3</v>
      </c>
      <c r="U311" s="20">
        <f t="shared" si="32"/>
        <v>-5.1058258782457067E-3</v>
      </c>
    </row>
    <row r="312" spans="1:21" x14ac:dyDescent="0.25">
      <c r="A312" t="s">
        <v>278</v>
      </c>
      <c r="B312" s="6">
        <v>12968.95</v>
      </c>
      <c r="C312" s="6">
        <v>1954.9</v>
      </c>
      <c r="D312" s="19">
        <v>3638.35</v>
      </c>
      <c r="E312" s="1">
        <v>116.59</v>
      </c>
      <c r="G312" s="2" t="s">
        <v>422</v>
      </c>
      <c r="H312" s="119">
        <v>9339</v>
      </c>
      <c r="I312" s="124">
        <v>241.56</v>
      </c>
      <c r="J312" s="17">
        <f t="shared" si="33"/>
        <v>-1.3898513898513709E-3</v>
      </c>
      <c r="K312" s="17">
        <f t="shared" si="34"/>
        <v>1.3006529174007797E-2</v>
      </c>
      <c r="L312" s="17">
        <f t="shared" si="34"/>
        <v>2.3969253233782073E-3</v>
      </c>
      <c r="M312" s="17">
        <f t="shared" si="34"/>
        <v>4.8263380160302738E-3</v>
      </c>
      <c r="N312" s="36">
        <f t="shared" si="35"/>
        <v>2.8410967955071031E-2</v>
      </c>
      <c r="O312" s="20">
        <f t="shared" si="36"/>
        <v>5.9566628651636089E-2</v>
      </c>
      <c r="P312" s="17">
        <f t="shared" si="37"/>
        <v>-1.3898513898513709E-3</v>
      </c>
      <c r="Q312" s="17" t="str">
        <f t="shared" si="37"/>
        <v/>
      </c>
      <c r="R312" s="17" t="str">
        <f t="shared" si="37"/>
        <v/>
      </c>
      <c r="S312" s="17" t="str">
        <f t="shared" si="32"/>
        <v/>
      </c>
      <c r="T312" s="36" t="str">
        <f t="shared" si="32"/>
        <v/>
      </c>
      <c r="U312" s="20" t="str">
        <f t="shared" si="32"/>
        <v/>
      </c>
    </row>
    <row r="313" spans="1:21" x14ac:dyDescent="0.25">
      <c r="A313" t="s">
        <v>274</v>
      </c>
      <c r="B313" s="6">
        <v>13109.05</v>
      </c>
      <c r="C313" s="6">
        <v>1958.15</v>
      </c>
      <c r="D313" s="19">
        <v>3662.45</v>
      </c>
      <c r="E313" s="1">
        <v>122.72</v>
      </c>
      <c r="G313" s="2" t="s">
        <v>421</v>
      </c>
      <c r="H313" s="119">
        <v>9256</v>
      </c>
      <c r="I313" s="124">
        <v>239.25</v>
      </c>
      <c r="J313" s="17">
        <f t="shared" si="33"/>
        <v>1.0802724970024435E-2</v>
      </c>
      <c r="K313" s="17">
        <f t="shared" si="34"/>
        <v>1.6624891298788746E-3</v>
      </c>
      <c r="L313" s="17">
        <f t="shared" si="34"/>
        <v>6.6238817046189169E-3</v>
      </c>
      <c r="M313" s="17">
        <f t="shared" si="34"/>
        <v>5.2577408010978655E-2</v>
      </c>
      <c r="N313" s="36">
        <f t="shared" si="35"/>
        <v>-8.8874611842809648E-3</v>
      </c>
      <c r="O313" s="20">
        <f t="shared" si="36"/>
        <v>-9.5628415300545999E-3</v>
      </c>
      <c r="P313" s="17" t="str">
        <f t="shared" si="37"/>
        <v/>
      </c>
      <c r="Q313" s="17" t="str">
        <f t="shared" si="37"/>
        <v/>
      </c>
      <c r="R313" s="17" t="str">
        <f t="shared" si="37"/>
        <v/>
      </c>
      <c r="S313" s="17" t="str">
        <f t="shared" si="32"/>
        <v/>
      </c>
      <c r="T313" s="36">
        <f t="shared" si="32"/>
        <v>-8.8874611842809648E-3</v>
      </c>
      <c r="U313" s="20">
        <f t="shared" si="32"/>
        <v>-9.5628415300545999E-3</v>
      </c>
    </row>
    <row r="314" spans="1:21" x14ac:dyDescent="0.25">
      <c r="A314" t="s">
        <v>273</v>
      </c>
      <c r="B314" s="6">
        <v>13113.75</v>
      </c>
      <c r="C314" s="6">
        <v>1964.05</v>
      </c>
      <c r="D314" s="19">
        <v>3669.01</v>
      </c>
      <c r="E314" s="1">
        <v>123.08</v>
      </c>
      <c r="G314" s="2" t="s">
        <v>420</v>
      </c>
      <c r="H314" s="119">
        <v>9429.9</v>
      </c>
      <c r="I314" s="124">
        <v>246.99</v>
      </c>
      <c r="J314" s="17">
        <f t="shared" si="33"/>
        <v>3.5853093855009455E-4</v>
      </c>
      <c r="K314" s="17">
        <f t="shared" si="34"/>
        <v>3.0130480300283313E-3</v>
      </c>
      <c r="L314" s="17">
        <f t="shared" si="34"/>
        <v>1.7911507324332998E-3</v>
      </c>
      <c r="M314" s="17">
        <f t="shared" si="34"/>
        <v>2.9335071707952132E-3</v>
      </c>
      <c r="N314" s="36">
        <f t="shared" si="35"/>
        <v>1.8787813310285228E-2</v>
      </c>
      <c r="O314" s="20">
        <f t="shared" si="36"/>
        <v>3.2351097178683341E-2</v>
      </c>
      <c r="P314" s="17" t="str">
        <f t="shared" si="37"/>
        <v/>
      </c>
      <c r="Q314" s="17" t="str">
        <f t="shared" si="37"/>
        <v/>
      </c>
      <c r="R314" s="17" t="str">
        <f t="shared" si="37"/>
        <v/>
      </c>
      <c r="S314" s="17" t="str">
        <f t="shared" si="32"/>
        <v/>
      </c>
      <c r="T314" s="36" t="str">
        <f t="shared" si="32"/>
        <v/>
      </c>
      <c r="U314" s="20" t="str">
        <f t="shared" si="32"/>
        <v/>
      </c>
    </row>
    <row r="315" spans="1:21" x14ac:dyDescent="0.25">
      <c r="A315" t="s">
        <v>272</v>
      </c>
      <c r="B315" s="6">
        <v>13133.9</v>
      </c>
      <c r="C315" s="6">
        <v>1946.75</v>
      </c>
      <c r="D315" s="19">
        <v>3666.72</v>
      </c>
      <c r="E315" s="1">
        <v>122.94</v>
      </c>
      <c r="G315" s="2" t="s">
        <v>419</v>
      </c>
      <c r="H315" s="119">
        <v>9235.7000000000007</v>
      </c>
      <c r="I315" s="124">
        <v>242.02</v>
      </c>
      <c r="J315" s="17">
        <f t="shared" si="33"/>
        <v>1.5365551425030599E-3</v>
      </c>
      <c r="K315" s="17">
        <f t="shared" si="34"/>
        <v>-8.8083297268398697E-3</v>
      </c>
      <c r="L315" s="17">
        <f t="shared" si="34"/>
        <v>-6.241465681479097E-4</v>
      </c>
      <c r="M315" s="17">
        <f t="shared" si="34"/>
        <v>-1.1374715632109789E-3</v>
      </c>
      <c r="N315" s="36">
        <f t="shared" si="35"/>
        <v>-2.0594067805597027E-2</v>
      </c>
      <c r="O315" s="20">
        <f t="shared" si="36"/>
        <v>-2.0122272156767429E-2</v>
      </c>
      <c r="P315" s="17" t="str">
        <f t="shared" si="37"/>
        <v/>
      </c>
      <c r="Q315" s="17">
        <f t="shared" si="37"/>
        <v>-8.8083297268398697E-3</v>
      </c>
      <c r="R315" s="17">
        <f t="shared" si="37"/>
        <v>-6.241465681479097E-4</v>
      </c>
      <c r="S315" s="17">
        <f t="shared" si="32"/>
        <v>-1.1374715632109789E-3</v>
      </c>
      <c r="T315" s="36">
        <f t="shared" si="32"/>
        <v>-2.0594067805597027E-2</v>
      </c>
      <c r="U315" s="20">
        <f t="shared" si="32"/>
        <v>-2.0122272156767429E-2</v>
      </c>
    </row>
    <row r="316" spans="1:21" x14ac:dyDescent="0.25">
      <c r="A316" t="s">
        <v>271</v>
      </c>
      <c r="B316" s="6">
        <v>13258.55</v>
      </c>
      <c r="C316" s="6">
        <v>1958.2</v>
      </c>
      <c r="D316" s="19">
        <v>3699.12</v>
      </c>
      <c r="E316" s="1">
        <v>122.25</v>
      </c>
      <c r="G316" s="2" t="s">
        <v>418</v>
      </c>
      <c r="H316" s="119">
        <v>9285.1</v>
      </c>
      <c r="I316" s="124">
        <v>241.26</v>
      </c>
      <c r="J316" s="17">
        <f t="shared" si="33"/>
        <v>9.4907072537480097E-3</v>
      </c>
      <c r="K316" s="17">
        <f t="shared" si="34"/>
        <v>5.8815975343522453E-3</v>
      </c>
      <c r="L316" s="17">
        <f t="shared" si="34"/>
        <v>8.8362351093074221E-3</v>
      </c>
      <c r="M316" s="17">
        <f t="shared" si="34"/>
        <v>-5.6124938994631668E-3</v>
      </c>
      <c r="N316" s="36">
        <f t="shared" si="35"/>
        <v>5.3488095109195388E-3</v>
      </c>
      <c r="O316" s="20">
        <f t="shared" si="36"/>
        <v>-3.140236344103875E-3</v>
      </c>
      <c r="P316" s="17" t="str">
        <f t="shared" si="37"/>
        <v/>
      </c>
      <c r="Q316" s="17" t="str">
        <f t="shared" si="37"/>
        <v/>
      </c>
      <c r="R316" s="17" t="str">
        <f t="shared" si="37"/>
        <v/>
      </c>
      <c r="S316" s="17">
        <f t="shared" si="32"/>
        <v>-5.6124938994631668E-3</v>
      </c>
      <c r="T316" s="36" t="str">
        <f t="shared" si="32"/>
        <v/>
      </c>
      <c r="U316" s="20">
        <f t="shared" si="32"/>
        <v>-3.140236344103875E-3</v>
      </c>
    </row>
    <row r="317" spans="1:21" x14ac:dyDescent="0.25">
      <c r="A317" t="s">
        <v>268</v>
      </c>
      <c r="B317" s="6">
        <v>13355.75</v>
      </c>
      <c r="C317" s="6">
        <v>1993.75</v>
      </c>
      <c r="D317" s="19">
        <v>3691.96</v>
      </c>
      <c r="E317" s="1">
        <v>123.75</v>
      </c>
      <c r="G317" s="2" t="s">
        <v>417</v>
      </c>
      <c r="H317" s="119">
        <v>9233.2999999999993</v>
      </c>
      <c r="I317" s="124">
        <v>239.2</v>
      </c>
      <c r="J317" s="17">
        <f t="shared" si="33"/>
        <v>7.331118410384363E-3</v>
      </c>
      <c r="K317" s="17">
        <f t="shared" si="34"/>
        <v>1.815442753549168E-2</v>
      </c>
      <c r="L317" s="17">
        <f t="shared" si="34"/>
        <v>-1.9355954929820562E-3</v>
      </c>
      <c r="M317" s="17">
        <f t="shared" si="34"/>
        <v>1.2269938650306678E-2</v>
      </c>
      <c r="N317" s="36">
        <f t="shared" si="35"/>
        <v>-5.5788305995628784E-3</v>
      </c>
      <c r="O317" s="20">
        <f t="shared" si="36"/>
        <v>-8.538506175909788E-3</v>
      </c>
      <c r="P317" s="17" t="str">
        <f t="shared" si="37"/>
        <v/>
      </c>
      <c r="Q317" s="17" t="str">
        <f t="shared" si="37"/>
        <v/>
      </c>
      <c r="R317" s="17">
        <f t="shared" si="37"/>
        <v>-1.9355954929820562E-3</v>
      </c>
      <c r="S317" s="17" t="str">
        <f t="shared" si="32"/>
        <v/>
      </c>
      <c r="T317" s="36">
        <f t="shared" si="32"/>
        <v>-5.5788305995628784E-3</v>
      </c>
      <c r="U317" s="20">
        <f t="shared" si="32"/>
        <v>-8.538506175909788E-3</v>
      </c>
    </row>
    <row r="318" spans="1:21" x14ac:dyDescent="0.25">
      <c r="A318" t="s">
        <v>267</v>
      </c>
      <c r="B318" s="6">
        <v>13392.95</v>
      </c>
      <c r="C318" s="6">
        <v>2026.95</v>
      </c>
      <c r="D318" s="19">
        <v>3702.25</v>
      </c>
      <c r="E318" s="1">
        <v>124.38</v>
      </c>
      <c r="G318" s="2" t="s">
        <v>416</v>
      </c>
      <c r="H318" s="119">
        <v>9300.7999999999993</v>
      </c>
      <c r="I318" s="124">
        <v>242.75</v>
      </c>
      <c r="J318" s="17">
        <f t="shared" si="33"/>
        <v>2.785317185481917E-3</v>
      </c>
      <c r="K318" s="17">
        <f t="shared" si="34"/>
        <v>1.665203761755496E-2</v>
      </c>
      <c r="L318" s="17">
        <f t="shared" si="34"/>
        <v>2.7871374554437889E-3</v>
      </c>
      <c r="M318" s="17">
        <f t="shared" si="34"/>
        <v>5.0909090909090349E-3</v>
      </c>
      <c r="N318" s="36">
        <f t="shared" si="35"/>
        <v>7.310495705760589E-3</v>
      </c>
      <c r="O318" s="20">
        <f t="shared" si="36"/>
        <v>1.4841137123745796E-2</v>
      </c>
      <c r="P318" s="17" t="str">
        <f t="shared" si="37"/>
        <v/>
      </c>
      <c r="Q318" s="17" t="str">
        <f t="shared" si="37"/>
        <v/>
      </c>
      <c r="R318" s="17" t="str">
        <f t="shared" si="37"/>
        <v/>
      </c>
      <c r="S318" s="17" t="str">
        <f t="shared" si="32"/>
        <v/>
      </c>
      <c r="T318" s="36" t="str">
        <f t="shared" si="32"/>
        <v/>
      </c>
      <c r="U318" s="20" t="str">
        <f t="shared" si="32"/>
        <v/>
      </c>
    </row>
    <row r="319" spans="1:21" x14ac:dyDescent="0.25">
      <c r="A319" t="s">
        <v>266</v>
      </c>
      <c r="B319" s="6">
        <v>13529.1</v>
      </c>
      <c r="C319" s="6">
        <v>2007</v>
      </c>
      <c r="D319" s="19">
        <v>3672.82</v>
      </c>
      <c r="E319" s="1">
        <v>121.78</v>
      </c>
      <c r="G319" s="2" t="s">
        <v>415</v>
      </c>
      <c r="H319" s="119">
        <v>9243.6</v>
      </c>
      <c r="I319" s="124">
        <v>239.73</v>
      </c>
      <c r="J319" s="17">
        <f t="shared" si="33"/>
        <v>1.0165796183813081E-2</v>
      </c>
      <c r="K319" s="17">
        <f t="shared" si="34"/>
        <v>-9.8423740102123736E-3</v>
      </c>
      <c r="L319" s="17">
        <f t="shared" si="34"/>
        <v>-7.9492200688769943E-3</v>
      </c>
      <c r="M319" s="17">
        <f t="shared" si="34"/>
        <v>-2.0903682264029499E-2</v>
      </c>
      <c r="N319" s="36">
        <f t="shared" si="35"/>
        <v>-6.1500086014104616E-3</v>
      </c>
      <c r="O319" s="20">
        <f t="shared" si="36"/>
        <v>-1.244078269824922E-2</v>
      </c>
      <c r="P319" s="17" t="str">
        <f t="shared" si="37"/>
        <v/>
      </c>
      <c r="Q319" s="17">
        <f t="shared" si="37"/>
        <v>-9.8423740102123736E-3</v>
      </c>
      <c r="R319" s="17">
        <f t="shared" si="37"/>
        <v>-7.9492200688769943E-3</v>
      </c>
      <c r="S319" s="17">
        <f t="shared" si="32"/>
        <v>-2.0903682264029499E-2</v>
      </c>
      <c r="T319" s="36">
        <f t="shared" si="32"/>
        <v>-6.1500086014104616E-3</v>
      </c>
      <c r="U319" s="20">
        <f t="shared" si="32"/>
        <v>-1.244078269824922E-2</v>
      </c>
    </row>
    <row r="320" spans="1:21" x14ac:dyDescent="0.25">
      <c r="A320" t="s">
        <v>265</v>
      </c>
      <c r="B320" s="6">
        <v>13478.3</v>
      </c>
      <c r="C320" s="6">
        <v>2005.8</v>
      </c>
      <c r="D320" s="19">
        <v>3668.1</v>
      </c>
      <c r="E320" s="1">
        <v>123.24</v>
      </c>
      <c r="G320" s="2" t="s">
        <v>414</v>
      </c>
      <c r="H320" s="119">
        <v>9253.4</v>
      </c>
      <c r="I320" s="124">
        <v>240.5</v>
      </c>
      <c r="J320" s="17">
        <f t="shared" si="33"/>
        <v>-3.7548691339409634E-3</v>
      </c>
      <c r="K320" s="17">
        <f t="shared" si="34"/>
        <v>-5.9790732436471039E-4</v>
      </c>
      <c r="L320" s="17">
        <f t="shared" si="34"/>
        <v>-1.2851160688518437E-3</v>
      </c>
      <c r="M320" s="17">
        <f t="shared" si="34"/>
        <v>1.1988832320578124E-2</v>
      </c>
      <c r="N320" s="36">
        <f t="shared" si="35"/>
        <v>1.0601929983988789E-3</v>
      </c>
      <c r="O320" s="20">
        <f t="shared" si="36"/>
        <v>3.211946773453489E-3</v>
      </c>
      <c r="P320" s="17">
        <f t="shared" si="37"/>
        <v>-3.7548691339409634E-3</v>
      </c>
      <c r="Q320" s="17">
        <f t="shared" si="37"/>
        <v>-5.9790732436471039E-4</v>
      </c>
      <c r="R320" s="17">
        <f t="shared" si="37"/>
        <v>-1.2851160688518437E-3</v>
      </c>
      <c r="S320" s="17" t="str">
        <f t="shared" si="32"/>
        <v/>
      </c>
      <c r="T320" s="36" t="str">
        <f t="shared" si="32"/>
        <v/>
      </c>
      <c r="U320" s="20" t="str">
        <f t="shared" si="32"/>
        <v/>
      </c>
    </row>
    <row r="321" spans="1:21" x14ac:dyDescent="0.25">
      <c r="A321" t="s">
        <v>264</v>
      </c>
      <c r="B321" s="6">
        <v>13513.85</v>
      </c>
      <c r="C321" s="6">
        <v>1991.3</v>
      </c>
      <c r="D321" s="19">
        <v>3663.46</v>
      </c>
      <c r="E321" s="1">
        <v>122.41</v>
      </c>
      <c r="G321" s="2" t="s">
        <v>413</v>
      </c>
      <c r="H321" s="119">
        <v>9198.7000000000007</v>
      </c>
      <c r="I321" s="124">
        <v>238.62</v>
      </c>
      <c r="J321" s="17">
        <f t="shared" si="33"/>
        <v>2.6375729876915166E-3</v>
      </c>
      <c r="K321" s="17">
        <f t="shared" si="34"/>
        <v>-7.2290357961910523E-3</v>
      </c>
      <c r="L321" s="17">
        <f t="shared" si="34"/>
        <v>-1.264960061067022E-3</v>
      </c>
      <c r="M321" s="17">
        <f t="shared" si="34"/>
        <v>-6.7348263550794929E-3</v>
      </c>
      <c r="N321" s="36">
        <f t="shared" si="35"/>
        <v>-5.9113406963925419E-3</v>
      </c>
      <c r="O321" s="20">
        <f t="shared" si="36"/>
        <v>-7.8170478170478397E-3</v>
      </c>
      <c r="P321" s="17" t="str">
        <f t="shared" si="37"/>
        <v/>
      </c>
      <c r="Q321" s="17">
        <f t="shared" si="37"/>
        <v>-7.2290357961910523E-3</v>
      </c>
      <c r="R321" s="17">
        <f t="shared" si="37"/>
        <v>-1.264960061067022E-3</v>
      </c>
      <c r="S321" s="17">
        <f t="shared" si="32"/>
        <v>-6.7348263550794929E-3</v>
      </c>
      <c r="T321" s="36">
        <f t="shared" si="32"/>
        <v>-5.9113406963925419E-3</v>
      </c>
      <c r="U321" s="20">
        <f t="shared" si="32"/>
        <v>-7.8170478170478397E-3</v>
      </c>
    </row>
    <row r="322" spans="1:21" x14ac:dyDescent="0.25">
      <c r="A322" t="s">
        <v>261</v>
      </c>
      <c r="B322" s="6">
        <v>13558.15</v>
      </c>
      <c r="C322" s="6">
        <v>1974.35</v>
      </c>
      <c r="D322" s="19">
        <v>3647.49</v>
      </c>
      <c r="E322" s="1">
        <v>121.78</v>
      </c>
      <c r="G322" s="2" t="s">
        <v>412</v>
      </c>
      <c r="H322" s="119">
        <v>9135.2999999999993</v>
      </c>
      <c r="I322" s="124">
        <v>233.65</v>
      </c>
      <c r="J322" s="17">
        <f t="shared" si="33"/>
        <v>3.2781183748524789E-3</v>
      </c>
      <c r="K322" s="17">
        <f t="shared" si="34"/>
        <v>-8.5120273188369344E-3</v>
      </c>
      <c r="L322" s="17">
        <f t="shared" si="34"/>
        <v>-4.359266922526861E-3</v>
      </c>
      <c r="M322" s="17">
        <f t="shared" si="34"/>
        <v>-5.1466383465402776E-3</v>
      </c>
      <c r="N322" s="36">
        <f t="shared" si="35"/>
        <v>-6.8922782567103491E-3</v>
      </c>
      <c r="O322" s="20">
        <f t="shared" si="36"/>
        <v>-2.0828094878886927E-2</v>
      </c>
      <c r="P322" s="17" t="str">
        <f t="shared" si="37"/>
        <v/>
      </c>
      <c r="Q322" s="17">
        <f t="shared" si="37"/>
        <v>-8.5120273188369344E-3</v>
      </c>
      <c r="R322" s="17">
        <f t="shared" si="37"/>
        <v>-4.359266922526861E-3</v>
      </c>
      <c r="S322" s="17">
        <f t="shared" si="32"/>
        <v>-5.1466383465402776E-3</v>
      </c>
      <c r="T322" s="36">
        <f t="shared" si="32"/>
        <v>-6.8922782567103491E-3</v>
      </c>
      <c r="U322" s="20">
        <f t="shared" si="32"/>
        <v>-2.0828094878886927E-2</v>
      </c>
    </row>
    <row r="323" spans="1:21" x14ac:dyDescent="0.25">
      <c r="A323" t="s">
        <v>260</v>
      </c>
      <c r="B323" s="6">
        <v>13567.85</v>
      </c>
      <c r="C323" s="6">
        <v>1976.55</v>
      </c>
      <c r="D323" s="19">
        <v>3694.62</v>
      </c>
      <c r="E323" s="1">
        <v>127.88</v>
      </c>
      <c r="G323" s="2" t="s">
        <v>411</v>
      </c>
      <c r="H323" s="119">
        <v>9155.7999999999993</v>
      </c>
      <c r="I323" s="124">
        <v>232.75</v>
      </c>
      <c r="J323" s="17">
        <f t="shared" si="33"/>
        <v>7.1543684057195911E-4</v>
      </c>
      <c r="K323" s="17">
        <f t="shared" si="34"/>
        <v>1.1142907792438539E-3</v>
      </c>
      <c r="L323" s="17">
        <f t="shared" si="34"/>
        <v>1.2921214314501217E-2</v>
      </c>
      <c r="M323" s="17">
        <f t="shared" si="34"/>
        <v>5.0090326818853725E-2</v>
      </c>
      <c r="N323" s="36">
        <f t="shared" si="35"/>
        <v>2.2440423412477539E-3</v>
      </c>
      <c r="O323" s="20">
        <f t="shared" si="36"/>
        <v>-3.8519152578643245E-3</v>
      </c>
      <c r="P323" s="17" t="str">
        <f t="shared" si="37"/>
        <v/>
      </c>
      <c r="Q323" s="17" t="str">
        <f t="shared" si="37"/>
        <v/>
      </c>
      <c r="R323" s="17" t="str">
        <f t="shared" si="37"/>
        <v/>
      </c>
      <c r="S323" s="17" t="str">
        <f t="shared" si="32"/>
        <v/>
      </c>
      <c r="T323" s="36" t="str">
        <f t="shared" si="32"/>
        <v/>
      </c>
      <c r="U323" s="20">
        <f t="shared" si="32"/>
        <v>-3.8519152578643245E-3</v>
      </c>
    </row>
    <row r="324" spans="1:21" x14ac:dyDescent="0.25">
      <c r="A324" t="s">
        <v>259</v>
      </c>
      <c r="B324" s="6">
        <v>13682.7</v>
      </c>
      <c r="C324" s="6">
        <v>1985.6</v>
      </c>
      <c r="D324" s="19">
        <v>3701.17</v>
      </c>
      <c r="E324" s="1">
        <v>127.81</v>
      </c>
      <c r="G324" s="2" t="s">
        <v>410</v>
      </c>
      <c r="H324" s="119">
        <v>9170.2000000000007</v>
      </c>
      <c r="I324" s="124">
        <v>235.75</v>
      </c>
      <c r="J324" s="17">
        <f t="shared" si="33"/>
        <v>8.4648636298307878E-3</v>
      </c>
      <c r="K324" s="17">
        <f t="shared" si="34"/>
        <v>4.5786850825932923E-3</v>
      </c>
      <c r="L324" s="17">
        <f t="shared" si="34"/>
        <v>1.7728480872187813E-3</v>
      </c>
      <c r="M324" s="17">
        <f t="shared" si="34"/>
        <v>-5.4738817641530879E-4</v>
      </c>
      <c r="N324" s="36">
        <f t="shared" si="35"/>
        <v>1.57277354245422E-3</v>
      </c>
      <c r="O324" s="20">
        <f t="shared" si="36"/>
        <v>1.2889366272824887E-2</v>
      </c>
      <c r="P324" s="17" t="str">
        <f t="shared" si="37"/>
        <v/>
      </c>
      <c r="Q324" s="17" t="str">
        <f t="shared" si="37"/>
        <v/>
      </c>
      <c r="R324" s="17" t="str">
        <f t="shared" si="37"/>
        <v/>
      </c>
      <c r="S324" s="17">
        <f t="shared" si="37"/>
        <v>-5.4738817641530879E-4</v>
      </c>
      <c r="T324" s="36" t="str">
        <f t="shared" si="37"/>
        <v/>
      </c>
      <c r="U324" s="20" t="str">
        <f t="shared" si="37"/>
        <v/>
      </c>
    </row>
    <row r="325" spans="1:21" x14ac:dyDescent="0.25">
      <c r="A325" t="s">
        <v>258</v>
      </c>
      <c r="B325" s="6">
        <v>13740.7</v>
      </c>
      <c r="C325" s="6">
        <v>1991.55</v>
      </c>
      <c r="D325" s="19">
        <v>3722.48</v>
      </c>
      <c r="E325" s="1">
        <v>128.69999999999999</v>
      </c>
      <c r="G325" s="2" t="s">
        <v>409</v>
      </c>
      <c r="H325" s="119">
        <v>9208</v>
      </c>
      <c r="I325" s="124">
        <v>239.01</v>
      </c>
      <c r="J325" s="17">
        <f t="shared" ref="J325:J388" si="38">B325/B324-1</f>
        <v>4.2389294510585263E-3</v>
      </c>
      <c r="K325" s="17">
        <f t="shared" ref="K325:M388" si="39">C325/C324-1</f>
        <v>2.9965753424656683E-3</v>
      </c>
      <c r="L325" s="17">
        <f t="shared" si="39"/>
        <v>5.7576388007034573E-3</v>
      </c>
      <c r="M325" s="17">
        <f t="shared" si="39"/>
        <v>6.9634613879976381E-3</v>
      </c>
      <c r="N325" s="36">
        <f t="shared" ref="N325:N388" si="40">H325/H324-1</f>
        <v>4.1220475016900959E-3</v>
      </c>
      <c r="O325" s="20">
        <f t="shared" ref="O325:O388" si="41">I325/I324-1</f>
        <v>1.382820784729577E-2</v>
      </c>
      <c r="P325" s="17" t="str">
        <f t="shared" ref="P325:S388" si="42">IF(J325&lt;0,J325,"")</f>
        <v/>
      </c>
      <c r="Q325" s="17" t="str">
        <f t="shared" si="42"/>
        <v/>
      </c>
      <c r="R325" s="17" t="str">
        <f t="shared" si="42"/>
        <v/>
      </c>
      <c r="S325" s="17" t="str">
        <f t="shared" si="42"/>
        <v/>
      </c>
      <c r="T325" s="36" t="str">
        <f t="shared" ref="T325:U388" si="43">IF(N325&lt;0,N325,"")</f>
        <v/>
      </c>
      <c r="U325" s="20" t="str">
        <f t="shared" si="43"/>
        <v/>
      </c>
    </row>
    <row r="326" spans="1:21" x14ac:dyDescent="0.25">
      <c r="A326" t="s">
        <v>257</v>
      </c>
      <c r="B326" s="6">
        <v>13760.55</v>
      </c>
      <c r="C326" s="6">
        <v>1939.7</v>
      </c>
      <c r="D326" s="19">
        <v>3709.41</v>
      </c>
      <c r="E326" s="1">
        <v>126.65</v>
      </c>
      <c r="G326" s="2" t="s">
        <v>408</v>
      </c>
      <c r="H326" s="119">
        <v>9162.4</v>
      </c>
      <c r="I326" s="124">
        <v>236.1</v>
      </c>
      <c r="J326" s="17">
        <f t="shared" si="38"/>
        <v>1.4446134476409078E-3</v>
      </c>
      <c r="K326" s="17">
        <f t="shared" si="39"/>
        <v>-2.6034997865983733E-2</v>
      </c>
      <c r="L326" s="17">
        <f t="shared" si="39"/>
        <v>-3.5111001267972286E-3</v>
      </c>
      <c r="M326" s="17">
        <f t="shared" si="39"/>
        <v>-1.5928515928515852E-2</v>
      </c>
      <c r="N326" s="36">
        <f t="shared" si="40"/>
        <v>-4.952215464813281E-3</v>
      </c>
      <c r="O326" s="20">
        <f t="shared" si="41"/>
        <v>-1.2175222794025387E-2</v>
      </c>
      <c r="P326" s="17" t="str">
        <f t="shared" si="42"/>
        <v/>
      </c>
      <c r="Q326" s="17">
        <f t="shared" si="42"/>
        <v>-2.6034997865983733E-2</v>
      </c>
      <c r="R326" s="17">
        <f t="shared" si="42"/>
        <v>-3.5111001267972286E-3</v>
      </c>
      <c r="S326" s="17">
        <f t="shared" si="42"/>
        <v>-1.5928515928515852E-2</v>
      </c>
      <c r="T326" s="36">
        <f t="shared" si="43"/>
        <v>-4.952215464813281E-3</v>
      </c>
      <c r="U326" s="20">
        <f t="shared" si="43"/>
        <v>-1.2175222794025387E-2</v>
      </c>
    </row>
    <row r="327" spans="1:21" x14ac:dyDescent="0.25">
      <c r="A327" t="s">
        <v>254</v>
      </c>
      <c r="B327" s="6">
        <v>13328.4</v>
      </c>
      <c r="C327" s="6">
        <v>1936.7</v>
      </c>
      <c r="D327" s="19">
        <v>3694.92</v>
      </c>
      <c r="E327" s="1">
        <v>128.22999999999999</v>
      </c>
      <c r="G327" s="2" t="s">
        <v>407</v>
      </c>
      <c r="H327" s="119">
        <v>9387.2999999999993</v>
      </c>
      <c r="I327" s="124">
        <v>245.53</v>
      </c>
      <c r="J327" s="17">
        <f t="shared" si="38"/>
        <v>-3.1404994713147394E-2</v>
      </c>
      <c r="K327" s="17">
        <f t="shared" si="39"/>
        <v>-1.5466309223075569E-3</v>
      </c>
      <c r="L327" s="17">
        <f t="shared" si="39"/>
        <v>-3.9062815919512772E-3</v>
      </c>
      <c r="M327" s="17">
        <f t="shared" si="39"/>
        <v>1.247532570074994E-2</v>
      </c>
      <c r="N327" s="36">
        <f t="shared" si="40"/>
        <v>2.4545970488081714E-2</v>
      </c>
      <c r="O327" s="20">
        <f t="shared" si="41"/>
        <v>3.9940703091910335E-2</v>
      </c>
      <c r="P327" s="17">
        <f t="shared" si="42"/>
        <v>-3.1404994713147394E-2</v>
      </c>
      <c r="Q327" s="17">
        <f t="shared" si="42"/>
        <v>-1.5466309223075569E-3</v>
      </c>
      <c r="R327" s="17">
        <f t="shared" si="42"/>
        <v>-3.9062815919512772E-3</v>
      </c>
      <c r="S327" s="17" t="str">
        <f t="shared" si="42"/>
        <v/>
      </c>
      <c r="T327" s="36" t="str">
        <f t="shared" si="43"/>
        <v/>
      </c>
      <c r="U327" s="20" t="str">
        <f t="shared" si="43"/>
        <v/>
      </c>
    </row>
    <row r="328" spans="1:21" x14ac:dyDescent="0.25">
      <c r="A328" t="s">
        <v>253</v>
      </c>
      <c r="B328" s="6">
        <v>13466.3</v>
      </c>
      <c r="C328" s="6">
        <v>1943.85</v>
      </c>
      <c r="D328" s="19">
        <v>3687.26</v>
      </c>
      <c r="E328" s="1">
        <v>131.88</v>
      </c>
      <c r="G328" s="2" t="s">
        <v>406</v>
      </c>
      <c r="H328" s="119">
        <v>9513.7000000000007</v>
      </c>
      <c r="I328" s="124">
        <v>263.27999999999997</v>
      </c>
      <c r="J328" s="17">
        <f t="shared" si="38"/>
        <v>1.0346328141412231E-2</v>
      </c>
      <c r="K328" s="17">
        <f t="shared" si="39"/>
        <v>3.6918469561624256E-3</v>
      </c>
      <c r="L328" s="17">
        <f t="shared" si="39"/>
        <v>-2.0731166033364223E-3</v>
      </c>
      <c r="M328" s="17">
        <f t="shared" si="39"/>
        <v>2.8464477891289031E-2</v>
      </c>
      <c r="N328" s="36">
        <f t="shared" si="40"/>
        <v>1.3465000585898057E-2</v>
      </c>
      <c r="O328" s="20">
        <f t="shared" si="41"/>
        <v>7.2292591536675666E-2</v>
      </c>
      <c r="P328" s="17" t="str">
        <f t="shared" si="42"/>
        <v/>
      </c>
      <c r="Q328" s="17" t="str">
        <f t="shared" si="42"/>
        <v/>
      </c>
      <c r="R328" s="17">
        <f t="shared" si="42"/>
        <v>-2.0731166033364223E-3</v>
      </c>
      <c r="S328" s="17" t="str">
        <f t="shared" si="42"/>
        <v/>
      </c>
      <c r="T328" s="36" t="str">
        <f t="shared" si="43"/>
        <v/>
      </c>
      <c r="U328" s="20" t="str">
        <f t="shared" si="43"/>
        <v/>
      </c>
    </row>
    <row r="329" spans="1:21" x14ac:dyDescent="0.25">
      <c r="A329" t="s">
        <v>252</v>
      </c>
      <c r="B329" s="6">
        <v>13601.1</v>
      </c>
      <c r="C329" s="6">
        <v>1994.15</v>
      </c>
      <c r="D329" s="19">
        <v>3690.01</v>
      </c>
      <c r="E329" s="1">
        <v>130.96</v>
      </c>
      <c r="G329" s="2" t="s">
        <v>405</v>
      </c>
      <c r="H329" s="119">
        <v>9599.6</v>
      </c>
      <c r="I329" s="124">
        <v>275.33999999999997</v>
      </c>
      <c r="J329" s="17">
        <f t="shared" si="38"/>
        <v>1.0010173544329204E-2</v>
      </c>
      <c r="K329" s="17">
        <f t="shared" si="39"/>
        <v>2.5876482238855969E-2</v>
      </c>
      <c r="L329" s="17">
        <f t="shared" si="39"/>
        <v>7.4581125280026583E-4</v>
      </c>
      <c r="M329" s="17">
        <f t="shared" si="39"/>
        <v>-6.9760388231724368E-3</v>
      </c>
      <c r="N329" s="36">
        <f t="shared" si="40"/>
        <v>9.0290843730620463E-3</v>
      </c>
      <c r="O329" s="20">
        <f t="shared" si="41"/>
        <v>4.5806745670009086E-2</v>
      </c>
      <c r="P329" s="17" t="str">
        <f t="shared" si="42"/>
        <v/>
      </c>
      <c r="Q329" s="17" t="str">
        <f t="shared" si="42"/>
        <v/>
      </c>
      <c r="R329" s="17" t="str">
        <f t="shared" si="42"/>
        <v/>
      </c>
      <c r="S329" s="17">
        <f t="shared" si="42"/>
        <v>-6.9760388231724368E-3</v>
      </c>
      <c r="T329" s="36" t="str">
        <f t="shared" si="43"/>
        <v/>
      </c>
      <c r="U329" s="20" t="str">
        <f t="shared" si="43"/>
        <v/>
      </c>
    </row>
    <row r="330" spans="1:21" x14ac:dyDescent="0.25">
      <c r="A330" t="s">
        <v>251</v>
      </c>
      <c r="B330" s="6">
        <v>13749.25</v>
      </c>
      <c r="C330" s="6">
        <v>2003.3</v>
      </c>
      <c r="D330" s="19">
        <v>3703.06</v>
      </c>
      <c r="E330" s="1">
        <v>131.97</v>
      </c>
      <c r="G330" s="2" t="s">
        <v>404</v>
      </c>
      <c r="H330" s="119">
        <v>9546.4</v>
      </c>
      <c r="I330" s="124">
        <v>279.33</v>
      </c>
      <c r="J330" s="17">
        <f t="shared" si="38"/>
        <v>1.0892501341803307E-2</v>
      </c>
      <c r="K330" s="17">
        <f t="shared" si="39"/>
        <v>4.5884211318105717E-3</v>
      </c>
      <c r="L330" s="17">
        <f t="shared" si="39"/>
        <v>3.5365757816374632E-3</v>
      </c>
      <c r="M330" s="17">
        <f t="shared" si="39"/>
        <v>7.7122785583383369E-3</v>
      </c>
      <c r="N330" s="36">
        <f t="shared" si="40"/>
        <v>-5.5418975790658687E-3</v>
      </c>
      <c r="O330" s="20">
        <f t="shared" si="41"/>
        <v>1.4491174547831775E-2</v>
      </c>
      <c r="P330" s="17" t="str">
        <f t="shared" si="42"/>
        <v/>
      </c>
      <c r="Q330" s="17" t="str">
        <f t="shared" si="42"/>
        <v/>
      </c>
      <c r="R330" s="17" t="str">
        <f t="shared" si="42"/>
        <v/>
      </c>
      <c r="S330" s="17" t="str">
        <f t="shared" si="42"/>
        <v/>
      </c>
      <c r="T330" s="36">
        <f t="shared" si="43"/>
        <v>-5.5418975790658687E-3</v>
      </c>
      <c r="U330" s="20" t="str">
        <f t="shared" si="43"/>
        <v/>
      </c>
    </row>
    <row r="331" spans="1:21" x14ac:dyDescent="0.25">
      <c r="A331" t="s">
        <v>247</v>
      </c>
      <c r="B331" s="6">
        <v>13873.2</v>
      </c>
      <c r="C331" s="6">
        <v>1990.05</v>
      </c>
      <c r="D331" s="19">
        <v>3735.36</v>
      </c>
      <c r="E331" s="1">
        <v>136.69</v>
      </c>
      <c r="G331" s="2" t="s">
        <v>403</v>
      </c>
      <c r="H331" s="119">
        <v>9704.1</v>
      </c>
      <c r="I331" s="124">
        <v>305.32</v>
      </c>
      <c r="J331" s="17">
        <f t="shared" si="38"/>
        <v>9.0150371838464416E-3</v>
      </c>
      <c r="K331" s="17">
        <f t="shared" si="39"/>
        <v>-6.6140867568511563E-3</v>
      </c>
      <c r="L331" s="17">
        <f t="shared" si="39"/>
        <v>8.7225159732762236E-3</v>
      </c>
      <c r="M331" s="17">
        <f t="shared" si="39"/>
        <v>3.5765704326740977E-2</v>
      </c>
      <c r="N331" s="36">
        <f t="shared" si="40"/>
        <v>1.6519316182016297E-2</v>
      </c>
      <c r="O331" s="20">
        <f t="shared" si="41"/>
        <v>9.3044069738302371E-2</v>
      </c>
      <c r="P331" s="17" t="str">
        <f t="shared" si="42"/>
        <v/>
      </c>
      <c r="Q331" s="17">
        <f t="shared" si="42"/>
        <v>-6.6140867568511563E-3</v>
      </c>
      <c r="R331" s="17" t="str">
        <f t="shared" si="42"/>
        <v/>
      </c>
      <c r="S331" s="17" t="str">
        <f t="shared" si="42"/>
        <v/>
      </c>
      <c r="T331" s="36" t="str">
        <f t="shared" si="43"/>
        <v/>
      </c>
      <c r="U331" s="20" t="str">
        <f t="shared" si="43"/>
        <v/>
      </c>
    </row>
    <row r="332" spans="1:21" x14ac:dyDescent="0.25">
      <c r="A332" t="s">
        <v>246</v>
      </c>
      <c r="B332" s="6">
        <v>13932.6</v>
      </c>
      <c r="C332" s="6">
        <v>1995.5</v>
      </c>
      <c r="D332" s="19">
        <v>3727.04</v>
      </c>
      <c r="E332" s="1">
        <v>134.87</v>
      </c>
      <c r="G332" s="2" t="s">
        <v>402</v>
      </c>
      <c r="H332" s="119">
        <v>9932.5</v>
      </c>
      <c r="I332" s="124">
        <v>311.13</v>
      </c>
      <c r="J332" s="17">
        <f t="shared" si="38"/>
        <v>4.2816365366318276E-3</v>
      </c>
      <c r="K332" s="17">
        <f t="shared" si="39"/>
        <v>2.7386246576719397E-3</v>
      </c>
      <c r="L332" s="17">
        <f t="shared" si="39"/>
        <v>-2.2273622890431888E-3</v>
      </c>
      <c r="M332" s="17">
        <f t="shared" si="39"/>
        <v>-1.3314799912210074E-2</v>
      </c>
      <c r="N332" s="36">
        <f t="shared" si="40"/>
        <v>2.3536443358992631E-2</v>
      </c>
      <c r="O332" s="20">
        <f t="shared" si="41"/>
        <v>1.9029215249574127E-2</v>
      </c>
      <c r="P332" s="17" t="str">
        <f t="shared" si="42"/>
        <v/>
      </c>
      <c r="Q332" s="17" t="str">
        <f t="shared" si="42"/>
        <v/>
      </c>
      <c r="R332" s="17">
        <f t="shared" si="42"/>
        <v>-2.2273622890431888E-3</v>
      </c>
      <c r="S332" s="17">
        <f t="shared" si="42"/>
        <v>-1.3314799912210074E-2</v>
      </c>
      <c r="T332" s="36" t="str">
        <f t="shared" si="43"/>
        <v/>
      </c>
      <c r="U332" s="20" t="str">
        <f t="shared" si="43"/>
        <v/>
      </c>
    </row>
    <row r="333" spans="1:21" x14ac:dyDescent="0.25">
      <c r="A333" t="s">
        <v>245</v>
      </c>
      <c r="B333" s="6">
        <v>13981.95</v>
      </c>
      <c r="C333" s="6">
        <v>1985.3</v>
      </c>
      <c r="D333" s="19">
        <v>3732.04</v>
      </c>
      <c r="E333" s="1">
        <v>133.72</v>
      </c>
      <c r="G333" s="2" t="s">
        <v>401</v>
      </c>
      <c r="H333" s="119">
        <v>11022.8</v>
      </c>
      <c r="I333" s="124">
        <v>321.8</v>
      </c>
      <c r="J333" s="17">
        <f t="shared" si="38"/>
        <v>3.5420524525213715E-3</v>
      </c>
      <c r="K333" s="17">
        <f t="shared" si="39"/>
        <v>-5.1115008769732073E-3</v>
      </c>
      <c r="L333" s="17">
        <f t="shared" si="39"/>
        <v>1.3415471795312772E-3</v>
      </c>
      <c r="M333" s="17">
        <f t="shared" si="39"/>
        <v>-8.5267294431675689E-3</v>
      </c>
      <c r="N333" s="36">
        <f t="shared" si="40"/>
        <v>0.10977095393908876</v>
      </c>
      <c r="O333" s="20">
        <f t="shared" si="41"/>
        <v>3.4294346414682098E-2</v>
      </c>
      <c r="P333" s="17" t="str">
        <f t="shared" si="42"/>
        <v/>
      </c>
      <c r="Q333" s="17">
        <f t="shared" si="42"/>
        <v>-5.1115008769732073E-3</v>
      </c>
      <c r="R333" s="17" t="str">
        <f t="shared" si="42"/>
        <v/>
      </c>
      <c r="S333" s="17">
        <f t="shared" si="42"/>
        <v>-8.5267294431675689E-3</v>
      </c>
      <c r="T333" s="36" t="str">
        <f t="shared" si="43"/>
        <v/>
      </c>
      <c r="U333" s="20" t="str">
        <f t="shared" si="43"/>
        <v/>
      </c>
    </row>
    <row r="334" spans="1:21" x14ac:dyDescent="0.25">
      <c r="A334" t="s">
        <v>244</v>
      </c>
      <c r="B334" s="6">
        <v>13981.75</v>
      </c>
      <c r="C334" s="6">
        <v>1987.5</v>
      </c>
      <c r="D334" s="19">
        <v>3756.07</v>
      </c>
      <c r="E334" s="1">
        <v>132.69</v>
      </c>
      <c r="G334" s="2" t="s">
        <v>400</v>
      </c>
      <c r="H334" s="119">
        <v>10908.5</v>
      </c>
      <c r="I334" s="124">
        <v>316.95999999999998</v>
      </c>
      <c r="J334" s="17">
        <f t="shared" si="38"/>
        <v>-1.430415643033367E-5</v>
      </c>
      <c r="K334" s="17">
        <f t="shared" si="39"/>
        <v>1.1081448647560777E-3</v>
      </c>
      <c r="L334" s="17">
        <f t="shared" si="39"/>
        <v>6.4388377402171404E-3</v>
      </c>
      <c r="M334" s="17">
        <f t="shared" si="39"/>
        <v>-7.7026622793897603E-3</v>
      </c>
      <c r="N334" s="36">
        <f t="shared" si="40"/>
        <v>-1.0369416119316299E-2</v>
      </c>
      <c r="O334" s="20">
        <f t="shared" si="41"/>
        <v>-1.5040397762585589E-2</v>
      </c>
      <c r="P334" s="17">
        <f t="shared" si="42"/>
        <v>-1.430415643033367E-5</v>
      </c>
      <c r="Q334" s="17" t="str">
        <f t="shared" si="42"/>
        <v/>
      </c>
      <c r="R334" s="17" t="str">
        <f t="shared" si="42"/>
        <v/>
      </c>
      <c r="S334" s="17">
        <f t="shared" si="42"/>
        <v>-7.7026622793897603E-3</v>
      </c>
      <c r="T334" s="36">
        <f t="shared" si="43"/>
        <v>-1.0369416119316299E-2</v>
      </c>
      <c r="U334" s="20">
        <f t="shared" si="43"/>
        <v>-1.5040397762585589E-2</v>
      </c>
    </row>
    <row r="335" spans="1:21" x14ac:dyDescent="0.25">
      <c r="A335" t="s">
        <v>243</v>
      </c>
      <c r="B335" s="6">
        <v>14018.5</v>
      </c>
      <c r="C335" s="6">
        <v>1990.85</v>
      </c>
      <c r="D335" s="19">
        <v>3756.07</v>
      </c>
      <c r="E335" s="1">
        <v>132.69</v>
      </c>
      <c r="G335" s="2" t="s">
        <v>399</v>
      </c>
      <c r="H335" s="119">
        <v>11105.9</v>
      </c>
      <c r="I335" s="124">
        <v>317.82</v>
      </c>
      <c r="J335" s="17">
        <f t="shared" si="38"/>
        <v>2.6284263414808606E-3</v>
      </c>
      <c r="K335" s="17">
        <f t="shared" si="39"/>
        <v>1.6855345911950259E-3</v>
      </c>
      <c r="L335" s="17">
        <f t="shared" si="39"/>
        <v>0</v>
      </c>
      <c r="M335" s="17">
        <f t="shared" si="39"/>
        <v>0</v>
      </c>
      <c r="N335" s="36">
        <f t="shared" si="40"/>
        <v>1.8095980198927331E-2</v>
      </c>
      <c r="O335" s="20">
        <f t="shared" si="41"/>
        <v>2.7132761231700719E-3</v>
      </c>
      <c r="P335" s="17" t="str">
        <f t="shared" si="42"/>
        <v/>
      </c>
      <c r="Q335" s="17" t="str">
        <f t="shared" si="42"/>
        <v/>
      </c>
      <c r="R335" s="17" t="str">
        <f t="shared" si="42"/>
        <v/>
      </c>
      <c r="S335" s="17" t="str">
        <f t="shared" si="42"/>
        <v/>
      </c>
      <c r="T335" s="36" t="str">
        <f t="shared" si="43"/>
        <v/>
      </c>
      <c r="U335" s="20" t="str">
        <f t="shared" si="43"/>
        <v/>
      </c>
    </row>
    <row r="336" spans="1:21" x14ac:dyDescent="0.25">
      <c r="A336" t="s">
        <v>240</v>
      </c>
      <c r="B336" s="6">
        <v>14132.9</v>
      </c>
      <c r="C336" s="6">
        <v>1966.1</v>
      </c>
      <c r="D336" s="19">
        <v>3700.65</v>
      </c>
      <c r="E336" s="1">
        <v>129.41</v>
      </c>
      <c r="G336" s="2" t="s">
        <v>398</v>
      </c>
      <c r="H336" s="119">
        <v>11096.2</v>
      </c>
      <c r="I336" s="124">
        <v>334.87</v>
      </c>
      <c r="J336" s="17">
        <f t="shared" si="38"/>
        <v>8.1606448621465155E-3</v>
      </c>
      <c r="K336" s="17">
        <f t="shared" si="39"/>
        <v>-1.2431875831931061E-2</v>
      </c>
      <c r="L336" s="17">
        <f t="shared" si="39"/>
        <v>-1.475478359029514E-2</v>
      </c>
      <c r="M336" s="17">
        <f t="shared" si="39"/>
        <v>-2.471927048006628E-2</v>
      </c>
      <c r="N336" s="36">
        <f t="shared" si="40"/>
        <v>-8.734096291159732E-4</v>
      </c>
      <c r="O336" s="20">
        <f t="shared" si="41"/>
        <v>5.3646718268202109E-2</v>
      </c>
      <c r="P336" s="17" t="str">
        <f t="shared" si="42"/>
        <v/>
      </c>
      <c r="Q336" s="17">
        <f t="shared" si="42"/>
        <v>-1.2431875831931061E-2</v>
      </c>
      <c r="R336" s="17">
        <f t="shared" si="42"/>
        <v>-1.475478359029514E-2</v>
      </c>
      <c r="S336" s="17">
        <f t="shared" si="42"/>
        <v>-2.471927048006628E-2</v>
      </c>
      <c r="T336" s="36">
        <f t="shared" si="43"/>
        <v>-8.734096291159732E-4</v>
      </c>
      <c r="U336" s="20" t="str">
        <f t="shared" si="43"/>
        <v/>
      </c>
    </row>
    <row r="337" spans="1:21" x14ac:dyDescent="0.25">
      <c r="A337" t="s">
        <v>239</v>
      </c>
      <c r="B337" s="6">
        <v>14199.5</v>
      </c>
      <c r="C337" s="6">
        <v>1914.25</v>
      </c>
      <c r="D337" s="19">
        <v>3726.86</v>
      </c>
      <c r="E337" s="1">
        <v>131.01</v>
      </c>
      <c r="G337" s="2" t="s">
        <v>397</v>
      </c>
      <c r="H337" s="119">
        <v>11333.4</v>
      </c>
      <c r="I337" s="124">
        <v>346.51</v>
      </c>
      <c r="J337" s="17">
        <f t="shared" si="38"/>
        <v>4.7124086351704175E-3</v>
      </c>
      <c r="K337" s="17">
        <f t="shared" si="39"/>
        <v>-2.6372005493108142E-2</v>
      </c>
      <c r="L337" s="17">
        <f t="shared" si="39"/>
        <v>7.0825395538620661E-3</v>
      </c>
      <c r="M337" s="17">
        <f t="shared" si="39"/>
        <v>1.2363804960976665E-2</v>
      </c>
      <c r="N337" s="36">
        <f t="shared" si="40"/>
        <v>2.137668751464461E-2</v>
      </c>
      <c r="O337" s="20">
        <f t="shared" si="41"/>
        <v>3.475975751784266E-2</v>
      </c>
      <c r="P337" s="17" t="str">
        <f t="shared" si="42"/>
        <v/>
      </c>
      <c r="Q337" s="17">
        <f t="shared" si="42"/>
        <v>-2.6372005493108142E-2</v>
      </c>
      <c r="R337" s="17" t="str">
        <f t="shared" si="42"/>
        <v/>
      </c>
      <c r="S337" s="17" t="str">
        <f t="shared" si="42"/>
        <v/>
      </c>
      <c r="T337" s="36" t="str">
        <f t="shared" si="43"/>
        <v/>
      </c>
      <c r="U337" s="20" t="str">
        <f t="shared" si="43"/>
        <v/>
      </c>
    </row>
    <row r="338" spans="1:21" x14ac:dyDescent="0.25">
      <c r="A338" t="s">
        <v>238</v>
      </c>
      <c r="B338" s="6">
        <v>14146.25</v>
      </c>
      <c r="C338" s="6">
        <v>1911.15</v>
      </c>
      <c r="D338" s="19">
        <v>3748.14</v>
      </c>
      <c r="E338" s="1">
        <v>126.6</v>
      </c>
      <c r="G338" s="2" t="s">
        <v>396</v>
      </c>
      <c r="H338" s="119">
        <v>11803.1</v>
      </c>
      <c r="I338" s="124">
        <v>387.14</v>
      </c>
      <c r="J338" s="17">
        <f t="shared" si="38"/>
        <v>-3.7501320469031096E-3</v>
      </c>
      <c r="K338" s="17">
        <f t="shared" si="39"/>
        <v>-1.6194331983805377E-3</v>
      </c>
      <c r="L338" s="17">
        <f t="shared" si="39"/>
        <v>5.7099005597205377E-3</v>
      </c>
      <c r="M338" s="17">
        <f t="shared" si="39"/>
        <v>-3.3661552553240215E-2</v>
      </c>
      <c r="N338" s="36">
        <f t="shared" si="40"/>
        <v>4.1443873859565494E-2</v>
      </c>
      <c r="O338" s="20">
        <f t="shared" si="41"/>
        <v>0.11725491327811599</v>
      </c>
      <c r="P338" s="17">
        <f t="shared" si="42"/>
        <v>-3.7501320469031096E-3</v>
      </c>
      <c r="Q338" s="17">
        <f t="shared" si="42"/>
        <v>-1.6194331983805377E-3</v>
      </c>
      <c r="R338" s="17" t="str">
        <f t="shared" si="42"/>
        <v/>
      </c>
      <c r="S338" s="17">
        <f t="shared" si="42"/>
        <v>-3.3661552553240215E-2</v>
      </c>
      <c r="T338" s="36" t="str">
        <f t="shared" si="43"/>
        <v/>
      </c>
      <c r="U338" s="20" t="str">
        <f t="shared" si="43"/>
        <v/>
      </c>
    </row>
    <row r="339" spans="1:21" x14ac:dyDescent="0.25">
      <c r="A339" t="s">
        <v>237</v>
      </c>
      <c r="B339" s="6">
        <v>14137.35</v>
      </c>
      <c r="C339" s="6">
        <v>1933.7</v>
      </c>
      <c r="D339" s="19">
        <v>3803.79</v>
      </c>
      <c r="E339" s="1">
        <v>130.91999999999999</v>
      </c>
      <c r="G339" s="2" t="s">
        <v>395</v>
      </c>
      <c r="H339" s="119">
        <v>11066.8</v>
      </c>
      <c r="I339" s="124">
        <v>372.08</v>
      </c>
      <c r="J339" s="17">
        <f t="shared" si="38"/>
        <v>-6.2914199876284993E-4</v>
      </c>
      <c r="K339" s="17">
        <f t="shared" si="39"/>
        <v>1.1799178505088603E-2</v>
      </c>
      <c r="L339" s="17">
        <f t="shared" si="39"/>
        <v>1.484736429268918E-2</v>
      </c>
      <c r="M339" s="17">
        <f t="shared" si="39"/>
        <v>3.4123222748815074E-2</v>
      </c>
      <c r="N339" s="36">
        <f t="shared" si="40"/>
        <v>-6.2381916615126598E-2</v>
      </c>
      <c r="O339" s="20">
        <f t="shared" si="41"/>
        <v>-3.8900656093402874E-2</v>
      </c>
      <c r="P339" s="17">
        <f t="shared" si="42"/>
        <v>-6.2914199876284993E-4</v>
      </c>
      <c r="Q339" s="17" t="str">
        <f t="shared" si="42"/>
        <v/>
      </c>
      <c r="R339" s="17" t="str">
        <f t="shared" si="42"/>
        <v/>
      </c>
      <c r="S339" s="17" t="str">
        <f t="shared" si="42"/>
        <v/>
      </c>
      <c r="T339" s="36">
        <f t="shared" si="43"/>
        <v>-6.2381916615126598E-2</v>
      </c>
      <c r="U339" s="20">
        <f t="shared" si="43"/>
        <v>-3.8900656093402874E-2</v>
      </c>
    </row>
    <row r="340" spans="1:21" x14ac:dyDescent="0.25">
      <c r="A340" t="s">
        <v>236</v>
      </c>
      <c r="B340" s="6">
        <v>14347.25</v>
      </c>
      <c r="C340" s="6">
        <v>1897.25</v>
      </c>
      <c r="D340" s="19">
        <v>3824.68</v>
      </c>
      <c r="E340" s="1">
        <v>132.05000000000001</v>
      </c>
      <c r="G340" s="2" t="s">
        <v>394</v>
      </c>
      <c r="H340" s="119">
        <v>11224.4</v>
      </c>
      <c r="I340" s="124">
        <v>385.8</v>
      </c>
      <c r="J340" s="17">
        <f t="shared" si="38"/>
        <v>1.4847195549378078E-2</v>
      </c>
      <c r="K340" s="17">
        <f t="shared" si="39"/>
        <v>-1.8849873299891406E-2</v>
      </c>
      <c r="L340" s="17">
        <f t="shared" si="39"/>
        <v>5.4918909824148709E-3</v>
      </c>
      <c r="M340" s="17">
        <f t="shared" si="39"/>
        <v>8.6312251756799352E-3</v>
      </c>
      <c r="N340" s="36">
        <f t="shared" si="40"/>
        <v>1.4240792279611059E-2</v>
      </c>
      <c r="O340" s="20">
        <f t="shared" si="41"/>
        <v>3.6873790582670374E-2</v>
      </c>
      <c r="P340" s="17" t="str">
        <f t="shared" si="42"/>
        <v/>
      </c>
      <c r="Q340" s="17">
        <f t="shared" si="42"/>
        <v>-1.8849873299891406E-2</v>
      </c>
      <c r="R340" s="17" t="str">
        <f t="shared" si="42"/>
        <v/>
      </c>
      <c r="S340" s="17" t="str">
        <f t="shared" si="42"/>
        <v/>
      </c>
      <c r="T340" s="36" t="str">
        <f t="shared" si="43"/>
        <v/>
      </c>
      <c r="U340" s="20" t="str">
        <f t="shared" si="43"/>
        <v/>
      </c>
    </row>
    <row r="341" spans="1:21" x14ac:dyDescent="0.25">
      <c r="A341" t="s">
        <v>233</v>
      </c>
      <c r="B341" s="6">
        <v>14484.75</v>
      </c>
      <c r="C341" s="6">
        <v>1957.05</v>
      </c>
      <c r="D341" s="19">
        <v>3799.61</v>
      </c>
      <c r="E341" s="1">
        <v>128.97999999999999</v>
      </c>
      <c r="G341" s="2" t="s">
        <v>393</v>
      </c>
      <c r="H341" s="119">
        <v>11184.7</v>
      </c>
      <c r="I341" s="124">
        <v>389.62</v>
      </c>
      <c r="J341" s="17">
        <f t="shared" si="38"/>
        <v>9.5837181341371647E-3</v>
      </c>
      <c r="K341" s="17">
        <f t="shared" si="39"/>
        <v>3.1519304256160119E-2</v>
      </c>
      <c r="L341" s="17">
        <f t="shared" si="39"/>
        <v>-6.5547967411652142E-3</v>
      </c>
      <c r="M341" s="17">
        <f t="shared" si="39"/>
        <v>-2.3248769405528336E-2</v>
      </c>
      <c r="N341" s="36">
        <f t="shared" si="40"/>
        <v>-3.5369373864080345E-3</v>
      </c>
      <c r="O341" s="20">
        <f t="shared" si="41"/>
        <v>9.9015033696214783E-3</v>
      </c>
      <c r="P341" s="17" t="str">
        <f t="shared" si="42"/>
        <v/>
      </c>
      <c r="Q341" s="17" t="str">
        <f t="shared" si="42"/>
        <v/>
      </c>
      <c r="R341" s="17">
        <f t="shared" si="42"/>
        <v>-6.5547967411652142E-3</v>
      </c>
      <c r="S341" s="17">
        <f t="shared" si="42"/>
        <v>-2.3248769405528336E-2</v>
      </c>
      <c r="T341" s="36">
        <f t="shared" si="43"/>
        <v>-3.5369373864080345E-3</v>
      </c>
      <c r="U341" s="20" t="str">
        <f t="shared" si="43"/>
        <v/>
      </c>
    </row>
    <row r="342" spans="1:21" x14ac:dyDescent="0.25">
      <c r="A342" t="s">
        <v>232</v>
      </c>
      <c r="B342" s="6">
        <v>14563.45</v>
      </c>
      <c r="C342" s="6">
        <v>1938.8</v>
      </c>
      <c r="D342" s="19">
        <v>3801.19</v>
      </c>
      <c r="E342" s="1">
        <v>128.80000000000001</v>
      </c>
      <c r="G342" s="2" t="s">
        <v>392</v>
      </c>
      <c r="H342" s="119">
        <v>11735.1</v>
      </c>
      <c r="I342" s="124">
        <v>400.79</v>
      </c>
      <c r="J342" s="17">
        <f t="shared" si="38"/>
        <v>5.4333005402233958E-3</v>
      </c>
      <c r="K342" s="17">
        <f t="shared" si="39"/>
        <v>-9.3252599575892603E-3</v>
      </c>
      <c r="L342" s="17">
        <f t="shared" si="39"/>
        <v>4.1583215119445072E-4</v>
      </c>
      <c r="M342" s="17">
        <f t="shared" si="39"/>
        <v>-1.3955652039073785E-3</v>
      </c>
      <c r="N342" s="36">
        <f t="shared" si="40"/>
        <v>4.9210081629368574E-2</v>
      </c>
      <c r="O342" s="20">
        <f t="shared" si="41"/>
        <v>2.8668959498999058E-2</v>
      </c>
      <c r="P342" s="17" t="str">
        <f t="shared" si="42"/>
        <v/>
      </c>
      <c r="Q342" s="17">
        <f t="shared" si="42"/>
        <v>-9.3252599575892603E-3</v>
      </c>
      <c r="R342" s="17" t="str">
        <f t="shared" si="42"/>
        <v/>
      </c>
      <c r="S342" s="17">
        <f t="shared" si="42"/>
        <v>-1.3955652039073785E-3</v>
      </c>
      <c r="T342" s="36" t="str">
        <f t="shared" si="43"/>
        <v/>
      </c>
      <c r="U342" s="20" t="str">
        <f t="shared" si="43"/>
        <v/>
      </c>
    </row>
    <row r="343" spans="1:21" x14ac:dyDescent="0.25">
      <c r="A343" t="s">
        <v>231</v>
      </c>
      <c r="B343" s="6">
        <v>14564.85</v>
      </c>
      <c r="C343" s="6">
        <v>1960.6</v>
      </c>
      <c r="D343" s="19">
        <v>3809.84</v>
      </c>
      <c r="E343" s="1">
        <v>130.88999999999999</v>
      </c>
      <c r="G343" s="2" t="s">
        <v>391</v>
      </c>
      <c r="H343" s="119">
        <v>11757.1</v>
      </c>
      <c r="I343" s="124">
        <v>394.83</v>
      </c>
      <c r="J343" s="17">
        <f t="shared" si="38"/>
        <v>9.6131067844451579E-5</v>
      </c>
      <c r="K343" s="17">
        <f t="shared" si="39"/>
        <v>1.1244068495976922E-2</v>
      </c>
      <c r="L343" s="17">
        <f t="shared" si="39"/>
        <v>2.2756031663768717E-3</v>
      </c>
      <c r="M343" s="17">
        <f t="shared" si="39"/>
        <v>1.6226708074533969E-2</v>
      </c>
      <c r="N343" s="36">
        <f t="shared" si="40"/>
        <v>1.8747177271603022E-3</v>
      </c>
      <c r="O343" s="20">
        <f t="shared" si="41"/>
        <v>-1.4870630504753235E-2</v>
      </c>
      <c r="P343" s="17" t="str">
        <f t="shared" si="42"/>
        <v/>
      </c>
      <c r="Q343" s="17" t="str">
        <f t="shared" si="42"/>
        <v/>
      </c>
      <c r="R343" s="17" t="str">
        <f t="shared" si="42"/>
        <v/>
      </c>
      <c r="S343" s="17" t="str">
        <f t="shared" si="42"/>
        <v/>
      </c>
      <c r="T343" s="36" t="str">
        <f t="shared" si="43"/>
        <v/>
      </c>
      <c r="U343" s="20">
        <f t="shared" si="43"/>
        <v>-1.4870630504753235E-2</v>
      </c>
    </row>
    <row r="344" spans="1:21" x14ac:dyDescent="0.25">
      <c r="A344" t="s">
        <v>230</v>
      </c>
      <c r="B344" s="6">
        <v>14595.6</v>
      </c>
      <c r="C344" s="6">
        <v>1937.45</v>
      </c>
      <c r="D344" s="19">
        <v>3795.54</v>
      </c>
      <c r="E344" s="1">
        <v>128.91</v>
      </c>
      <c r="G344" s="2" t="s">
        <v>390</v>
      </c>
      <c r="H344" s="119">
        <v>11592</v>
      </c>
      <c r="I344" s="124">
        <v>379.57</v>
      </c>
      <c r="J344" s="17">
        <f t="shared" si="38"/>
        <v>2.1112472837001572E-3</v>
      </c>
      <c r="K344" s="17">
        <f t="shared" si="39"/>
        <v>-1.1807609915331918E-2</v>
      </c>
      <c r="L344" s="17">
        <f t="shared" si="39"/>
        <v>-3.753438464607517E-3</v>
      </c>
      <c r="M344" s="17">
        <f t="shared" si="39"/>
        <v>-1.5127206050882358E-2</v>
      </c>
      <c r="N344" s="36">
        <f t="shared" si="40"/>
        <v>-1.4042578527017735E-2</v>
      </c>
      <c r="O344" s="20">
        <f t="shared" si="41"/>
        <v>-3.8649545373958372E-2</v>
      </c>
      <c r="P344" s="17" t="str">
        <f t="shared" si="42"/>
        <v/>
      </c>
      <c r="Q344" s="17">
        <f t="shared" si="42"/>
        <v>-1.1807609915331918E-2</v>
      </c>
      <c r="R344" s="17">
        <f t="shared" si="42"/>
        <v>-3.753438464607517E-3</v>
      </c>
      <c r="S344" s="17">
        <f t="shared" si="42"/>
        <v>-1.5127206050882358E-2</v>
      </c>
      <c r="T344" s="36">
        <f t="shared" si="43"/>
        <v>-1.4042578527017735E-2</v>
      </c>
      <c r="U344" s="20">
        <f t="shared" si="43"/>
        <v>-3.8649545373958372E-2</v>
      </c>
    </row>
    <row r="345" spans="1:21" x14ac:dyDescent="0.25">
      <c r="A345" t="s">
        <v>229</v>
      </c>
      <c r="B345" s="6">
        <v>14433.7</v>
      </c>
      <c r="C345" s="6">
        <v>1983.95</v>
      </c>
      <c r="D345" s="19">
        <v>3768.25</v>
      </c>
      <c r="E345" s="1">
        <v>127.14</v>
      </c>
      <c r="G345" s="2" t="s">
        <v>389</v>
      </c>
      <c r="H345" s="119">
        <v>11764.3</v>
      </c>
      <c r="I345" s="124">
        <v>396.76</v>
      </c>
      <c r="J345" s="17">
        <f t="shared" si="38"/>
        <v>-1.1092384006138767E-2</v>
      </c>
      <c r="K345" s="17">
        <f t="shared" si="39"/>
        <v>2.4000619370822429E-2</v>
      </c>
      <c r="L345" s="17">
        <f t="shared" si="39"/>
        <v>-7.1900177576840196E-3</v>
      </c>
      <c r="M345" s="17">
        <f t="shared" si="39"/>
        <v>-1.3730509657900791E-2</v>
      </c>
      <c r="N345" s="36">
        <f t="shared" si="40"/>
        <v>1.4863699102829475E-2</v>
      </c>
      <c r="O345" s="20">
        <f t="shared" si="41"/>
        <v>4.5288089153515898E-2</v>
      </c>
      <c r="P345" s="17">
        <f t="shared" si="42"/>
        <v>-1.1092384006138767E-2</v>
      </c>
      <c r="Q345" s="17" t="str">
        <f t="shared" si="42"/>
        <v/>
      </c>
      <c r="R345" s="17">
        <f t="shared" si="42"/>
        <v>-7.1900177576840196E-3</v>
      </c>
      <c r="S345" s="17">
        <f t="shared" si="42"/>
        <v>-1.3730509657900791E-2</v>
      </c>
      <c r="T345" s="36" t="str">
        <f t="shared" si="43"/>
        <v/>
      </c>
      <c r="U345" s="20" t="str">
        <f t="shared" si="43"/>
        <v/>
      </c>
    </row>
    <row r="346" spans="1:21" x14ac:dyDescent="0.25">
      <c r="A346" t="s">
        <v>226</v>
      </c>
      <c r="B346" s="6">
        <v>14281.3</v>
      </c>
      <c r="C346" s="6">
        <v>2016.4</v>
      </c>
      <c r="D346" s="19">
        <v>3768.25</v>
      </c>
      <c r="E346" s="1">
        <v>127.14</v>
      </c>
      <c r="G346" s="2" t="s">
        <v>388</v>
      </c>
      <c r="H346" s="119">
        <v>11681.2</v>
      </c>
      <c r="I346" s="124">
        <v>390.23</v>
      </c>
      <c r="J346" s="17">
        <f t="shared" si="38"/>
        <v>-1.0558623222042929E-2</v>
      </c>
      <c r="K346" s="17">
        <f t="shared" si="39"/>
        <v>1.6356258978300842E-2</v>
      </c>
      <c r="L346" s="17">
        <f t="shared" si="39"/>
        <v>0</v>
      </c>
      <c r="M346" s="17">
        <f t="shared" si="39"/>
        <v>0</v>
      </c>
      <c r="N346" s="36">
        <f t="shared" si="40"/>
        <v>-7.0637436991575209E-3</v>
      </c>
      <c r="O346" s="20">
        <f t="shared" si="41"/>
        <v>-1.6458312329871938E-2</v>
      </c>
      <c r="P346" s="17">
        <f t="shared" si="42"/>
        <v>-1.0558623222042929E-2</v>
      </c>
      <c r="Q346" s="17" t="str">
        <f t="shared" si="42"/>
        <v/>
      </c>
      <c r="R346" s="17" t="str">
        <f t="shared" si="42"/>
        <v/>
      </c>
      <c r="S346" s="17" t="str">
        <f t="shared" si="42"/>
        <v/>
      </c>
      <c r="T346" s="36">
        <f t="shared" si="43"/>
        <v>-7.0637436991575209E-3</v>
      </c>
      <c r="U346" s="20">
        <f t="shared" si="43"/>
        <v>-1.6458312329871938E-2</v>
      </c>
    </row>
    <row r="347" spans="1:21" x14ac:dyDescent="0.25">
      <c r="A347" t="s">
        <v>225</v>
      </c>
      <c r="B347" s="6">
        <v>14521.15</v>
      </c>
      <c r="C347" s="6">
        <v>2054.6999999999998</v>
      </c>
      <c r="D347" s="19">
        <v>3798.91</v>
      </c>
      <c r="E347" s="1">
        <v>127.83</v>
      </c>
      <c r="G347" s="2" t="s">
        <v>387</v>
      </c>
      <c r="H347" s="119">
        <v>11889.2</v>
      </c>
      <c r="I347" s="124">
        <v>395.53</v>
      </c>
      <c r="J347" s="17">
        <f t="shared" si="38"/>
        <v>1.6794689559073817E-2</v>
      </c>
      <c r="K347" s="17">
        <f t="shared" si="39"/>
        <v>1.8994247173179879E-2</v>
      </c>
      <c r="L347" s="17">
        <f t="shared" si="39"/>
        <v>8.136402839514334E-3</v>
      </c>
      <c r="M347" s="17">
        <f t="shared" si="39"/>
        <v>5.4270882491740391E-3</v>
      </c>
      <c r="N347" s="36">
        <f t="shared" si="40"/>
        <v>1.7806389754477348E-2</v>
      </c>
      <c r="O347" s="20">
        <f t="shared" si="41"/>
        <v>1.3581733849268307E-2</v>
      </c>
      <c r="P347" s="17" t="str">
        <f t="shared" si="42"/>
        <v/>
      </c>
      <c r="Q347" s="17" t="str">
        <f t="shared" si="42"/>
        <v/>
      </c>
      <c r="R347" s="17" t="str">
        <f t="shared" si="42"/>
        <v/>
      </c>
      <c r="S347" s="17" t="str">
        <f t="shared" si="42"/>
        <v/>
      </c>
      <c r="T347" s="36" t="str">
        <f t="shared" si="43"/>
        <v/>
      </c>
      <c r="U347" s="20" t="str">
        <f t="shared" si="43"/>
        <v/>
      </c>
    </row>
    <row r="348" spans="1:21" x14ac:dyDescent="0.25">
      <c r="A348" t="s">
        <v>224</v>
      </c>
      <c r="B348" s="6">
        <v>14644.7</v>
      </c>
      <c r="C348" s="6">
        <v>2099.4</v>
      </c>
      <c r="D348" s="19">
        <v>3851.85</v>
      </c>
      <c r="E348" s="1">
        <v>132.03</v>
      </c>
      <c r="G348" s="2" t="s">
        <v>386</v>
      </c>
      <c r="H348" s="119">
        <v>11390.4</v>
      </c>
      <c r="I348" s="124">
        <v>379.01</v>
      </c>
      <c r="J348" s="17">
        <f t="shared" si="38"/>
        <v>8.508279302947841E-3</v>
      </c>
      <c r="K348" s="17">
        <f t="shared" si="39"/>
        <v>2.175500073003378E-2</v>
      </c>
      <c r="L348" s="17">
        <f t="shared" si="39"/>
        <v>1.3935576257400273E-2</v>
      </c>
      <c r="M348" s="17">
        <f t="shared" si="39"/>
        <v>3.2856137057028834E-2</v>
      </c>
      <c r="N348" s="36">
        <f t="shared" si="40"/>
        <v>-4.195404232412614E-2</v>
      </c>
      <c r="O348" s="20">
        <f t="shared" si="41"/>
        <v>-4.176674335701458E-2</v>
      </c>
      <c r="P348" s="17" t="str">
        <f t="shared" si="42"/>
        <v/>
      </c>
      <c r="Q348" s="17" t="str">
        <f t="shared" si="42"/>
        <v/>
      </c>
      <c r="R348" s="17" t="str">
        <f t="shared" si="42"/>
        <v/>
      </c>
      <c r="S348" s="17" t="str">
        <f t="shared" si="42"/>
        <v/>
      </c>
      <c r="T348" s="36">
        <f t="shared" si="43"/>
        <v>-4.195404232412614E-2</v>
      </c>
      <c r="U348" s="20">
        <f t="shared" si="43"/>
        <v>-4.176674335701458E-2</v>
      </c>
    </row>
    <row r="349" spans="1:21" x14ac:dyDescent="0.25">
      <c r="A349" t="s">
        <v>223</v>
      </c>
      <c r="B349" s="6">
        <v>14590.35</v>
      </c>
      <c r="C349" s="6">
        <v>2049.6</v>
      </c>
      <c r="D349" s="19">
        <v>3853.07</v>
      </c>
      <c r="E349" s="1">
        <v>136.87</v>
      </c>
      <c r="G349" s="2" t="s">
        <v>385</v>
      </c>
      <c r="H349" s="119">
        <v>11557.2</v>
      </c>
      <c r="I349" s="124">
        <v>387.12</v>
      </c>
      <c r="J349" s="17">
        <f t="shared" si="38"/>
        <v>-3.711240243910785E-3</v>
      </c>
      <c r="K349" s="17">
        <f t="shared" si="39"/>
        <v>-2.3721063160903166E-2</v>
      </c>
      <c r="L349" s="17">
        <f t="shared" si="39"/>
        <v>3.167309215053038E-4</v>
      </c>
      <c r="M349" s="17">
        <f t="shared" si="39"/>
        <v>3.6658335226842365E-2</v>
      </c>
      <c r="N349" s="36">
        <f t="shared" si="40"/>
        <v>1.464391066160986E-2</v>
      </c>
      <c r="O349" s="20">
        <f t="shared" si="41"/>
        <v>2.1397852299411602E-2</v>
      </c>
      <c r="P349" s="17">
        <f t="shared" si="42"/>
        <v>-3.711240243910785E-3</v>
      </c>
      <c r="Q349" s="17">
        <f t="shared" si="42"/>
        <v>-2.3721063160903166E-2</v>
      </c>
      <c r="R349" s="17" t="str">
        <f t="shared" si="42"/>
        <v/>
      </c>
      <c r="S349" s="17" t="str">
        <f t="shared" si="42"/>
        <v/>
      </c>
      <c r="T349" s="36" t="str">
        <f t="shared" si="43"/>
        <v/>
      </c>
      <c r="U349" s="20" t="str">
        <f t="shared" si="43"/>
        <v/>
      </c>
    </row>
    <row r="350" spans="1:21" x14ac:dyDescent="0.25">
      <c r="A350" t="s">
        <v>222</v>
      </c>
      <c r="B350" s="6">
        <v>14371.9</v>
      </c>
      <c r="C350" s="6">
        <v>1941</v>
      </c>
      <c r="D350" s="19">
        <v>3841.47</v>
      </c>
      <c r="E350" s="1">
        <v>139.07</v>
      </c>
      <c r="G350" s="2" t="s">
        <v>384</v>
      </c>
      <c r="H350" s="119">
        <v>11770.9</v>
      </c>
      <c r="I350" s="124">
        <v>424.31</v>
      </c>
      <c r="J350" s="17">
        <f t="shared" si="38"/>
        <v>-1.4972224792414224E-2</v>
      </c>
      <c r="K350" s="17">
        <f t="shared" si="39"/>
        <v>-5.2985948477751732E-2</v>
      </c>
      <c r="L350" s="17">
        <f t="shared" si="39"/>
        <v>-3.0105863636010755E-3</v>
      </c>
      <c r="M350" s="17">
        <f t="shared" si="39"/>
        <v>1.6073646525900376E-2</v>
      </c>
      <c r="N350" s="36">
        <f t="shared" si="40"/>
        <v>1.8490637870764548E-2</v>
      </c>
      <c r="O350" s="20">
        <f t="shared" si="41"/>
        <v>9.6068402562512922E-2</v>
      </c>
      <c r="P350" s="17">
        <f t="shared" si="42"/>
        <v>-1.4972224792414224E-2</v>
      </c>
      <c r="Q350" s="17">
        <f t="shared" si="42"/>
        <v>-5.2985948477751732E-2</v>
      </c>
      <c r="R350" s="17">
        <f t="shared" si="42"/>
        <v>-3.0105863636010755E-3</v>
      </c>
      <c r="S350" s="17" t="str">
        <f t="shared" si="42"/>
        <v/>
      </c>
      <c r="T350" s="36" t="str">
        <f t="shared" si="43"/>
        <v/>
      </c>
      <c r="U350" s="20" t="str">
        <f t="shared" si="43"/>
        <v/>
      </c>
    </row>
    <row r="351" spans="1:21" x14ac:dyDescent="0.25">
      <c r="A351" t="s">
        <v>219</v>
      </c>
      <c r="B351" s="6">
        <v>14238.9</v>
      </c>
      <c r="C351" s="6">
        <v>1895</v>
      </c>
      <c r="D351" s="19">
        <v>3855.36</v>
      </c>
      <c r="E351" s="1">
        <v>142.91999999999999</v>
      </c>
      <c r="G351" s="2" t="s">
        <v>383</v>
      </c>
      <c r="H351" s="119">
        <v>11750.8</v>
      </c>
      <c r="I351" s="124">
        <v>438.03</v>
      </c>
      <c r="J351" s="17">
        <f t="shared" si="38"/>
        <v>-9.2541695948343827E-3</v>
      </c>
      <c r="K351" s="17">
        <f t="shared" si="39"/>
        <v>-2.3699124162802732E-2</v>
      </c>
      <c r="L351" s="17">
        <f t="shared" si="39"/>
        <v>3.6158033252895461E-3</v>
      </c>
      <c r="M351" s="17">
        <f t="shared" si="39"/>
        <v>2.7683900194146682E-2</v>
      </c>
      <c r="N351" s="36">
        <f t="shared" si="40"/>
        <v>-1.7076009481008514E-3</v>
      </c>
      <c r="O351" s="20">
        <f t="shared" si="41"/>
        <v>3.2334849520397668E-2</v>
      </c>
      <c r="P351" s="17">
        <f t="shared" si="42"/>
        <v>-9.2541695948343827E-3</v>
      </c>
      <c r="Q351" s="17">
        <f t="shared" si="42"/>
        <v>-2.3699124162802732E-2</v>
      </c>
      <c r="R351" s="17" t="str">
        <f t="shared" si="42"/>
        <v/>
      </c>
      <c r="S351" s="17" t="str">
        <f t="shared" si="42"/>
        <v/>
      </c>
      <c r="T351" s="36">
        <f t="shared" si="43"/>
        <v>-1.7076009481008514E-3</v>
      </c>
      <c r="U351" s="20" t="str">
        <f t="shared" si="43"/>
        <v/>
      </c>
    </row>
    <row r="352" spans="1:21" x14ac:dyDescent="0.25">
      <c r="A352" t="s">
        <v>217</v>
      </c>
      <c r="B352" s="6">
        <v>13967.5</v>
      </c>
      <c r="C352" s="6">
        <v>1876.55</v>
      </c>
      <c r="D352" s="19">
        <v>3750.77</v>
      </c>
      <c r="E352" s="1">
        <v>142.06</v>
      </c>
      <c r="G352" s="2" t="s">
        <v>382</v>
      </c>
      <c r="H352" s="119">
        <v>11845.3</v>
      </c>
      <c r="I352" s="124">
        <v>432.18</v>
      </c>
      <c r="J352" s="17">
        <f t="shared" si="38"/>
        <v>-1.9060461131126694E-2</v>
      </c>
      <c r="K352" s="17">
        <f t="shared" si="39"/>
        <v>-9.7361477572559529E-3</v>
      </c>
      <c r="L352" s="17">
        <f t="shared" si="39"/>
        <v>-2.7128465305444882E-2</v>
      </c>
      <c r="M352" s="17">
        <f t="shared" si="39"/>
        <v>-6.0173523649592608E-3</v>
      </c>
      <c r="N352" s="36">
        <f t="shared" si="40"/>
        <v>8.0420056506791404E-3</v>
      </c>
      <c r="O352" s="20">
        <f t="shared" si="41"/>
        <v>-1.3355249640435551E-2</v>
      </c>
      <c r="P352" s="17">
        <f t="shared" si="42"/>
        <v>-1.9060461131126694E-2</v>
      </c>
      <c r="Q352" s="17">
        <f t="shared" si="42"/>
        <v>-9.7361477572559529E-3</v>
      </c>
      <c r="R352" s="17">
        <f t="shared" si="42"/>
        <v>-2.7128465305444882E-2</v>
      </c>
      <c r="S352" s="17">
        <f t="shared" si="42"/>
        <v>-6.0173523649592608E-3</v>
      </c>
      <c r="T352" s="36" t="str">
        <f t="shared" si="43"/>
        <v/>
      </c>
      <c r="U352" s="20">
        <f t="shared" si="43"/>
        <v>-1.3355249640435551E-2</v>
      </c>
    </row>
    <row r="353" spans="1:21" x14ac:dyDescent="0.25">
      <c r="A353" t="s">
        <v>216</v>
      </c>
      <c r="B353" s="6">
        <v>13817.55</v>
      </c>
      <c r="C353" s="6">
        <v>1841.95</v>
      </c>
      <c r="D353" s="19">
        <v>3787.38</v>
      </c>
      <c r="E353" s="1">
        <v>137.09</v>
      </c>
      <c r="G353" s="2" t="s">
        <v>381</v>
      </c>
      <c r="H353" s="119">
        <v>11899</v>
      </c>
      <c r="I353" s="124">
        <v>433.63</v>
      </c>
      <c r="J353" s="17">
        <f t="shared" si="38"/>
        <v>-1.0735636298550233E-2</v>
      </c>
      <c r="K353" s="17">
        <f t="shared" si="39"/>
        <v>-1.843809117795947E-2</v>
      </c>
      <c r="L353" s="17">
        <f t="shared" si="39"/>
        <v>9.7606624773047823E-3</v>
      </c>
      <c r="M353" s="17">
        <f t="shared" si="39"/>
        <v>-3.498521751372663E-2</v>
      </c>
      <c r="N353" s="36">
        <f t="shared" si="40"/>
        <v>4.5334436443147386E-3</v>
      </c>
      <c r="O353" s="20">
        <f t="shared" si="41"/>
        <v>3.3550835300106829E-3</v>
      </c>
      <c r="P353" s="17">
        <f t="shared" si="42"/>
        <v>-1.0735636298550233E-2</v>
      </c>
      <c r="Q353" s="17">
        <f t="shared" si="42"/>
        <v>-1.843809117795947E-2</v>
      </c>
      <c r="R353" s="17" t="str">
        <f t="shared" si="42"/>
        <v/>
      </c>
      <c r="S353" s="17">
        <f t="shared" si="42"/>
        <v>-3.498521751372663E-2</v>
      </c>
      <c r="T353" s="36" t="str">
        <f t="shared" si="43"/>
        <v/>
      </c>
      <c r="U353" s="20" t="str">
        <f t="shared" si="43"/>
        <v/>
      </c>
    </row>
    <row r="354" spans="1:21" x14ac:dyDescent="0.25">
      <c r="A354" t="s">
        <v>215</v>
      </c>
      <c r="B354" s="6">
        <v>13634.6</v>
      </c>
      <c r="C354" s="6">
        <v>1895.3</v>
      </c>
      <c r="D354" s="19">
        <v>3714.24</v>
      </c>
      <c r="E354" s="1">
        <v>131.96</v>
      </c>
      <c r="G354" s="2" t="s">
        <v>380</v>
      </c>
      <c r="H354" s="119">
        <v>12282.6</v>
      </c>
      <c r="I354" s="124">
        <v>430.56</v>
      </c>
      <c r="J354" s="17">
        <f t="shared" si="38"/>
        <v>-1.3240408031814588E-2</v>
      </c>
      <c r="K354" s="17">
        <f t="shared" si="39"/>
        <v>2.8963869811884146E-2</v>
      </c>
      <c r="L354" s="17">
        <f t="shared" si="39"/>
        <v>-1.9311502938707092E-2</v>
      </c>
      <c r="M354" s="17">
        <f t="shared" si="39"/>
        <v>-3.7420672550878997E-2</v>
      </c>
      <c r="N354" s="36">
        <f t="shared" si="40"/>
        <v>3.2238003193545639E-2</v>
      </c>
      <c r="O354" s="20">
        <f t="shared" si="41"/>
        <v>-7.0797684662038396E-3</v>
      </c>
      <c r="P354" s="17">
        <f t="shared" si="42"/>
        <v>-1.3240408031814588E-2</v>
      </c>
      <c r="Q354" s="17" t="str">
        <f t="shared" si="42"/>
        <v/>
      </c>
      <c r="R354" s="17">
        <f t="shared" si="42"/>
        <v>-1.9311502938707092E-2</v>
      </c>
      <c r="S354" s="17">
        <f t="shared" si="42"/>
        <v>-3.7420672550878997E-2</v>
      </c>
      <c r="T354" s="36" t="str">
        <f t="shared" si="43"/>
        <v/>
      </c>
      <c r="U354" s="20">
        <f t="shared" si="43"/>
        <v>-7.0797684662038396E-3</v>
      </c>
    </row>
    <row r="355" spans="1:21" x14ac:dyDescent="0.25">
      <c r="A355" t="s">
        <v>212</v>
      </c>
      <c r="B355" s="6">
        <v>14281.2</v>
      </c>
      <c r="C355" s="6">
        <v>1925.8</v>
      </c>
      <c r="D355" s="19">
        <v>3773.86</v>
      </c>
      <c r="E355" s="1">
        <v>134.13999999999999</v>
      </c>
      <c r="G355" s="2" t="s">
        <v>379</v>
      </c>
      <c r="H355" s="119">
        <v>11947.6</v>
      </c>
      <c r="I355" s="124">
        <v>422.16</v>
      </c>
      <c r="J355" s="17">
        <f t="shared" si="38"/>
        <v>4.7423466768368838E-2</v>
      </c>
      <c r="K355" s="17">
        <f t="shared" si="39"/>
        <v>1.6092439191684793E-2</v>
      </c>
      <c r="L355" s="17">
        <f t="shared" si="39"/>
        <v>1.6051736021366558E-2</v>
      </c>
      <c r="M355" s="17">
        <f t="shared" si="39"/>
        <v>1.6520157623522103E-2</v>
      </c>
      <c r="N355" s="36">
        <f t="shared" si="40"/>
        <v>-2.7274355592464161E-2</v>
      </c>
      <c r="O355" s="20">
        <f t="shared" si="41"/>
        <v>-1.9509476031215112E-2</v>
      </c>
      <c r="P355" s="17" t="str">
        <f t="shared" si="42"/>
        <v/>
      </c>
      <c r="Q355" s="17" t="str">
        <f t="shared" si="42"/>
        <v/>
      </c>
      <c r="R355" s="17" t="str">
        <f t="shared" si="42"/>
        <v/>
      </c>
      <c r="S355" s="17" t="str">
        <f t="shared" si="42"/>
        <v/>
      </c>
      <c r="T355" s="36">
        <f t="shared" si="43"/>
        <v>-2.7274355592464161E-2</v>
      </c>
      <c r="U355" s="20">
        <f t="shared" si="43"/>
        <v>-1.9509476031215112E-2</v>
      </c>
    </row>
    <row r="356" spans="1:21" x14ac:dyDescent="0.25">
      <c r="A356" t="s">
        <v>211</v>
      </c>
      <c r="B356" s="6">
        <v>14647.85</v>
      </c>
      <c r="C356" s="6">
        <v>1930.65</v>
      </c>
      <c r="D356" s="19">
        <v>3826.31</v>
      </c>
      <c r="E356" s="1">
        <v>134.99</v>
      </c>
      <c r="G356" s="2" t="s">
        <v>378</v>
      </c>
      <c r="H356" s="119">
        <v>11750.2</v>
      </c>
      <c r="I356" s="124">
        <v>407.44</v>
      </c>
      <c r="J356" s="17">
        <f t="shared" si="38"/>
        <v>2.5673612861664363E-2</v>
      </c>
      <c r="K356" s="17">
        <f t="shared" si="39"/>
        <v>2.5184338976009801E-3</v>
      </c>
      <c r="L356" s="17">
        <f t="shared" si="39"/>
        <v>1.3898236818535858E-2</v>
      </c>
      <c r="M356" s="17">
        <f t="shared" si="39"/>
        <v>6.3366631877144197E-3</v>
      </c>
      <c r="N356" s="36">
        <f t="shared" si="40"/>
        <v>-1.6522146707288465E-2</v>
      </c>
      <c r="O356" s="20">
        <f t="shared" si="41"/>
        <v>-3.4868296380519248E-2</v>
      </c>
      <c r="P356" s="17" t="str">
        <f t="shared" si="42"/>
        <v/>
      </c>
      <c r="Q356" s="17" t="str">
        <f t="shared" si="42"/>
        <v/>
      </c>
      <c r="R356" s="17" t="str">
        <f t="shared" si="42"/>
        <v/>
      </c>
      <c r="S356" s="17" t="str">
        <f t="shared" si="42"/>
        <v/>
      </c>
      <c r="T356" s="36">
        <f t="shared" si="43"/>
        <v>-1.6522146707288465E-2</v>
      </c>
      <c r="U356" s="20">
        <f t="shared" si="43"/>
        <v>-3.4868296380519248E-2</v>
      </c>
    </row>
    <row r="357" spans="1:21" x14ac:dyDescent="0.25">
      <c r="A357" t="s">
        <v>210</v>
      </c>
      <c r="B357" s="6">
        <v>14789.95</v>
      </c>
      <c r="C357" s="6">
        <v>1924.3</v>
      </c>
      <c r="D357" s="19">
        <v>3830.17</v>
      </c>
      <c r="E357" s="1">
        <v>133.94</v>
      </c>
      <c r="G357" s="2" t="s">
        <v>377</v>
      </c>
      <c r="H357" s="119">
        <v>11856.9</v>
      </c>
      <c r="I357" s="124">
        <v>416.05</v>
      </c>
      <c r="J357" s="17">
        <f t="shared" si="38"/>
        <v>9.7010824114118765E-3</v>
      </c>
      <c r="K357" s="17">
        <f t="shared" si="39"/>
        <v>-3.2890477300391296E-3</v>
      </c>
      <c r="L357" s="17">
        <f t="shared" si="39"/>
        <v>1.0088048276277739E-3</v>
      </c>
      <c r="M357" s="17">
        <f t="shared" si="39"/>
        <v>-7.7783539521446565E-3</v>
      </c>
      <c r="N357" s="36">
        <f t="shared" si="40"/>
        <v>9.0806964987828476E-3</v>
      </c>
      <c r="O357" s="20">
        <f t="shared" si="41"/>
        <v>2.113194580797173E-2</v>
      </c>
      <c r="P357" s="17" t="str">
        <f t="shared" si="42"/>
        <v/>
      </c>
      <c r="Q357" s="17">
        <f t="shared" si="42"/>
        <v>-3.2890477300391296E-3</v>
      </c>
      <c r="R357" s="17" t="str">
        <f t="shared" si="42"/>
        <v/>
      </c>
      <c r="S357" s="17">
        <f t="shared" si="42"/>
        <v>-7.7783539521446565E-3</v>
      </c>
      <c r="T357" s="36" t="str">
        <f t="shared" si="43"/>
        <v/>
      </c>
      <c r="U357" s="20" t="str">
        <f t="shared" si="43"/>
        <v/>
      </c>
    </row>
    <row r="358" spans="1:21" x14ac:dyDescent="0.25">
      <c r="A358" t="s">
        <v>209</v>
      </c>
      <c r="B358" s="6">
        <v>14895.65</v>
      </c>
      <c r="C358" s="6">
        <v>1923.75</v>
      </c>
      <c r="D358" s="19">
        <v>3871.74</v>
      </c>
      <c r="E358" s="1">
        <v>137.38999999999999</v>
      </c>
      <c r="G358" s="2" t="s">
        <v>376</v>
      </c>
      <c r="H358" s="119">
        <v>11529.2</v>
      </c>
      <c r="I358" s="124">
        <v>387.99</v>
      </c>
      <c r="J358" s="17">
        <f t="shared" si="38"/>
        <v>7.1467449180016018E-3</v>
      </c>
      <c r="K358" s="17">
        <f t="shared" si="39"/>
        <v>-2.8581821961226606E-4</v>
      </c>
      <c r="L358" s="17">
        <f t="shared" si="39"/>
        <v>1.0853304161434041E-2</v>
      </c>
      <c r="M358" s="17">
        <f t="shared" si="39"/>
        <v>2.5757802000895946E-2</v>
      </c>
      <c r="N358" s="36">
        <f t="shared" si="40"/>
        <v>-2.7637915475377084E-2</v>
      </c>
      <c r="O358" s="20">
        <f t="shared" si="41"/>
        <v>-6.7443816848936411E-2</v>
      </c>
      <c r="P358" s="17" t="str">
        <f t="shared" si="42"/>
        <v/>
      </c>
      <c r="Q358" s="17">
        <f t="shared" si="42"/>
        <v>-2.8581821961226606E-4</v>
      </c>
      <c r="R358" s="17" t="str">
        <f t="shared" si="42"/>
        <v/>
      </c>
      <c r="S358" s="17" t="str">
        <f t="shared" si="42"/>
        <v/>
      </c>
      <c r="T358" s="36">
        <f t="shared" si="43"/>
        <v>-2.7637915475377084E-2</v>
      </c>
      <c r="U358" s="20">
        <f t="shared" si="43"/>
        <v>-6.7443816848936411E-2</v>
      </c>
    </row>
    <row r="359" spans="1:21" x14ac:dyDescent="0.25">
      <c r="A359" t="s">
        <v>208</v>
      </c>
      <c r="B359" s="6">
        <v>14924.25</v>
      </c>
      <c r="C359" s="6">
        <v>1951.45</v>
      </c>
      <c r="D359" s="19">
        <v>3886.83</v>
      </c>
      <c r="E359" s="1">
        <v>136.76</v>
      </c>
      <c r="G359" s="2" t="s">
        <v>375</v>
      </c>
      <c r="H359" s="119">
        <v>11661.3</v>
      </c>
      <c r="I359" s="124">
        <v>395.56</v>
      </c>
      <c r="J359" s="17">
        <f t="shared" si="38"/>
        <v>1.9200236310601415E-3</v>
      </c>
      <c r="K359" s="17">
        <f t="shared" si="39"/>
        <v>1.4398960363872559E-2</v>
      </c>
      <c r="L359" s="17">
        <f t="shared" si="39"/>
        <v>3.897472454245321E-3</v>
      </c>
      <c r="M359" s="17">
        <f t="shared" si="39"/>
        <v>-4.5854865710750481E-3</v>
      </c>
      <c r="N359" s="36">
        <f t="shared" si="40"/>
        <v>1.1457863511778577E-2</v>
      </c>
      <c r="O359" s="20">
        <f t="shared" si="41"/>
        <v>1.9510812134333255E-2</v>
      </c>
      <c r="P359" s="17" t="str">
        <f t="shared" si="42"/>
        <v/>
      </c>
      <c r="Q359" s="17" t="str">
        <f t="shared" si="42"/>
        <v/>
      </c>
      <c r="R359" s="17" t="str">
        <f t="shared" si="42"/>
        <v/>
      </c>
      <c r="S359" s="17">
        <f t="shared" si="42"/>
        <v>-4.5854865710750481E-3</v>
      </c>
      <c r="T359" s="36" t="str">
        <f t="shared" si="43"/>
        <v/>
      </c>
      <c r="U359" s="20" t="str">
        <f t="shared" si="43"/>
        <v/>
      </c>
    </row>
    <row r="360" spans="1:21" x14ac:dyDescent="0.25">
      <c r="A360" t="s">
        <v>205</v>
      </c>
      <c r="B360" s="6">
        <v>15115.8</v>
      </c>
      <c r="C360" s="6">
        <v>1956.15</v>
      </c>
      <c r="D360" s="19">
        <v>3915.59</v>
      </c>
      <c r="E360" s="1">
        <v>136.91</v>
      </c>
      <c r="G360" s="2" t="s">
        <v>374</v>
      </c>
      <c r="H360" s="119">
        <v>11641.6</v>
      </c>
      <c r="I360" s="124">
        <v>390.5</v>
      </c>
      <c r="J360" s="17">
        <f t="shared" si="38"/>
        <v>1.2834815819890322E-2</v>
      </c>
      <c r="K360" s="17">
        <f t="shared" si="39"/>
        <v>2.4084655000127242E-3</v>
      </c>
      <c r="L360" s="17">
        <f t="shared" si="39"/>
        <v>7.3993459966090747E-3</v>
      </c>
      <c r="M360" s="17">
        <f t="shared" si="39"/>
        <v>1.0968119333139015E-3</v>
      </c>
      <c r="N360" s="36">
        <f t="shared" si="40"/>
        <v>-1.6893485288945742E-3</v>
      </c>
      <c r="O360" s="20">
        <f t="shared" si="41"/>
        <v>-1.2791991101223532E-2</v>
      </c>
      <c r="P360" s="17" t="str">
        <f t="shared" si="42"/>
        <v/>
      </c>
      <c r="Q360" s="17" t="str">
        <f t="shared" si="42"/>
        <v/>
      </c>
      <c r="R360" s="17" t="str">
        <f t="shared" si="42"/>
        <v/>
      </c>
      <c r="S360" s="17" t="str">
        <f t="shared" si="42"/>
        <v/>
      </c>
      <c r="T360" s="36">
        <f t="shared" si="43"/>
        <v>-1.6893485288945742E-3</v>
      </c>
      <c r="U360" s="20">
        <f t="shared" si="43"/>
        <v>-1.2791991101223532E-2</v>
      </c>
    </row>
    <row r="361" spans="1:21" x14ac:dyDescent="0.25">
      <c r="A361" t="s">
        <v>204</v>
      </c>
      <c r="B361" s="6">
        <v>15109.3</v>
      </c>
      <c r="C361" s="6">
        <v>1974.3</v>
      </c>
      <c r="D361" s="19">
        <v>3911.23</v>
      </c>
      <c r="E361" s="1">
        <v>136.01</v>
      </c>
      <c r="G361" s="2" t="s">
        <v>373</v>
      </c>
      <c r="H361" s="119">
        <v>11753.5</v>
      </c>
      <c r="I361" s="124">
        <v>407.7</v>
      </c>
      <c r="J361" s="17">
        <f t="shared" si="38"/>
        <v>-4.3001362812422617E-4</v>
      </c>
      <c r="K361" s="17">
        <f t="shared" si="39"/>
        <v>9.2784295682846185E-3</v>
      </c>
      <c r="L361" s="17">
        <f t="shared" si="39"/>
        <v>-1.1134975827398197E-3</v>
      </c>
      <c r="M361" s="17">
        <f t="shared" si="39"/>
        <v>-6.5736615294719192E-3</v>
      </c>
      <c r="N361" s="36">
        <f t="shared" si="40"/>
        <v>9.6120808136337388E-3</v>
      </c>
      <c r="O361" s="20">
        <f t="shared" si="41"/>
        <v>4.4046094750320064E-2</v>
      </c>
      <c r="P361" s="17">
        <f t="shared" si="42"/>
        <v>-4.3001362812422617E-4</v>
      </c>
      <c r="Q361" s="17" t="str">
        <f t="shared" si="42"/>
        <v/>
      </c>
      <c r="R361" s="17">
        <f t="shared" si="42"/>
        <v>-1.1134975827398197E-3</v>
      </c>
      <c r="S361" s="17">
        <f t="shared" si="42"/>
        <v>-6.5736615294719192E-3</v>
      </c>
      <c r="T361" s="36" t="str">
        <f t="shared" si="43"/>
        <v/>
      </c>
      <c r="U361" s="20" t="str">
        <f t="shared" si="43"/>
        <v/>
      </c>
    </row>
    <row r="362" spans="1:21" x14ac:dyDescent="0.25">
      <c r="A362" t="s">
        <v>203</v>
      </c>
      <c r="B362" s="6">
        <v>15106.5</v>
      </c>
      <c r="C362" s="6">
        <v>2055.6999999999998</v>
      </c>
      <c r="D362" s="19">
        <v>3909.88</v>
      </c>
      <c r="E362" s="1">
        <v>135.38999999999999</v>
      </c>
      <c r="G362" s="2" t="s">
        <v>372</v>
      </c>
      <c r="H362" s="119">
        <v>11324.8</v>
      </c>
      <c r="I362" s="124">
        <v>383.2</v>
      </c>
      <c r="J362" s="17">
        <f t="shared" si="38"/>
        <v>-1.8531632835405709E-4</v>
      </c>
      <c r="K362" s="17">
        <f t="shared" si="39"/>
        <v>4.1229802968140605E-2</v>
      </c>
      <c r="L362" s="17">
        <f t="shared" si="39"/>
        <v>-3.4515996246697878E-4</v>
      </c>
      <c r="M362" s="17">
        <f t="shared" si="39"/>
        <v>-4.558488346445122E-3</v>
      </c>
      <c r="N362" s="36">
        <f t="shared" si="40"/>
        <v>-3.6474241715233835E-2</v>
      </c>
      <c r="O362" s="20">
        <f t="shared" si="41"/>
        <v>-6.0093205788570025E-2</v>
      </c>
      <c r="P362" s="17">
        <f t="shared" si="42"/>
        <v>-1.8531632835405709E-4</v>
      </c>
      <c r="Q362" s="17" t="str">
        <f t="shared" si="42"/>
        <v/>
      </c>
      <c r="R362" s="17">
        <f t="shared" si="42"/>
        <v>-3.4515996246697878E-4</v>
      </c>
      <c r="S362" s="17">
        <f t="shared" si="42"/>
        <v>-4.558488346445122E-3</v>
      </c>
      <c r="T362" s="36">
        <f t="shared" si="43"/>
        <v>-3.6474241715233835E-2</v>
      </c>
      <c r="U362" s="20">
        <f t="shared" si="43"/>
        <v>-6.0093205788570025E-2</v>
      </c>
    </row>
    <row r="363" spans="1:21" x14ac:dyDescent="0.25">
      <c r="A363" t="s">
        <v>202</v>
      </c>
      <c r="B363" s="6">
        <v>15173.3</v>
      </c>
      <c r="C363" s="6">
        <v>2041.6</v>
      </c>
      <c r="D363" s="19">
        <v>3916.38</v>
      </c>
      <c r="E363" s="1">
        <v>135.13</v>
      </c>
      <c r="G363" s="2" t="s">
        <v>371</v>
      </c>
      <c r="H363" s="119">
        <v>11462.3</v>
      </c>
      <c r="I363" s="124">
        <v>385.96</v>
      </c>
      <c r="J363" s="17">
        <f t="shared" si="38"/>
        <v>4.4219375765397473E-3</v>
      </c>
      <c r="K363" s="17">
        <f t="shared" si="39"/>
        <v>-6.8589774772582768E-3</v>
      </c>
      <c r="L363" s="17">
        <f t="shared" si="39"/>
        <v>1.6624551137118804E-3</v>
      </c>
      <c r="M363" s="17">
        <f t="shared" si="39"/>
        <v>-1.9203781667773701E-3</v>
      </c>
      <c r="N363" s="36">
        <f t="shared" si="40"/>
        <v>1.2141494772534678E-2</v>
      </c>
      <c r="O363" s="20">
        <f t="shared" si="41"/>
        <v>7.202505219206623E-3</v>
      </c>
      <c r="P363" s="17" t="str">
        <f t="shared" si="42"/>
        <v/>
      </c>
      <c r="Q363" s="17">
        <f t="shared" si="42"/>
        <v>-6.8589774772582768E-3</v>
      </c>
      <c r="R363" s="17" t="str">
        <f t="shared" si="42"/>
        <v/>
      </c>
      <c r="S363" s="17">
        <f t="shared" si="42"/>
        <v>-1.9203781667773701E-3</v>
      </c>
      <c r="T363" s="36" t="str">
        <f t="shared" si="43"/>
        <v/>
      </c>
      <c r="U363" s="20" t="str">
        <f t="shared" si="43"/>
        <v/>
      </c>
    </row>
    <row r="364" spans="1:21" x14ac:dyDescent="0.25">
      <c r="A364" t="s">
        <v>201</v>
      </c>
      <c r="B364" s="6">
        <v>15163.3</v>
      </c>
      <c r="C364" s="6">
        <v>2032.6</v>
      </c>
      <c r="D364" s="19">
        <v>3934.83</v>
      </c>
      <c r="E364" s="1">
        <v>135.37</v>
      </c>
      <c r="G364" s="2" t="s">
        <v>370</v>
      </c>
      <c r="H364" s="119">
        <v>11327.4</v>
      </c>
      <c r="I364" s="124">
        <v>383.11</v>
      </c>
      <c r="J364" s="17">
        <f t="shared" si="38"/>
        <v>-6.5905241443853235E-4</v>
      </c>
      <c r="K364" s="17">
        <f t="shared" si="39"/>
        <v>-4.4083072100313814E-3</v>
      </c>
      <c r="L364" s="17">
        <f t="shared" si="39"/>
        <v>4.7109831017417836E-3</v>
      </c>
      <c r="M364" s="17">
        <f t="shared" si="39"/>
        <v>1.7760674905646923E-3</v>
      </c>
      <c r="N364" s="36">
        <f t="shared" si="40"/>
        <v>-1.1769016689495149E-2</v>
      </c>
      <c r="O364" s="20">
        <f t="shared" si="41"/>
        <v>-7.3841848896257778E-3</v>
      </c>
      <c r="P364" s="17">
        <f t="shared" si="42"/>
        <v>-6.5905241443853235E-4</v>
      </c>
      <c r="Q364" s="17">
        <f t="shared" si="42"/>
        <v>-4.4083072100313814E-3</v>
      </c>
      <c r="R364" s="17" t="str">
        <f t="shared" si="42"/>
        <v/>
      </c>
      <c r="S364" s="17" t="str">
        <f t="shared" si="42"/>
        <v/>
      </c>
      <c r="T364" s="36">
        <f t="shared" si="43"/>
        <v>-1.1769016689495149E-2</v>
      </c>
      <c r="U364" s="20">
        <f t="shared" si="43"/>
        <v>-7.3841848896257778E-3</v>
      </c>
    </row>
    <row r="365" spans="1:21" x14ac:dyDescent="0.25">
      <c r="A365" t="s">
        <v>198</v>
      </c>
      <c r="B365" s="6">
        <v>15314.7</v>
      </c>
      <c r="C365" s="6">
        <v>2059.5</v>
      </c>
      <c r="D365" s="19">
        <v>3934.83</v>
      </c>
      <c r="E365" s="1">
        <v>135.37</v>
      </c>
      <c r="G365" s="2" t="s">
        <v>369</v>
      </c>
      <c r="H365" s="119">
        <v>11527.4</v>
      </c>
      <c r="I365" s="124">
        <v>395.11</v>
      </c>
      <c r="J365" s="17">
        <f t="shared" si="38"/>
        <v>9.9846339517124516E-3</v>
      </c>
      <c r="K365" s="17">
        <f t="shared" si="39"/>
        <v>1.3234281216176313E-2</v>
      </c>
      <c r="L365" s="17">
        <f t="shared" si="39"/>
        <v>0</v>
      </c>
      <c r="M365" s="17">
        <f t="shared" si="39"/>
        <v>0</v>
      </c>
      <c r="N365" s="36">
        <f t="shared" si="40"/>
        <v>1.7656302417147884E-2</v>
      </c>
      <c r="O365" s="20">
        <f t="shared" si="41"/>
        <v>3.1322596643261758E-2</v>
      </c>
      <c r="P365" s="17" t="str">
        <f t="shared" si="42"/>
        <v/>
      </c>
      <c r="Q365" s="17" t="str">
        <f t="shared" si="42"/>
        <v/>
      </c>
      <c r="R365" s="17" t="str">
        <f t="shared" si="42"/>
        <v/>
      </c>
      <c r="S365" s="17" t="str">
        <f t="shared" si="42"/>
        <v/>
      </c>
      <c r="T365" s="36" t="str">
        <f t="shared" si="43"/>
        <v/>
      </c>
      <c r="U365" s="20" t="str">
        <f t="shared" si="43"/>
        <v/>
      </c>
    </row>
    <row r="366" spans="1:21" x14ac:dyDescent="0.25">
      <c r="A366" t="s">
        <v>197</v>
      </c>
      <c r="B366" s="6">
        <v>15313.45</v>
      </c>
      <c r="C366" s="6">
        <v>2083.25</v>
      </c>
      <c r="D366" s="19">
        <v>3932.59</v>
      </c>
      <c r="E366" s="1">
        <v>133.19</v>
      </c>
      <c r="G366" s="2" t="s">
        <v>368</v>
      </c>
      <c r="H366" s="119">
        <v>11468.1</v>
      </c>
      <c r="I366" s="124">
        <v>398.8</v>
      </c>
      <c r="J366" s="17">
        <f t="shared" si="38"/>
        <v>-8.1620926299597052E-5</v>
      </c>
      <c r="K366" s="17">
        <f t="shared" si="39"/>
        <v>1.1531925224569139E-2</v>
      </c>
      <c r="L366" s="17">
        <f t="shared" si="39"/>
        <v>-5.6927491149549869E-4</v>
      </c>
      <c r="M366" s="17">
        <f t="shared" si="39"/>
        <v>-1.6104011228484927E-2</v>
      </c>
      <c r="N366" s="36">
        <f t="shared" si="40"/>
        <v>-5.1442649686832542E-3</v>
      </c>
      <c r="O366" s="20">
        <f t="shared" si="41"/>
        <v>9.3391713699981782E-3</v>
      </c>
      <c r="P366" s="17">
        <f t="shared" si="42"/>
        <v>-8.1620926299597052E-5</v>
      </c>
      <c r="Q366" s="17" t="str">
        <f t="shared" si="42"/>
        <v/>
      </c>
      <c r="R366" s="17">
        <f t="shared" si="42"/>
        <v>-5.6927491149549869E-4</v>
      </c>
      <c r="S366" s="17">
        <f t="shared" si="42"/>
        <v>-1.6104011228484927E-2</v>
      </c>
      <c r="T366" s="36">
        <f t="shared" si="43"/>
        <v>-5.1442649686832542E-3</v>
      </c>
      <c r="U366" s="20" t="str">
        <f t="shared" si="43"/>
        <v/>
      </c>
    </row>
    <row r="367" spans="1:21" x14ac:dyDescent="0.25">
      <c r="A367" t="s">
        <v>196</v>
      </c>
      <c r="B367" s="6">
        <v>15208.9</v>
      </c>
      <c r="C367" s="6">
        <v>2067.6999999999998</v>
      </c>
      <c r="D367" s="19">
        <v>3931.33</v>
      </c>
      <c r="E367" s="1">
        <v>130.84</v>
      </c>
      <c r="G367" s="2" t="s">
        <v>367</v>
      </c>
      <c r="H367" s="119">
        <v>11702</v>
      </c>
      <c r="I367" s="124">
        <v>428.86</v>
      </c>
      <c r="J367" s="17">
        <f t="shared" si="38"/>
        <v>-6.8273315288195358E-3</v>
      </c>
      <c r="K367" s="17">
        <f t="shared" si="39"/>
        <v>-7.4642985719429733E-3</v>
      </c>
      <c r="L367" s="17">
        <f t="shared" si="39"/>
        <v>-3.2039953313212077E-4</v>
      </c>
      <c r="M367" s="17">
        <f t="shared" si="39"/>
        <v>-1.7643967264809657E-2</v>
      </c>
      <c r="N367" s="36">
        <f t="shared" si="40"/>
        <v>2.0395706350659681E-2</v>
      </c>
      <c r="O367" s="20">
        <f t="shared" si="41"/>
        <v>7.5376128385155505E-2</v>
      </c>
      <c r="P367" s="17">
        <f t="shared" si="42"/>
        <v>-6.8273315288195358E-3</v>
      </c>
      <c r="Q367" s="17">
        <f t="shared" si="42"/>
        <v>-7.4642985719429733E-3</v>
      </c>
      <c r="R367" s="17">
        <f t="shared" si="42"/>
        <v>-3.2039953313212077E-4</v>
      </c>
      <c r="S367" s="17">
        <f t="shared" si="42"/>
        <v>-1.7643967264809657E-2</v>
      </c>
      <c r="T367" s="36" t="str">
        <f t="shared" si="43"/>
        <v/>
      </c>
      <c r="U367" s="20" t="str">
        <f t="shared" si="43"/>
        <v/>
      </c>
    </row>
    <row r="368" spans="1:21" x14ac:dyDescent="0.25">
      <c r="A368" t="s">
        <v>195</v>
      </c>
      <c r="B368" s="6">
        <v>15118.95</v>
      </c>
      <c r="C368" s="6">
        <v>2080.3000000000002</v>
      </c>
      <c r="D368" s="19">
        <v>3913.97</v>
      </c>
      <c r="E368" s="1">
        <v>129.71</v>
      </c>
      <c r="G368" s="2" t="s">
        <v>366</v>
      </c>
      <c r="H368" s="119">
        <v>11644.2</v>
      </c>
      <c r="I368" s="124">
        <v>433.9</v>
      </c>
      <c r="J368" s="17">
        <f t="shared" si="38"/>
        <v>-5.9143001795001204E-3</v>
      </c>
      <c r="K368" s="17">
        <f t="shared" si="39"/>
        <v>6.0937273298835581E-3</v>
      </c>
      <c r="L368" s="17">
        <f t="shared" si="39"/>
        <v>-4.4158083905446732E-3</v>
      </c>
      <c r="M368" s="17">
        <f t="shared" si="39"/>
        <v>-8.6365025985937205E-3</v>
      </c>
      <c r="N368" s="36">
        <f t="shared" si="40"/>
        <v>-4.939326610835737E-3</v>
      </c>
      <c r="O368" s="20">
        <f t="shared" si="41"/>
        <v>1.1752086928134897E-2</v>
      </c>
      <c r="P368" s="17">
        <f t="shared" si="42"/>
        <v>-5.9143001795001204E-3</v>
      </c>
      <c r="Q368" s="17" t="str">
        <f t="shared" si="42"/>
        <v/>
      </c>
      <c r="R368" s="17">
        <f t="shared" si="42"/>
        <v>-4.4158083905446732E-3</v>
      </c>
      <c r="S368" s="17">
        <f t="shared" si="42"/>
        <v>-8.6365025985937205E-3</v>
      </c>
      <c r="T368" s="36">
        <f t="shared" si="43"/>
        <v>-4.939326610835737E-3</v>
      </c>
      <c r="U368" s="20" t="str">
        <f t="shared" si="43"/>
        <v/>
      </c>
    </row>
    <row r="369" spans="1:21" x14ac:dyDescent="0.25">
      <c r="A369" t="s">
        <v>194</v>
      </c>
      <c r="B369" s="6">
        <v>14981.75</v>
      </c>
      <c r="C369" s="6">
        <v>2008.1</v>
      </c>
      <c r="D369" s="19">
        <v>3906.71</v>
      </c>
      <c r="E369" s="1">
        <v>129.87</v>
      </c>
      <c r="G369" s="2" t="s">
        <v>365</v>
      </c>
      <c r="H369" s="119">
        <v>11914.9</v>
      </c>
      <c r="I369" s="124">
        <v>475.8</v>
      </c>
      <c r="J369" s="17">
        <f t="shared" si="38"/>
        <v>-9.0747042618700702E-3</v>
      </c>
      <c r="K369" s="17">
        <f t="shared" si="39"/>
        <v>-3.4706532711628268E-2</v>
      </c>
      <c r="L369" s="17">
        <f t="shared" si="39"/>
        <v>-1.8548941356217874E-3</v>
      </c>
      <c r="M369" s="17">
        <f t="shared" si="39"/>
        <v>1.2335209313083517E-3</v>
      </c>
      <c r="N369" s="36">
        <f t="shared" si="40"/>
        <v>2.3247625427251339E-2</v>
      </c>
      <c r="O369" s="20">
        <f t="shared" si="41"/>
        <v>9.6566029038949175E-2</v>
      </c>
      <c r="P369" s="17">
        <f t="shared" si="42"/>
        <v>-9.0747042618700702E-3</v>
      </c>
      <c r="Q369" s="17">
        <f t="shared" si="42"/>
        <v>-3.4706532711628268E-2</v>
      </c>
      <c r="R369" s="17">
        <f t="shared" si="42"/>
        <v>-1.8548941356217874E-3</v>
      </c>
      <c r="S369" s="17" t="str">
        <f t="shared" si="42"/>
        <v/>
      </c>
      <c r="T369" s="36" t="str">
        <f t="shared" si="43"/>
        <v/>
      </c>
      <c r="U369" s="20" t="str">
        <f t="shared" si="43"/>
        <v/>
      </c>
    </row>
    <row r="370" spans="1:21" x14ac:dyDescent="0.25">
      <c r="A370" t="s">
        <v>191</v>
      </c>
      <c r="B370" s="6">
        <v>14675.7</v>
      </c>
      <c r="C370" s="6">
        <v>2023.45</v>
      </c>
      <c r="D370" s="19">
        <v>3876.5</v>
      </c>
      <c r="E370" s="1">
        <v>126</v>
      </c>
      <c r="G370" s="2" t="s">
        <v>364</v>
      </c>
      <c r="H370" s="119">
        <v>11413.3</v>
      </c>
      <c r="I370" s="124">
        <v>439.08</v>
      </c>
      <c r="J370" s="17">
        <f t="shared" si="38"/>
        <v>-2.0428187628281025E-2</v>
      </c>
      <c r="K370" s="17">
        <f t="shared" si="39"/>
        <v>7.6440416313929838E-3</v>
      </c>
      <c r="L370" s="17">
        <f t="shared" si="39"/>
        <v>-7.7328493796570141E-3</v>
      </c>
      <c r="M370" s="17">
        <f t="shared" si="39"/>
        <v>-2.9799029799029819E-2</v>
      </c>
      <c r="N370" s="36">
        <f t="shared" si="40"/>
        <v>-4.2098548875777464E-2</v>
      </c>
      <c r="O370" s="20">
        <f t="shared" si="41"/>
        <v>-7.7175283732660804E-2</v>
      </c>
      <c r="P370" s="17">
        <f t="shared" si="42"/>
        <v>-2.0428187628281025E-2</v>
      </c>
      <c r="Q370" s="17" t="str">
        <f t="shared" si="42"/>
        <v/>
      </c>
      <c r="R370" s="17">
        <f t="shared" si="42"/>
        <v>-7.7328493796570141E-3</v>
      </c>
      <c r="S370" s="17">
        <f t="shared" si="42"/>
        <v>-2.9799029799029819E-2</v>
      </c>
      <c r="T370" s="36">
        <f t="shared" si="43"/>
        <v>-4.2098548875777464E-2</v>
      </c>
      <c r="U370" s="20">
        <f t="shared" si="43"/>
        <v>-7.7175283732660804E-2</v>
      </c>
    </row>
    <row r="371" spans="1:21" x14ac:dyDescent="0.25">
      <c r="A371" t="s">
        <v>190</v>
      </c>
      <c r="B371" s="6">
        <v>14707.8</v>
      </c>
      <c r="C371" s="6">
        <v>2061</v>
      </c>
      <c r="D371" s="19">
        <v>3881.37</v>
      </c>
      <c r="E371" s="1">
        <v>125.86</v>
      </c>
      <c r="G371" s="2" t="s">
        <v>363</v>
      </c>
      <c r="H371" s="119">
        <v>10168.799999999999</v>
      </c>
      <c r="I371" s="124">
        <v>381.97</v>
      </c>
      <c r="J371" s="17">
        <f t="shared" si="38"/>
        <v>2.1872891923382376E-3</v>
      </c>
      <c r="K371" s="17">
        <f t="shared" si="39"/>
        <v>1.8557414317131649E-2</v>
      </c>
      <c r="L371" s="17">
        <f t="shared" si="39"/>
        <v>1.2562878885591378E-3</v>
      </c>
      <c r="M371" s="17">
        <f t="shared" si="39"/>
        <v>-1.1111111111110628E-3</v>
      </c>
      <c r="N371" s="36">
        <f t="shared" si="40"/>
        <v>-0.10903945397036796</v>
      </c>
      <c r="O371" s="20">
        <f t="shared" si="41"/>
        <v>-0.13006741368315555</v>
      </c>
      <c r="P371" s="17" t="str">
        <f t="shared" si="42"/>
        <v/>
      </c>
      <c r="Q371" s="17" t="str">
        <f t="shared" si="42"/>
        <v/>
      </c>
      <c r="R371" s="17" t="str">
        <f t="shared" si="42"/>
        <v/>
      </c>
      <c r="S371" s="17">
        <f t="shared" si="42"/>
        <v>-1.1111111111110628E-3</v>
      </c>
      <c r="T371" s="36">
        <f t="shared" si="43"/>
        <v>-0.10903945397036796</v>
      </c>
      <c r="U371" s="20">
        <f t="shared" si="43"/>
        <v>-0.13006741368315555</v>
      </c>
    </row>
    <row r="372" spans="1:21" x14ac:dyDescent="0.25">
      <c r="A372" t="s">
        <v>189</v>
      </c>
      <c r="B372" s="6">
        <v>14982</v>
      </c>
      <c r="C372" s="6">
        <v>2144.35</v>
      </c>
      <c r="D372" s="19">
        <v>3925.43</v>
      </c>
      <c r="E372" s="1">
        <v>125.35</v>
      </c>
      <c r="G372" s="2" t="s">
        <v>362</v>
      </c>
      <c r="H372" s="119">
        <v>10472.5</v>
      </c>
      <c r="I372" s="124">
        <v>385.94</v>
      </c>
      <c r="J372" s="17">
        <f t="shared" si="38"/>
        <v>1.8643168930771559E-2</v>
      </c>
      <c r="K372" s="17">
        <f t="shared" si="39"/>
        <v>4.044153323629307E-2</v>
      </c>
      <c r="L372" s="17">
        <f t="shared" si="39"/>
        <v>1.135166191319037E-2</v>
      </c>
      <c r="M372" s="17">
        <f t="shared" si="39"/>
        <v>-4.0521214047354315E-3</v>
      </c>
      <c r="N372" s="36">
        <f t="shared" si="40"/>
        <v>2.9865864212099913E-2</v>
      </c>
      <c r="O372" s="20">
        <f t="shared" si="41"/>
        <v>1.0393486399455476E-2</v>
      </c>
      <c r="P372" s="17" t="str">
        <f t="shared" si="42"/>
        <v/>
      </c>
      <c r="Q372" s="17" t="str">
        <f t="shared" si="42"/>
        <v/>
      </c>
      <c r="R372" s="17" t="str">
        <f t="shared" si="42"/>
        <v/>
      </c>
      <c r="S372" s="17">
        <f t="shared" si="42"/>
        <v>-4.0521214047354315E-3</v>
      </c>
      <c r="T372" s="36" t="str">
        <f t="shared" si="43"/>
        <v/>
      </c>
      <c r="U372" s="20" t="str">
        <f t="shared" si="43"/>
        <v/>
      </c>
    </row>
    <row r="373" spans="1:21" x14ac:dyDescent="0.25">
      <c r="A373" t="s">
        <v>188</v>
      </c>
      <c r="B373" s="6">
        <v>15097.35</v>
      </c>
      <c r="C373" s="6">
        <v>2085.8000000000002</v>
      </c>
      <c r="D373" s="19">
        <v>3829.34</v>
      </c>
      <c r="E373" s="1">
        <v>120.99</v>
      </c>
      <c r="G373" s="2" t="s">
        <v>361</v>
      </c>
      <c r="H373" s="119">
        <v>10092.200000000001</v>
      </c>
      <c r="I373" s="124">
        <v>334.91</v>
      </c>
      <c r="J373" s="17">
        <f t="shared" si="38"/>
        <v>7.699239086904397E-3</v>
      </c>
      <c r="K373" s="17">
        <f t="shared" si="39"/>
        <v>-2.7304311329773512E-2</v>
      </c>
      <c r="L373" s="17">
        <f t="shared" si="39"/>
        <v>-2.4478846903396523E-2</v>
      </c>
      <c r="M373" s="17">
        <f t="shared" si="39"/>
        <v>-3.4782608695652195E-2</v>
      </c>
      <c r="N373" s="36">
        <f t="shared" si="40"/>
        <v>-3.6314156123179675E-2</v>
      </c>
      <c r="O373" s="20">
        <f t="shared" si="41"/>
        <v>-0.13222262527854067</v>
      </c>
      <c r="P373" s="17" t="str">
        <f t="shared" si="42"/>
        <v/>
      </c>
      <c r="Q373" s="17">
        <f t="shared" si="42"/>
        <v>-2.7304311329773512E-2</v>
      </c>
      <c r="R373" s="17">
        <f t="shared" si="42"/>
        <v>-2.4478846903396523E-2</v>
      </c>
      <c r="S373" s="17">
        <f t="shared" si="42"/>
        <v>-3.4782608695652195E-2</v>
      </c>
      <c r="T373" s="36">
        <f t="shared" si="43"/>
        <v>-3.6314156123179675E-2</v>
      </c>
      <c r="U373" s="20">
        <f t="shared" si="43"/>
        <v>-0.13222262527854067</v>
      </c>
    </row>
    <row r="374" spans="1:21" x14ac:dyDescent="0.25">
      <c r="A374" t="s">
        <v>187</v>
      </c>
      <c r="B374" s="6">
        <v>14529.15</v>
      </c>
      <c r="C374" s="6">
        <v>2101.6999999999998</v>
      </c>
      <c r="D374" s="19">
        <v>3811.15</v>
      </c>
      <c r="E374" s="1">
        <v>121.26</v>
      </c>
      <c r="G374" s="2" t="s">
        <v>360</v>
      </c>
      <c r="H374" s="119">
        <v>10296.4</v>
      </c>
      <c r="I374" s="124">
        <v>353.49</v>
      </c>
      <c r="J374" s="17">
        <f t="shared" si="38"/>
        <v>-3.7635744021301765E-2</v>
      </c>
      <c r="K374" s="17">
        <f t="shared" si="39"/>
        <v>7.6229743983122766E-3</v>
      </c>
      <c r="L374" s="17">
        <f t="shared" si="39"/>
        <v>-4.7501658249202716E-3</v>
      </c>
      <c r="M374" s="17">
        <f t="shared" si="39"/>
        <v>2.231589387552857E-3</v>
      </c>
      <c r="N374" s="36">
        <f t="shared" si="40"/>
        <v>2.0233447613007938E-2</v>
      </c>
      <c r="O374" s="20">
        <f t="shared" si="41"/>
        <v>5.5477590994595483E-2</v>
      </c>
      <c r="P374" s="17">
        <f t="shared" si="42"/>
        <v>-3.7635744021301765E-2</v>
      </c>
      <c r="Q374" s="17" t="str">
        <f t="shared" si="42"/>
        <v/>
      </c>
      <c r="R374" s="17">
        <f t="shared" si="42"/>
        <v>-4.7501658249202716E-3</v>
      </c>
      <c r="S374" s="17" t="str">
        <f t="shared" si="42"/>
        <v/>
      </c>
      <c r="T374" s="36" t="str">
        <f t="shared" si="43"/>
        <v/>
      </c>
      <c r="U374" s="20" t="str">
        <f t="shared" si="43"/>
        <v/>
      </c>
    </row>
    <row r="375" spans="1:21" x14ac:dyDescent="0.25">
      <c r="A375" t="s">
        <v>184</v>
      </c>
      <c r="B375" s="6">
        <v>14761.55</v>
      </c>
      <c r="C375" s="6">
        <v>2106</v>
      </c>
      <c r="D375" s="19">
        <v>3901.82</v>
      </c>
      <c r="E375" s="1">
        <v>127.79</v>
      </c>
      <c r="G375" s="2" t="s">
        <v>359</v>
      </c>
      <c r="H375" s="119">
        <v>10376.9</v>
      </c>
      <c r="I375" s="124">
        <v>352.06</v>
      </c>
      <c r="J375" s="17">
        <f t="shared" si="38"/>
        <v>1.5995429877177836E-2</v>
      </c>
      <c r="K375" s="17">
        <f t="shared" si="39"/>
        <v>2.045962792025513E-3</v>
      </c>
      <c r="L375" s="17">
        <f t="shared" si="39"/>
        <v>2.3790719336683086E-2</v>
      </c>
      <c r="M375" s="17">
        <f t="shared" si="39"/>
        <v>5.3851228764637993E-2</v>
      </c>
      <c r="N375" s="36">
        <f t="shared" si="40"/>
        <v>7.8182665786099559E-3</v>
      </c>
      <c r="O375" s="20">
        <f t="shared" si="41"/>
        <v>-4.0453761068205418E-3</v>
      </c>
      <c r="P375" s="17" t="str">
        <f t="shared" si="42"/>
        <v/>
      </c>
      <c r="Q375" s="17" t="str">
        <f t="shared" si="42"/>
        <v/>
      </c>
      <c r="R375" s="17" t="str">
        <f t="shared" si="42"/>
        <v/>
      </c>
      <c r="S375" s="17" t="str">
        <f t="shared" si="42"/>
        <v/>
      </c>
      <c r="T375" s="36" t="str">
        <f t="shared" si="43"/>
        <v/>
      </c>
      <c r="U375" s="20">
        <f t="shared" si="43"/>
        <v>-4.0453761068205418E-3</v>
      </c>
    </row>
    <row r="376" spans="1:21" x14ac:dyDescent="0.25">
      <c r="A376" t="s">
        <v>183</v>
      </c>
      <c r="B376" s="6">
        <v>14919.1</v>
      </c>
      <c r="C376" s="6">
        <v>2202.1</v>
      </c>
      <c r="D376" s="19">
        <v>3870.29</v>
      </c>
      <c r="E376" s="1">
        <v>125.12</v>
      </c>
      <c r="G376" s="2" t="s">
        <v>358</v>
      </c>
      <c r="H376" s="119">
        <v>10126.6</v>
      </c>
      <c r="I376" s="124">
        <v>337.46</v>
      </c>
      <c r="J376" s="17">
        <f t="shared" si="38"/>
        <v>1.0672998431736636E-2</v>
      </c>
      <c r="K376" s="17">
        <f t="shared" si="39"/>
        <v>4.5631528964862333E-2</v>
      </c>
      <c r="L376" s="17">
        <f t="shared" si="39"/>
        <v>-8.0808443239309691E-3</v>
      </c>
      <c r="M376" s="17">
        <f t="shared" si="39"/>
        <v>-2.0893653650520427E-2</v>
      </c>
      <c r="N376" s="36">
        <f t="shared" si="40"/>
        <v>-2.4120883886324385E-2</v>
      </c>
      <c r="O376" s="20">
        <f t="shared" si="41"/>
        <v>-4.1470203942509887E-2</v>
      </c>
      <c r="P376" s="17" t="str">
        <f t="shared" si="42"/>
        <v/>
      </c>
      <c r="Q376" s="17" t="str">
        <f t="shared" si="42"/>
        <v/>
      </c>
      <c r="R376" s="17">
        <f t="shared" si="42"/>
        <v>-8.0808443239309691E-3</v>
      </c>
      <c r="S376" s="17">
        <f t="shared" si="42"/>
        <v>-2.0893653650520427E-2</v>
      </c>
      <c r="T376" s="36">
        <f t="shared" si="43"/>
        <v>-2.4120883886324385E-2</v>
      </c>
      <c r="U376" s="20">
        <f t="shared" si="43"/>
        <v>-4.1470203942509887E-2</v>
      </c>
    </row>
    <row r="377" spans="1:21" x14ac:dyDescent="0.25">
      <c r="A377" t="s">
        <v>182</v>
      </c>
      <c r="B377" s="6">
        <v>15245.6</v>
      </c>
      <c r="C377" s="6">
        <v>2175.85</v>
      </c>
      <c r="D377" s="19">
        <v>3819.72</v>
      </c>
      <c r="E377" s="1">
        <v>122.06</v>
      </c>
      <c r="G377" s="2" t="s">
        <v>357</v>
      </c>
      <c r="H377" s="119">
        <v>10224.6</v>
      </c>
      <c r="I377" s="124">
        <v>351.1</v>
      </c>
      <c r="J377" s="17">
        <f t="shared" si="38"/>
        <v>2.188469813862759E-2</v>
      </c>
      <c r="K377" s="17">
        <f t="shared" si="39"/>
        <v>-1.1920439580400566E-2</v>
      </c>
      <c r="L377" s="17">
        <f t="shared" si="39"/>
        <v>-1.306620434127681E-2</v>
      </c>
      <c r="M377" s="17">
        <f t="shared" si="39"/>
        <v>-2.4456521739130488E-2</v>
      </c>
      <c r="N377" s="36">
        <f t="shared" si="40"/>
        <v>9.677483064404635E-3</v>
      </c>
      <c r="O377" s="20">
        <f t="shared" si="41"/>
        <v>4.041960528655264E-2</v>
      </c>
      <c r="P377" s="17" t="str">
        <f t="shared" si="42"/>
        <v/>
      </c>
      <c r="Q377" s="17">
        <f t="shared" si="42"/>
        <v>-1.1920439580400566E-2</v>
      </c>
      <c r="R377" s="17">
        <f t="shared" si="42"/>
        <v>-1.306620434127681E-2</v>
      </c>
      <c r="S377" s="17">
        <f t="shared" si="42"/>
        <v>-2.4456521739130488E-2</v>
      </c>
      <c r="T377" s="36" t="str">
        <f t="shared" si="43"/>
        <v/>
      </c>
      <c r="U377" s="20" t="str">
        <f t="shared" si="43"/>
        <v/>
      </c>
    </row>
    <row r="378" spans="1:21" x14ac:dyDescent="0.25">
      <c r="A378" t="s">
        <v>181</v>
      </c>
      <c r="B378" s="6">
        <v>15080.75</v>
      </c>
      <c r="C378" s="6">
        <v>2178.6999999999998</v>
      </c>
      <c r="D378" s="19">
        <v>3768.47</v>
      </c>
      <c r="E378" s="1">
        <v>120.13</v>
      </c>
      <c r="G378" s="2" t="s">
        <v>356</v>
      </c>
      <c r="H378" s="119">
        <v>10339.700000000001</v>
      </c>
      <c r="I378" s="124">
        <v>367.92</v>
      </c>
      <c r="J378" s="17">
        <f t="shared" si="38"/>
        <v>-1.0812955869234475E-2</v>
      </c>
      <c r="K378" s="17">
        <f t="shared" si="39"/>
        <v>1.3098329388514518E-3</v>
      </c>
      <c r="L378" s="17">
        <f t="shared" si="39"/>
        <v>-1.3417213827191521E-2</v>
      </c>
      <c r="M378" s="17">
        <f t="shared" si="39"/>
        <v>-1.5811895788956254E-2</v>
      </c>
      <c r="N378" s="36">
        <f t="shared" si="40"/>
        <v>1.1257164094438998E-2</v>
      </c>
      <c r="O378" s="20">
        <f t="shared" si="41"/>
        <v>4.7906579322130494E-2</v>
      </c>
      <c r="P378" s="17">
        <f t="shared" si="42"/>
        <v>-1.0812955869234475E-2</v>
      </c>
      <c r="Q378" s="17" t="str">
        <f t="shared" si="42"/>
        <v/>
      </c>
      <c r="R378" s="17">
        <f t="shared" si="42"/>
        <v>-1.3417213827191521E-2</v>
      </c>
      <c r="S378" s="17">
        <f t="shared" si="42"/>
        <v>-1.5811895788956254E-2</v>
      </c>
      <c r="T378" s="36" t="str">
        <f t="shared" si="43"/>
        <v/>
      </c>
      <c r="U378" s="20" t="str">
        <f t="shared" si="43"/>
        <v/>
      </c>
    </row>
    <row r="379" spans="1:21" x14ac:dyDescent="0.25">
      <c r="A379" t="s">
        <v>180</v>
      </c>
      <c r="B379" s="6">
        <v>14938.1</v>
      </c>
      <c r="C379" s="6">
        <v>2191.1</v>
      </c>
      <c r="D379" s="19">
        <v>3841.94</v>
      </c>
      <c r="E379" s="1">
        <v>121.42</v>
      </c>
      <c r="G379" s="2" t="s">
        <v>355</v>
      </c>
      <c r="H379" s="119">
        <v>10390.200000000001</v>
      </c>
      <c r="I379" s="124">
        <v>373.72</v>
      </c>
      <c r="J379" s="17">
        <f t="shared" si="38"/>
        <v>-9.4590786267261251E-3</v>
      </c>
      <c r="K379" s="17">
        <f t="shared" si="39"/>
        <v>5.6914673888099898E-3</v>
      </c>
      <c r="L379" s="17">
        <f t="shared" si="39"/>
        <v>1.9495975820425837E-2</v>
      </c>
      <c r="M379" s="17">
        <f t="shared" si="39"/>
        <v>1.0738366769333263E-2</v>
      </c>
      <c r="N379" s="36">
        <f t="shared" si="40"/>
        <v>4.8840875460602895E-3</v>
      </c>
      <c r="O379" s="20">
        <f t="shared" si="41"/>
        <v>1.5764296586214366E-2</v>
      </c>
      <c r="P379" s="17">
        <f t="shared" si="42"/>
        <v>-9.4590786267261251E-3</v>
      </c>
      <c r="Q379" s="17" t="str">
        <f t="shared" si="42"/>
        <v/>
      </c>
      <c r="R379" s="17" t="str">
        <f t="shared" si="42"/>
        <v/>
      </c>
      <c r="S379" s="17" t="str">
        <f t="shared" si="42"/>
        <v/>
      </c>
      <c r="T379" s="36" t="str">
        <f t="shared" si="43"/>
        <v/>
      </c>
      <c r="U379" s="20" t="str">
        <f t="shared" si="43"/>
        <v/>
      </c>
    </row>
    <row r="380" spans="1:21" x14ac:dyDescent="0.25">
      <c r="A380" t="s">
        <v>177</v>
      </c>
      <c r="B380" s="6">
        <v>14956.2</v>
      </c>
      <c r="C380" s="6">
        <v>2191.0500000000002</v>
      </c>
      <c r="D380" s="19">
        <v>3821.35</v>
      </c>
      <c r="E380" s="1">
        <v>116.36</v>
      </c>
      <c r="G380" s="2" t="s">
        <v>354</v>
      </c>
      <c r="H380" s="119">
        <v>10441.9</v>
      </c>
      <c r="I380" s="124">
        <v>387.98</v>
      </c>
      <c r="J380" s="17">
        <f t="shared" si="38"/>
        <v>1.2116668117096996E-3</v>
      </c>
      <c r="K380" s="17">
        <f t="shared" si="39"/>
        <v>-2.2819588334499485E-5</v>
      </c>
      <c r="L380" s="17">
        <f t="shared" si="39"/>
        <v>-5.3592716179846622E-3</v>
      </c>
      <c r="M380" s="17">
        <f t="shared" si="39"/>
        <v>-4.1673529896227968E-2</v>
      </c>
      <c r="N380" s="36">
        <f t="shared" si="40"/>
        <v>4.9758426209312034E-3</v>
      </c>
      <c r="O380" s="20">
        <f t="shared" si="41"/>
        <v>3.8156908915765841E-2</v>
      </c>
      <c r="P380" s="17" t="str">
        <f t="shared" si="42"/>
        <v/>
      </c>
      <c r="Q380" s="17">
        <f t="shared" si="42"/>
        <v>-2.2819588334499485E-5</v>
      </c>
      <c r="R380" s="17">
        <f t="shared" si="42"/>
        <v>-5.3592716179846622E-3</v>
      </c>
      <c r="S380" s="17">
        <f t="shared" si="42"/>
        <v>-4.1673529896227968E-2</v>
      </c>
      <c r="T380" s="36" t="str">
        <f t="shared" si="43"/>
        <v/>
      </c>
      <c r="U380" s="20" t="str">
        <f t="shared" si="43"/>
        <v/>
      </c>
    </row>
    <row r="381" spans="1:21" x14ac:dyDescent="0.25">
      <c r="A381" t="s">
        <v>176</v>
      </c>
      <c r="B381" s="6">
        <v>15098.4</v>
      </c>
      <c r="C381" s="6">
        <v>2181.9499999999998</v>
      </c>
      <c r="D381" s="19">
        <v>3875.44</v>
      </c>
      <c r="E381" s="1">
        <v>121.08</v>
      </c>
      <c r="G381" s="2" t="s">
        <v>353</v>
      </c>
      <c r="H381" s="119">
        <v>10326</v>
      </c>
      <c r="I381" s="124">
        <v>365.71</v>
      </c>
      <c r="J381" s="17">
        <f t="shared" si="38"/>
        <v>9.5077626669874959E-3</v>
      </c>
      <c r="K381" s="17">
        <f t="shared" si="39"/>
        <v>-4.1532598525823028E-3</v>
      </c>
      <c r="L381" s="17">
        <f t="shared" si="39"/>
        <v>1.4154683554241432E-2</v>
      </c>
      <c r="M381" s="17">
        <f t="shared" si="39"/>
        <v>4.0563767617737945E-2</v>
      </c>
      <c r="N381" s="36">
        <f t="shared" si="40"/>
        <v>-1.1099512540821088E-2</v>
      </c>
      <c r="O381" s="20">
        <f t="shared" si="41"/>
        <v>-5.739986597247293E-2</v>
      </c>
      <c r="P381" s="17" t="str">
        <f t="shared" si="42"/>
        <v/>
      </c>
      <c r="Q381" s="17">
        <f t="shared" si="42"/>
        <v>-4.1532598525823028E-3</v>
      </c>
      <c r="R381" s="17" t="str">
        <f t="shared" si="42"/>
        <v/>
      </c>
      <c r="S381" s="17" t="str">
        <f t="shared" si="42"/>
        <v/>
      </c>
      <c r="T381" s="36">
        <f t="shared" si="43"/>
        <v>-1.1099512540821088E-2</v>
      </c>
      <c r="U381" s="20">
        <f t="shared" si="43"/>
        <v>-5.739986597247293E-2</v>
      </c>
    </row>
    <row r="382" spans="1:21" x14ac:dyDescent="0.25">
      <c r="A382" t="s">
        <v>175</v>
      </c>
      <c r="B382" s="6">
        <v>15174.8</v>
      </c>
      <c r="C382" s="6">
        <v>2137.6</v>
      </c>
      <c r="D382" s="19">
        <v>3898.81</v>
      </c>
      <c r="E382" s="1">
        <v>119.98</v>
      </c>
      <c r="G382" s="2" t="s">
        <v>352</v>
      </c>
      <c r="H382" s="119">
        <v>10675.3</v>
      </c>
      <c r="I382" s="124">
        <v>376.7</v>
      </c>
      <c r="J382" s="17">
        <f t="shared" si="38"/>
        <v>5.0601388226567678E-3</v>
      </c>
      <c r="K382" s="17">
        <f t="shared" si="39"/>
        <v>-2.0325855312908092E-2</v>
      </c>
      <c r="L382" s="17">
        <f t="shared" si="39"/>
        <v>6.0302830130256613E-3</v>
      </c>
      <c r="M382" s="17">
        <f t="shared" si="39"/>
        <v>-9.0849025437726993E-3</v>
      </c>
      <c r="N382" s="36">
        <f t="shared" si="40"/>
        <v>3.3827232229324045E-2</v>
      </c>
      <c r="O382" s="20">
        <f t="shared" si="41"/>
        <v>3.0051133411719722E-2</v>
      </c>
      <c r="P382" s="17" t="str">
        <f t="shared" si="42"/>
        <v/>
      </c>
      <c r="Q382" s="17">
        <f t="shared" si="42"/>
        <v>-2.0325855312908092E-2</v>
      </c>
      <c r="R382" s="17" t="str">
        <f t="shared" si="42"/>
        <v/>
      </c>
      <c r="S382" s="17">
        <f t="shared" si="42"/>
        <v>-9.0849025437726993E-3</v>
      </c>
      <c r="T382" s="36" t="str">
        <f t="shared" si="43"/>
        <v/>
      </c>
      <c r="U382" s="20" t="str">
        <f t="shared" si="43"/>
        <v/>
      </c>
    </row>
    <row r="383" spans="1:21" x14ac:dyDescent="0.25">
      <c r="A383" t="s">
        <v>173</v>
      </c>
      <c r="B383" s="6">
        <v>15030.95</v>
      </c>
      <c r="C383" s="6">
        <v>2108.9</v>
      </c>
      <c r="D383" s="19">
        <v>3943.34</v>
      </c>
      <c r="E383" s="1">
        <v>121.03</v>
      </c>
      <c r="G383" s="2" t="s">
        <v>351</v>
      </c>
      <c r="H383" s="119">
        <v>10785.3</v>
      </c>
      <c r="I383" s="124">
        <v>364.01</v>
      </c>
      <c r="J383" s="17">
        <f t="shared" si="38"/>
        <v>-9.4795318554444785E-3</v>
      </c>
      <c r="K383" s="17">
        <f t="shared" si="39"/>
        <v>-1.3426272455089761E-2</v>
      </c>
      <c r="L383" s="17">
        <f t="shared" si="39"/>
        <v>1.1421433719519536E-2</v>
      </c>
      <c r="M383" s="17">
        <f t="shared" si="39"/>
        <v>8.7514585764294495E-3</v>
      </c>
      <c r="N383" s="36">
        <f t="shared" si="40"/>
        <v>1.0304160070442991E-2</v>
      </c>
      <c r="O383" s="20">
        <f t="shared" si="41"/>
        <v>-3.3687284311122889E-2</v>
      </c>
      <c r="P383" s="17">
        <f t="shared" si="42"/>
        <v>-9.4795318554444785E-3</v>
      </c>
      <c r="Q383" s="17">
        <f t="shared" si="42"/>
        <v>-1.3426272455089761E-2</v>
      </c>
      <c r="R383" s="17" t="str">
        <f t="shared" si="42"/>
        <v/>
      </c>
      <c r="S383" s="17" t="str">
        <f t="shared" si="42"/>
        <v/>
      </c>
      <c r="T383" s="36" t="str">
        <f t="shared" si="43"/>
        <v/>
      </c>
      <c r="U383" s="20">
        <f t="shared" si="43"/>
        <v>-3.3687284311122889E-2</v>
      </c>
    </row>
    <row r="384" spans="1:21" x14ac:dyDescent="0.25">
      <c r="A384" t="s">
        <v>170</v>
      </c>
      <c r="B384" s="6">
        <v>14929.5</v>
      </c>
      <c r="C384" s="6">
        <v>2100.6</v>
      </c>
      <c r="D384" s="19">
        <v>3968.94</v>
      </c>
      <c r="E384" s="1">
        <v>123.99</v>
      </c>
      <c r="G384" s="2" t="s">
        <v>350</v>
      </c>
      <c r="H384" s="119">
        <v>10949.5</v>
      </c>
      <c r="I384" s="124">
        <v>364.88</v>
      </c>
      <c r="J384" s="17">
        <f t="shared" si="38"/>
        <v>-6.7494070567729603E-3</v>
      </c>
      <c r="K384" s="17">
        <f t="shared" si="39"/>
        <v>-3.9357010763906297E-3</v>
      </c>
      <c r="L384" s="17">
        <f t="shared" si="39"/>
        <v>6.4919585934766211E-3</v>
      </c>
      <c r="M384" s="17">
        <f t="shared" si="39"/>
        <v>2.4456746261257489E-2</v>
      </c>
      <c r="N384" s="36">
        <f t="shared" si="40"/>
        <v>1.5224425838873401E-2</v>
      </c>
      <c r="O384" s="20">
        <f t="shared" si="41"/>
        <v>2.3900442295541335E-3</v>
      </c>
      <c r="P384" s="17">
        <f t="shared" si="42"/>
        <v>-6.7494070567729603E-3</v>
      </c>
      <c r="Q384" s="17">
        <f t="shared" si="42"/>
        <v>-3.9357010763906297E-3</v>
      </c>
      <c r="R384" s="17" t="str">
        <f t="shared" si="42"/>
        <v/>
      </c>
      <c r="S384" s="17" t="str">
        <f t="shared" si="42"/>
        <v/>
      </c>
      <c r="T384" s="36" t="str">
        <f t="shared" si="43"/>
        <v/>
      </c>
      <c r="U384" s="20" t="str">
        <f t="shared" si="43"/>
        <v/>
      </c>
    </row>
    <row r="385" spans="1:21" x14ac:dyDescent="0.25">
      <c r="A385" t="s">
        <v>169</v>
      </c>
      <c r="B385" s="6">
        <v>14910.45</v>
      </c>
      <c r="C385" s="6">
        <v>2055.35</v>
      </c>
      <c r="D385" s="19">
        <v>3962.71</v>
      </c>
      <c r="E385" s="1">
        <v>125.57</v>
      </c>
      <c r="G385" s="2" t="s">
        <v>349</v>
      </c>
      <c r="H385" s="119">
        <v>10941.3</v>
      </c>
      <c r="I385" s="124">
        <v>388.97</v>
      </c>
      <c r="J385" s="17">
        <f t="shared" si="38"/>
        <v>-1.2759971867778441E-3</v>
      </c>
      <c r="K385" s="17">
        <f t="shared" si="39"/>
        <v>-2.1541464343520889E-2</v>
      </c>
      <c r="L385" s="17">
        <f t="shared" si="39"/>
        <v>-1.5696886322292825E-3</v>
      </c>
      <c r="M385" s="17">
        <f t="shared" si="39"/>
        <v>1.2742963142188923E-2</v>
      </c>
      <c r="N385" s="36">
        <f t="shared" si="40"/>
        <v>-7.4889264349975448E-4</v>
      </c>
      <c r="O385" s="20">
        <f t="shared" si="41"/>
        <v>6.6021705766279304E-2</v>
      </c>
      <c r="P385" s="17">
        <f t="shared" si="42"/>
        <v>-1.2759971867778441E-3</v>
      </c>
      <c r="Q385" s="17">
        <f t="shared" si="42"/>
        <v>-2.1541464343520889E-2</v>
      </c>
      <c r="R385" s="17">
        <f t="shared" si="42"/>
        <v>-1.5696886322292825E-3</v>
      </c>
      <c r="S385" s="17" t="str">
        <f t="shared" si="42"/>
        <v/>
      </c>
      <c r="T385" s="36">
        <f t="shared" si="43"/>
        <v>-7.4889264349975448E-4</v>
      </c>
      <c r="U385" s="20" t="str">
        <f t="shared" si="43"/>
        <v/>
      </c>
    </row>
    <row r="386" spans="1:21" x14ac:dyDescent="0.25">
      <c r="A386" t="s">
        <v>168</v>
      </c>
      <c r="B386" s="6">
        <v>14721.3</v>
      </c>
      <c r="C386" s="6">
        <v>2009.1</v>
      </c>
      <c r="D386" s="19">
        <v>3974.12</v>
      </c>
      <c r="E386" s="1">
        <v>124.76</v>
      </c>
      <c r="G386" s="2" t="s">
        <v>348</v>
      </c>
      <c r="H386" s="119">
        <v>10933</v>
      </c>
      <c r="I386" s="124">
        <v>384.2</v>
      </c>
      <c r="J386" s="17">
        <f t="shared" si="38"/>
        <v>-1.2685733830971047E-2</v>
      </c>
      <c r="K386" s="17">
        <f t="shared" si="39"/>
        <v>-2.2502250225022502E-2</v>
      </c>
      <c r="L386" s="17">
        <f t="shared" si="39"/>
        <v>2.8793426720601367E-3</v>
      </c>
      <c r="M386" s="17">
        <f t="shared" si="39"/>
        <v>-6.4505853308910455E-3</v>
      </c>
      <c r="N386" s="36">
        <f t="shared" si="40"/>
        <v>-7.5859358577123892E-4</v>
      </c>
      <c r="O386" s="20">
        <f t="shared" si="41"/>
        <v>-1.2263156541635678E-2</v>
      </c>
      <c r="P386" s="17">
        <f t="shared" si="42"/>
        <v>-1.2685733830971047E-2</v>
      </c>
      <c r="Q386" s="17">
        <f t="shared" si="42"/>
        <v>-2.2502250225022502E-2</v>
      </c>
      <c r="R386" s="17" t="str">
        <f t="shared" si="42"/>
        <v/>
      </c>
      <c r="S386" s="17">
        <f t="shared" si="42"/>
        <v>-6.4505853308910455E-3</v>
      </c>
      <c r="T386" s="36">
        <f t="shared" si="43"/>
        <v>-7.5859358577123892E-4</v>
      </c>
      <c r="U386" s="20">
        <f t="shared" si="43"/>
        <v>-1.2263156541635678E-2</v>
      </c>
    </row>
    <row r="387" spans="1:21" x14ac:dyDescent="0.25">
      <c r="A387" t="s">
        <v>167</v>
      </c>
      <c r="B387" s="6">
        <v>14557.85</v>
      </c>
      <c r="C387" s="6">
        <v>2082</v>
      </c>
      <c r="D387" s="19">
        <v>3915.46</v>
      </c>
      <c r="E387" s="1">
        <v>120.53</v>
      </c>
      <c r="G387" s="2" t="s">
        <v>347</v>
      </c>
      <c r="H387" s="119">
        <v>11081.8</v>
      </c>
      <c r="I387" s="124">
        <v>385.25</v>
      </c>
      <c r="J387" s="17">
        <f t="shared" si="38"/>
        <v>-1.1102959657095401E-2</v>
      </c>
      <c r="K387" s="17">
        <f t="shared" si="39"/>
        <v>3.6284903688218684E-2</v>
      </c>
      <c r="L387" s="17">
        <f t="shared" si="39"/>
        <v>-1.4760500437832724E-2</v>
      </c>
      <c r="M387" s="17">
        <f t="shared" si="39"/>
        <v>-3.3905097787752525E-2</v>
      </c>
      <c r="N387" s="36">
        <f t="shared" si="40"/>
        <v>1.3610171041799957E-2</v>
      </c>
      <c r="O387" s="20">
        <f t="shared" si="41"/>
        <v>2.7329515877148047E-3</v>
      </c>
      <c r="P387" s="17">
        <f t="shared" si="42"/>
        <v>-1.1102959657095401E-2</v>
      </c>
      <c r="Q387" s="17" t="str">
        <f t="shared" si="42"/>
        <v/>
      </c>
      <c r="R387" s="17">
        <f t="shared" si="42"/>
        <v>-1.4760500437832724E-2</v>
      </c>
      <c r="S387" s="17">
        <f t="shared" si="42"/>
        <v>-3.3905097787752525E-2</v>
      </c>
      <c r="T387" s="36" t="str">
        <f t="shared" si="43"/>
        <v/>
      </c>
      <c r="U387" s="20" t="str">
        <f t="shared" si="43"/>
        <v/>
      </c>
    </row>
    <row r="388" spans="1:21" x14ac:dyDescent="0.25">
      <c r="A388" t="s">
        <v>166</v>
      </c>
      <c r="B388" s="6">
        <v>14744</v>
      </c>
      <c r="C388" s="6">
        <v>2062.4</v>
      </c>
      <c r="D388" s="19">
        <v>3913.1</v>
      </c>
      <c r="E388" s="1">
        <v>119.99</v>
      </c>
      <c r="G388" s="2" t="s">
        <v>346</v>
      </c>
      <c r="H388" s="119">
        <v>10921.5</v>
      </c>
      <c r="I388" s="124">
        <v>371.12</v>
      </c>
      <c r="J388" s="17">
        <f t="shared" si="38"/>
        <v>1.2786915650319308E-2</v>
      </c>
      <c r="K388" s="17">
        <f t="shared" si="39"/>
        <v>-9.4140249759845362E-3</v>
      </c>
      <c r="L388" s="17">
        <f t="shared" si="39"/>
        <v>-6.0273888636330764E-4</v>
      </c>
      <c r="M388" s="17">
        <f t="shared" si="39"/>
        <v>-4.4802123952543127E-3</v>
      </c>
      <c r="N388" s="36">
        <f t="shared" si="40"/>
        <v>-1.4465159089678492E-2</v>
      </c>
      <c r="O388" s="20">
        <f t="shared" si="41"/>
        <v>-3.6677482154445107E-2</v>
      </c>
      <c r="P388" s="17" t="str">
        <f t="shared" si="42"/>
        <v/>
      </c>
      <c r="Q388" s="17">
        <f t="shared" si="42"/>
        <v>-9.4140249759845362E-3</v>
      </c>
      <c r="R388" s="17">
        <f t="shared" si="42"/>
        <v>-6.0273888636330764E-4</v>
      </c>
      <c r="S388" s="17">
        <f t="shared" ref="S388:U451" si="44">IF(M388&lt;0,M388,"")</f>
        <v>-4.4802123952543127E-3</v>
      </c>
      <c r="T388" s="36">
        <f t="shared" si="43"/>
        <v>-1.4465159089678492E-2</v>
      </c>
      <c r="U388" s="20">
        <f t="shared" si="43"/>
        <v>-3.6677482154445107E-2</v>
      </c>
    </row>
    <row r="389" spans="1:21" x14ac:dyDescent="0.25">
      <c r="A389" t="s">
        <v>163</v>
      </c>
      <c r="B389" s="6">
        <v>14736.4</v>
      </c>
      <c r="C389" s="6">
        <v>2087.5</v>
      </c>
      <c r="D389" s="19">
        <v>3940.59</v>
      </c>
      <c r="E389" s="1">
        <v>123.39</v>
      </c>
      <c r="G389" s="2" t="s">
        <v>345</v>
      </c>
      <c r="H389" s="119">
        <v>10416.799999999999</v>
      </c>
      <c r="I389" s="124">
        <v>341.3</v>
      </c>
      <c r="J389" s="17">
        <f t="shared" ref="J389:J452" si="45">B389/B388-1</f>
        <v>-5.1546391752577136E-4</v>
      </c>
      <c r="K389" s="17">
        <f t="shared" ref="K389:M452" si="46">C389/C388-1</f>
        <v>1.2170287044220185E-2</v>
      </c>
      <c r="L389" s="17">
        <f t="shared" si="46"/>
        <v>7.0251207482558975E-3</v>
      </c>
      <c r="M389" s="17">
        <f t="shared" si="46"/>
        <v>2.8335694641220099E-2</v>
      </c>
      <c r="N389" s="36">
        <f t="shared" ref="N389:N452" si="47">H389/H388-1</f>
        <v>-4.6211600970562761E-2</v>
      </c>
      <c r="O389" s="20">
        <f t="shared" ref="O389:O452" si="48">I389/I388-1</f>
        <v>-8.0351368829489123E-2</v>
      </c>
      <c r="P389" s="17">
        <f t="shared" ref="P389:U452" si="49">IF(J389&lt;0,J389,"")</f>
        <v>-5.1546391752577136E-4</v>
      </c>
      <c r="Q389" s="17" t="str">
        <f t="shared" si="49"/>
        <v/>
      </c>
      <c r="R389" s="17" t="str">
        <f t="shared" si="49"/>
        <v/>
      </c>
      <c r="S389" s="17" t="str">
        <f t="shared" si="44"/>
        <v/>
      </c>
      <c r="T389" s="36">
        <f t="shared" si="44"/>
        <v>-4.6211600970562761E-2</v>
      </c>
      <c r="U389" s="20">
        <f t="shared" si="44"/>
        <v>-8.0351368829489123E-2</v>
      </c>
    </row>
    <row r="390" spans="1:21" x14ac:dyDescent="0.25">
      <c r="A390" t="s">
        <v>162</v>
      </c>
      <c r="B390" s="6">
        <v>14814.75</v>
      </c>
      <c r="C390" s="6">
        <v>2047.3</v>
      </c>
      <c r="D390" s="19">
        <v>3910.52</v>
      </c>
      <c r="E390" s="1">
        <v>122.54</v>
      </c>
      <c r="G390" s="2" t="s">
        <v>344</v>
      </c>
      <c r="H390" s="119">
        <v>10531.5</v>
      </c>
      <c r="I390" s="124">
        <v>344.03</v>
      </c>
      <c r="J390" s="17">
        <f t="shared" si="45"/>
        <v>5.3167666458564522E-3</v>
      </c>
      <c r="K390" s="17">
        <f t="shared" si="46"/>
        <v>-1.925748502994018E-2</v>
      </c>
      <c r="L390" s="17">
        <f t="shared" si="46"/>
        <v>-7.6308370066411335E-3</v>
      </c>
      <c r="M390" s="17">
        <f t="shared" si="46"/>
        <v>-6.8887268011994518E-3</v>
      </c>
      <c r="N390" s="36">
        <f t="shared" si="47"/>
        <v>1.1011059058444017E-2</v>
      </c>
      <c r="O390" s="20">
        <f t="shared" si="48"/>
        <v>7.9988280105478538E-3</v>
      </c>
      <c r="P390" s="17" t="str">
        <f t="shared" si="49"/>
        <v/>
      </c>
      <c r="Q390" s="17">
        <f t="shared" si="49"/>
        <v>-1.925748502994018E-2</v>
      </c>
      <c r="R390" s="17">
        <f t="shared" si="49"/>
        <v>-7.6308370066411335E-3</v>
      </c>
      <c r="S390" s="17">
        <f t="shared" si="44"/>
        <v>-6.8887268011994518E-3</v>
      </c>
      <c r="T390" s="36" t="str">
        <f t="shared" si="44"/>
        <v/>
      </c>
      <c r="U390" s="20" t="str">
        <f t="shared" si="44"/>
        <v/>
      </c>
    </row>
    <row r="391" spans="1:21" x14ac:dyDescent="0.25">
      <c r="A391" t="s">
        <v>161</v>
      </c>
      <c r="B391" s="6">
        <v>14549.4</v>
      </c>
      <c r="C391" s="6">
        <v>1991.45</v>
      </c>
      <c r="D391" s="19">
        <v>3889.14</v>
      </c>
      <c r="E391" s="1">
        <v>120.09</v>
      </c>
      <c r="G391" s="2" t="s">
        <v>343</v>
      </c>
      <c r="H391" s="119">
        <v>10237.299999999999</v>
      </c>
      <c r="I391" s="124">
        <v>319.95</v>
      </c>
      <c r="J391" s="17">
        <f t="shared" si="45"/>
        <v>-1.7911203361514749E-2</v>
      </c>
      <c r="K391" s="17">
        <f t="shared" si="46"/>
        <v>-2.7279831973819113E-2</v>
      </c>
      <c r="L391" s="17">
        <f t="shared" si="46"/>
        <v>-5.4673035811094728E-3</v>
      </c>
      <c r="M391" s="17">
        <f t="shared" si="46"/>
        <v>-1.9993471519503814E-2</v>
      </c>
      <c r="N391" s="36">
        <f t="shared" si="47"/>
        <v>-2.7935241893367602E-2</v>
      </c>
      <c r="O391" s="20">
        <f t="shared" si="48"/>
        <v>-6.9993895881173107E-2</v>
      </c>
      <c r="P391" s="17">
        <f t="shared" si="49"/>
        <v>-1.7911203361514749E-2</v>
      </c>
      <c r="Q391" s="17">
        <f t="shared" si="49"/>
        <v>-2.7279831973819113E-2</v>
      </c>
      <c r="R391" s="17">
        <f t="shared" si="49"/>
        <v>-5.4673035811094728E-3</v>
      </c>
      <c r="S391" s="17">
        <f t="shared" si="44"/>
        <v>-1.9993471519503814E-2</v>
      </c>
      <c r="T391" s="36">
        <f t="shared" si="44"/>
        <v>-2.7935241893367602E-2</v>
      </c>
      <c r="U391" s="20">
        <f t="shared" si="44"/>
        <v>-6.9993895881173107E-2</v>
      </c>
    </row>
    <row r="392" spans="1:21" x14ac:dyDescent="0.25">
      <c r="A392" t="s">
        <v>160</v>
      </c>
      <c r="B392" s="6">
        <v>14324.9</v>
      </c>
      <c r="C392" s="6">
        <v>1994.65</v>
      </c>
      <c r="D392" s="19">
        <v>3909.52</v>
      </c>
      <c r="E392" s="1">
        <v>120.59</v>
      </c>
      <c r="G392" s="2" t="s">
        <v>342</v>
      </c>
      <c r="H392" s="119">
        <v>10739.4</v>
      </c>
      <c r="I392" s="124">
        <v>349.17</v>
      </c>
      <c r="J392" s="17">
        <f t="shared" si="45"/>
        <v>-1.5430189561081553E-2</v>
      </c>
      <c r="K392" s="17">
        <f t="shared" si="46"/>
        <v>1.6068693665420852E-3</v>
      </c>
      <c r="L392" s="17">
        <f t="shared" si="46"/>
        <v>5.2402330592367097E-3</v>
      </c>
      <c r="M392" s="17">
        <f t="shared" si="46"/>
        <v>4.1635440086602582E-3</v>
      </c>
      <c r="N392" s="36">
        <f t="shared" si="47"/>
        <v>4.904613521143264E-2</v>
      </c>
      <c r="O392" s="20">
        <f t="shared" si="48"/>
        <v>9.1326769807782648E-2</v>
      </c>
      <c r="P392" s="17">
        <f t="shared" si="49"/>
        <v>-1.5430189561081553E-2</v>
      </c>
      <c r="Q392" s="17" t="str">
        <f t="shared" si="49"/>
        <v/>
      </c>
      <c r="R392" s="17" t="str">
        <f t="shared" si="49"/>
        <v/>
      </c>
      <c r="S392" s="17" t="str">
        <f t="shared" si="44"/>
        <v/>
      </c>
      <c r="T392" s="36" t="str">
        <f t="shared" si="44"/>
        <v/>
      </c>
      <c r="U392" s="20" t="str">
        <f t="shared" si="44"/>
        <v/>
      </c>
    </row>
    <row r="393" spans="1:21" x14ac:dyDescent="0.25">
      <c r="A393" t="s">
        <v>159</v>
      </c>
      <c r="B393" s="6">
        <v>14507.3</v>
      </c>
      <c r="C393" s="6">
        <v>2029.3</v>
      </c>
      <c r="D393" s="19">
        <v>3974.54</v>
      </c>
      <c r="E393" s="1">
        <v>121.21</v>
      </c>
      <c r="G393" s="2" t="s">
        <v>341</v>
      </c>
      <c r="H393" s="119">
        <v>10688.8</v>
      </c>
      <c r="I393" s="124">
        <v>351.63</v>
      </c>
      <c r="J393" s="17">
        <f t="shared" si="45"/>
        <v>1.2733073180266397E-2</v>
      </c>
      <c r="K393" s="17">
        <f t="shared" si="46"/>
        <v>1.7371468678715418E-2</v>
      </c>
      <c r="L393" s="17">
        <f t="shared" si="46"/>
        <v>1.6631197691788335E-2</v>
      </c>
      <c r="M393" s="17">
        <f t="shared" si="46"/>
        <v>5.1413881748070267E-3</v>
      </c>
      <c r="N393" s="36">
        <f t="shared" si="47"/>
        <v>-4.7116226232378766E-3</v>
      </c>
      <c r="O393" s="20">
        <f t="shared" si="48"/>
        <v>7.0452788040209491E-3</v>
      </c>
      <c r="P393" s="17" t="str">
        <f t="shared" si="49"/>
        <v/>
      </c>
      <c r="Q393" s="17" t="str">
        <f t="shared" si="49"/>
        <v/>
      </c>
      <c r="R393" s="17" t="str">
        <f t="shared" si="49"/>
        <v/>
      </c>
      <c r="S393" s="17" t="str">
        <f t="shared" si="44"/>
        <v/>
      </c>
      <c r="T393" s="36">
        <f t="shared" si="44"/>
        <v>-4.7116226232378766E-3</v>
      </c>
      <c r="U393" s="20" t="str">
        <f t="shared" si="44"/>
        <v/>
      </c>
    </row>
    <row r="394" spans="1:21" x14ac:dyDescent="0.25">
      <c r="A394" t="s">
        <v>155</v>
      </c>
      <c r="B394" s="6">
        <v>14845.1</v>
      </c>
      <c r="C394" s="6">
        <v>2003.1</v>
      </c>
      <c r="D394" s="19">
        <v>3958.55</v>
      </c>
      <c r="E394" s="1">
        <v>119.9</v>
      </c>
      <c r="G394" s="2" t="s">
        <v>340</v>
      </c>
      <c r="H394" s="119">
        <v>10727.9</v>
      </c>
      <c r="I394" s="124">
        <v>354.25</v>
      </c>
      <c r="J394" s="17">
        <f t="shared" si="45"/>
        <v>2.3284829017115705E-2</v>
      </c>
      <c r="K394" s="17">
        <f t="shared" si="46"/>
        <v>-1.2910855960183376E-2</v>
      </c>
      <c r="L394" s="17">
        <f t="shared" si="46"/>
        <v>-4.0231070765421872E-3</v>
      </c>
      <c r="M394" s="17">
        <f t="shared" si="46"/>
        <v>-1.0807689134559761E-2</v>
      </c>
      <c r="N394" s="36">
        <f t="shared" si="47"/>
        <v>3.6580345782502022E-3</v>
      </c>
      <c r="O394" s="20">
        <f t="shared" si="48"/>
        <v>7.451013849785193E-3</v>
      </c>
      <c r="P394" s="17" t="str">
        <f t="shared" si="49"/>
        <v/>
      </c>
      <c r="Q394" s="17">
        <f t="shared" si="49"/>
        <v>-1.2910855960183376E-2</v>
      </c>
      <c r="R394" s="17">
        <f t="shared" si="49"/>
        <v>-4.0231070765421872E-3</v>
      </c>
      <c r="S394" s="17">
        <f t="shared" si="44"/>
        <v>-1.0807689134559761E-2</v>
      </c>
      <c r="T394" s="36" t="str">
        <f t="shared" si="44"/>
        <v/>
      </c>
      <c r="U394" s="20" t="str">
        <f t="shared" si="44"/>
        <v/>
      </c>
    </row>
    <row r="395" spans="1:21" x14ac:dyDescent="0.25">
      <c r="A395" t="s">
        <v>154</v>
      </c>
      <c r="B395" s="6">
        <v>14690.7</v>
      </c>
      <c r="C395" s="6">
        <v>2021.85</v>
      </c>
      <c r="D395" s="19">
        <v>3972.89</v>
      </c>
      <c r="E395" s="1">
        <v>122.15</v>
      </c>
      <c r="G395" s="2" t="s">
        <v>339</v>
      </c>
      <c r="H395" s="119">
        <v>10776.2</v>
      </c>
      <c r="I395" s="124">
        <v>357.23</v>
      </c>
      <c r="J395" s="17">
        <f t="shared" si="45"/>
        <v>-1.0400738290749056E-2</v>
      </c>
      <c r="K395" s="17">
        <f t="shared" si="46"/>
        <v>9.360491238580293E-3</v>
      </c>
      <c r="L395" s="17">
        <f t="shared" si="46"/>
        <v>3.6225385557842049E-3</v>
      </c>
      <c r="M395" s="17">
        <f t="shared" si="46"/>
        <v>1.8765638031693177E-2</v>
      </c>
      <c r="N395" s="36">
        <f t="shared" si="47"/>
        <v>4.5022791040185695E-3</v>
      </c>
      <c r="O395" s="20">
        <f t="shared" si="48"/>
        <v>8.4121383203952238E-3</v>
      </c>
      <c r="P395" s="17">
        <f t="shared" si="49"/>
        <v>-1.0400738290749056E-2</v>
      </c>
      <c r="Q395" s="17" t="str">
        <f t="shared" si="49"/>
        <v/>
      </c>
      <c r="R395" s="17" t="str">
        <f t="shared" si="49"/>
        <v/>
      </c>
      <c r="S395" s="17" t="str">
        <f t="shared" si="44"/>
        <v/>
      </c>
      <c r="T395" s="36" t="str">
        <f t="shared" si="44"/>
        <v/>
      </c>
      <c r="U395" s="20" t="str">
        <f t="shared" si="44"/>
        <v/>
      </c>
    </row>
    <row r="396" spans="1:21" x14ac:dyDescent="0.25">
      <c r="A396" t="s">
        <v>153</v>
      </c>
      <c r="B396" s="6">
        <v>14867.35</v>
      </c>
      <c r="C396" s="6">
        <v>1992.6</v>
      </c>
      <c r="D396" s="19">
        <v>4019.87</v>
      </c>
      <c r="E396" s="1">
        <v>123</v>
      </c>
      <c r="G396" s="2" t="s">
        <v>338</v>
      </c>
      <c r="H396" s="119">
        <v>10693.2</v>
      </c>
      <c r="I396" s="124">
        <v>354.08</v>
      </c>
      <c r="J396" s="17">
        <f t="shared" si="45"/>
        <v>1.2024614211712192E-2</v>
      </c>
      <c r="K396" s="17">
        <f t="shared" si="46"/>
        <v>-1.4466948586690398E-2</v>
      </c>
      <c r="L396" s="17">
        <f t="shared" si="46"/>
        <v>1.1825144919693331E-2</v>
      </c>
      <c r="M396" s="17">
        <f t="shared" si="46"/>
        <v>6.9586573884568015E-3</v>
      </c>
      <c r="N396" s="36">
        <f t="shared" si="47"/>
        <v>-7.7021584603106374E-3</v>
      </c>
      <c r="O396" s="20">
        <f t="shared" si="48"/>
        <v>-8.8178484449795702E-3</v>
      </c>
      <c r="P396" s="17" t="str">
        <f t="shared" si="49"/>
        <v/>
      </c>
      <c r="Q396" s="17">
        <f t="shared" si="49"/>
        <v>-1.4466948586690398E-2</v>
      </c>
      <c r="R396" s="17" t="str">
        <f t="shared" si="49"/>
        <v/>
      </c>
      <c r="S396" s="17" t="str">
        <f t="shared" si="44"/>
        <v/>
      </c>
      <c r="T396" s="36">
        <f t="shared" si="44"/>
        <v>-7.7021584603106374E-3</v>
      </c>
      <c r="U396" s="20">
        <f t="shared" si="44"/>
        <v>-8.8178484449795702E-3</v>
      </c>
    </row>
    <row r="397" spans="1:21" x14ac:dyDescent="0.25">
      <c r="A397" t="s">
        <v>149</v>
      </c>
      <c r="B397" s="6">
        <v>14637.8</v>
      </c>
      <c r="C397" s="6">
        <v>1984.3</v>
      </c>
      <c r="D397" s="19">
        <v>4077.91</v>
      </c>
      <c r="E397" s="1">
        <v>125.9</v>
      </c>
      <c r="G397" s="2" t="s">
        <v>337</v>
      </c>
      <c r="H397" s="119">
        <v>10840.9</v>
      </c>
      <c r="I397" s="124">
        <v>359.86</v>
      </c>
      <c r="J397" s="17">
        <f t="shared" si="45"/>
        <v>-1.5439873279367244E-2</v>
      </c>
      <c r="K397" s="17">
        <f t="shared" si="46"/>
        <v>-4.1654120244906112E-3</v>
      </c>
      <c r="L397" s="17">
        <f t="shared" si="46"/>
        <v>1.4438277854756487E-2</v>
      </c>
      <c r="M397" s="17">
        <f t="shared" si="46"/>
        <v>2.3577235772357819E-2</v>
      </c>
      <c r="N397" s="36">
        <f t="shared" si="47"/>
        <v>1.3812516365540706E-2</v>
      </c>
      <c r="O397" s="20">
        <f t="shared" si="48"/>
        <v>1.632399457749667E-2</v>
      </c>
      <c r="P397" s="17">
        <f t="shared" si="49"/>
        <v>-1.5439873279367244E-2</v>
      </c>
      <c r="Q397" s="17">
        <f t="shared" si="49"/>
        <v>-4.1654120244906112E-3</v>
      </c>
      <c r="R397" s="17" t="str">
        <f t="shared" si="49"/>
        <v/>
      </c>
      <c r="S397" s="17" t="str">
        <f t="shared" si="44"/>
        <v/>
      </c>
      <c r="T397" s="36" t="str">
        <f t="shared" si="44"/>
        <v/>
      </c>
      <c r="U397" s="20" t="str">
        <f t="shared" si="44"/>
        <v/>
      </c>
    </row>
    <row r="398" spans="1:21" x14ac:dyDescent="0.25">
      <c r="A398" t="s">
        <v>148</v>
      </c>
      <c r="B398" s="6">
        <v>14683.5</v>
      </c>
      <c r="C398" s="6">
        <v>2002.85</v>
      </c>
      <c r="D398" s="19">
        <v>4073.94</v>
      </c>
      <c r="E398" s="1">
        <v>126.21</v>
      </c>
      <c r="G398" s="2" t="s">
        <v>336</v>
      </c>
      <c r="H398" s="119">
        <v>10776.1</v>
      </c>
      <c r="I398" s="124">
        <v>359.39</v>
      </c>
      <c r="J398" s="17">
        <f t="shared" si="45"/>
        <v>3.1220538605529757E-3</v>
      </c>
      <c r="K398" s="17">
        <f t="shared" si="46"/>
        <v>9.3483848208435472E-3</v>
      </c>
      <c r="L398" s="17">
        <f t="shared" si="46"/>
        <v>-9.7353791525556233E-4</v>
      </c>
      <c r="M398" s="17">
        <f t="shared" si="46"/>
        <v>2.4622716441620174E-3</v>
      </c>
      <c r="N398" s="36">
        <f t="shared" si="47"/>
        <v>-5.9773635030301309E-3</v>
      </c>
      <c r="O398" s="20">
        <f t="shared" si="48"/>
        <v>-1.3060634691269835E-3</v>
      </c>
      <c r="P398" s="17" t="str">
        <f t="shared" si="49"/>
        <v/>
      </c>
      <c r="Q398" s="17" t="str">
        <f t="shared" si="49"/>
        <v/>
      </c>
      <c r="R398" s="17">
        <f t="shared" si="49"/>
        <v>-9.7353791525556233E-4</v>
      </c>
      <c r="S398" s="17" t="str">
        <f t="shared" si="44"/>
        <v/>
      </c>
      <c r="T398" s="36">
        <f t="shared" si="44"/>
        <v>-5.9773635030301309E-3</v>
      </c>
      <c r="U398" s="20">
        <f t="shared" si="44"/>
        <v>-1.3060634691269835E-3</v>
      </c>
    </row>
    <row r="399" spans="1:21" x14ac:dyDescent="0.25">
      <c r="A399" t="s">
        <v>147</v>
      </c>
      <c r="B399" s="6">
        <v>14819.05</v>
      </c>
      <c r="C399" s="6">
        <v>2005.35</v>
      </c>
      <c r="D399" s="19">
        <v>4079.95</v>
      </c>
      <c r="E399" s="1">
        <v>127.9</v>
      </c>
      <c r="G399" s="2" t="s">
        <v>335</v>
      </c>
      <c r="H399" s="119">
        <v>10620.5</v>
      </c>
      <c r="I399" s="124">
        <v>353.07</v>
      </c>
      <c r="J399" s="17">
        <f t="shared" si="45"/>
        <v>9.2314502673067622E-3</v>
      </c>
      <c r="K399" s="17">
        <f t="shared" si="46"/>
        <v>1.248221284669393E-3</v>
      </c>
      <c r="L399" s="17">
        <f t="shared" si="46"/>
        <v>1.4752303666720756E-3</v>
      </c>
      <c r="M399" s="17">
        <f t="shared" si="46"/>
        <v>1.3390381110847116E-2</v>
      </c>
      <c r="N399" s="36">
        <f t="shared" si="47"/>
        <v>-1.4439361178905208E-2</v>
      </c>
      <c r="O399" s="20">
        <f t="shared" si="48"/>
        <v>-1.7585352959180844E-2</v>
      </c>
      <c r="P399" s="17" t="str">
        <f t="shared" si="49"/>
        <v/>
      </c>
      <c r="Q399" s="17" t="str">
        <f t="shared" si="49"/>
        <v/>
      </c>
      <c r="R399" s="17" t="str">
        <f t="shared" si="49"/>
        <v/>
      </c>
      <c r="S399" s="17" t="str">
        <f t="shared" si="44"/>
        <v/>
      </c>
      <c r="T399" s="36">
        <f t="shared" si="44"/>
        <v>-1.4439361178905208E-2</v>
      </c>
      <c r="U399" s="20">
        <f t="shared" si="44"/>
        <v>-1.7585352959180844E-2</v>
      </c>
    </row>
    <row r="400" spans="1:21" x14ac:dyDescent="0.25">
      <c r="A400" t="s">
        <v>146</v>
      </c>
      <c r="B400" s="6">
        <v>14873.8</v>
      </c>
      <c r="C400" s="6">
        <v>1982.05</v>
      </c>
      <c r="D400" s="19">
        <v>4097.17</v>
      </c>
      <c r="E400" s="1">
        <v>130.36000000000001</v>
      </c>
      <c r="G400" s="2" t="s">
        <v>334</v>
      </c>
      <c r="H400" s="119">
        <v>10572.3</v>
      </c>
      <c r="I400" s="124">
        <v>345.68</v>
      </c>
      <c r="J400" s="17">
        <f t="shared" si="45"/>
        <v>3.6945688151399647E-3</v>
      </c>
      <c r="K400" s="17">
        <f t="shared" si="46"/>
        <v>-1.1618919390630089E-2</v>
      </c>
      <c r="L400" s="17">
        <f t="shared" si="46"/>
        <v>4.220639958823158E-3</v>
      </c>
      <c r="M400" s="17">
        <f t="shared" si="46"/>
        <v>1.9233776387802992E-2</v>
      </c>
      <c r="N400" s="36">
        <f t="shared" si="47"/>
        <v>-4.5383927310390648E-3</v>
      </c>
      <c r="O400" s="20">
        <f t="shared" si="48"/>
        <v>-2.0930693630158315E-2</v>
      </c>
      <c r="P400" s="17" t="str">
        <f t="shared" si="49"/>
        <v/>
      </c>
      <c r="Q400" s="17">
        <f t="shared" si="49"/>
        <v>-1.1618919390630089E-2</v>
      </c>
      <c r="R400" s="17" t="str">
        <f t="shared" si="49"/>
        <v/>
      </c>
      <c r="S400" s="17" t="str">
        <f t="shared" si="44"/>
        <v/>
      </c>
      <c r="T400" s="36">
        <f t="shared" si="44"/>
        <v>-4.5383927310390648E-3</v>
      </c>
      <c r="U400" s="20">
        <f t="shared" si="44"/>
        <v>-2.0930693630158315E-2</v>
      </c>
    </row>
    <row r="401" spans="1:21" x14ac:dyDescent="0.25">
      <c r="A401" t="s">
        <v>145</v>
      </c>
      <c r="B401" s="6">
        <v>14834.85</v>
      </c>
      <c r="C401" s="6">
        <v>1911.15</v>
      </c>
      <c r="D401" s="19">
        <v>4128.8</v>
      </c>
      <c r="E401" s="1">
        <v>132.99</v>
      </c>
      <c r="G401" s="2" t="s">
        <v>333</v>
      </c>
      <c r="H401" s="119">
        <v>10544.2</v>
      </c>
      <c r="I401" s="124">
        <v>345.6</v>
      </c>
      <c r="J401" s="17">
        <f t="shared" si="45"/>
        <v>-2.6186986513196953E-3</v>
      </c>
      <c r="K401" s="17">
        <f t="shared" si="46"/>
        <v>-3.5771045130042034E-2</v>
      </c>
      <c r="L401" s="17">
        <f t="shared" si="46"/>
        <v>7.7199628035937717E-3</v>
      </c>
      <c r="M401" s="17">
        <f t="shared" si="46"/>
        <v>2.0174900276158203E-2</v>
      </c>
      <c r="N401" s="36">
        <f t="shared" si="47"/>
        <v>-2.6578890118515996E-3</v>
      </c>
      <c r="O401" s="20">
        <f t="shared" si="48"/>
        <v>-2.3142791020591691E-4</v>
      </c>
      <c r="P401" s="17">
        <f t="shared" si="49"/>
        <v>-2.6186986513196953E-3</v>
      </c>
      <c r="Q401" s="17">
        <f t="shared" si="49"/>
        <v>-3.5771045130042034E-2</v>
      </c>
      <c r="R401" s="17" t="str">
        <f t="shared" si="49"/>
        <v/>
      </c>
      <c r="S401" s="17" t="str">
        <f t="shared" si="44"/>
        <v/>
      </c>
      <c r="T401" s="36">
        <f t="shared" si="44"/>
        <v>-2.6578890118515996E-3</v>
      </c>
      <c r="U401" s="20">
        <f t="shared" si="44"/>
        <v>-2.3142791020591691E-4</v>
      </c>
    </row>
    <row r="402" spans="1:21" x14ac:dyDescent="0.25">
      <c r="A402" t="s">
        <v>142</v>
      </c>
      <c r="B402" s="6">
        <v>14310.8</v>
      </c>
      <c r="C402" s="6">
        <v>1931.8</v>
      </c>
      <c r="D402" s="19">
        <v>4127.99</v>
      </c>
      <c r="E402" s="1">
        <v>131.24</v>
      </c>
      <c r="G402" s="2" t="s">
        <v>332</v>
      </c>
      <c r="H402" s="119">
        <v>10672.9</v>
      </c>
      <c r="I402" s="124">
        <v>352.73</v>
      </c>
      <c r="J402" s="17">
        <f t="shared" si="45"/>
        <v>-3.5325601539617946E-2</v>
      </c>
      <c r="K402" s="17">
        <f t="shared" si="46"/>
        <v>1.0805012688695159E-2</v>
      </c>
      <c r="L402" s="17">
        <f t="shared" si="46"/>
        <v>-1.9618291028877799E-4</v>
      </c>
      <c r="M402" s="17">
        <f t="shared" si="46"/>
        <v>-1.3158884126626025E-2</v>
      </c>
      <c r="N402" s="36">
        <f t="shared" si="47"/>
        <v>1.2205762409665866E-2</v>
      </c>
      <c r="O402" s="20">
        <f t="shared" si="48"/>
        <v>2.0630787037037024E-2</v>
      </c>
      <c r="P402" s="17">
        <f t="shared" si="49"/>
        <v>-3.5325601539617946E-2</v>
      </c>
      <c r="Q402" s="17" t="str">
        <f t="shared" si="49"/>
        <v/>
      </c>
      <c r="R402" s="17">
        <f t="shared" si="49"/>
        <v>-1.9618291028877799E-4</v>
      </c>
      <c r="S402" s="17">
        <f t="shared" si="44"/>
        <v>-1.3158884126626025E-2</v>
      </c>
      <c r="T402" s="36" t="str">
        <f t="shared" si="44"/>
        <v/>
      </c>
      <c r="U402" s="20" t="str">
        <f t="shared" si="44"/>
        <v/>
      </c>
    </row>
    <row r="403" spans="1:21" x14ac:dyDescent="0.25">
      <c r="A403" t="s">
        <v>141</v>
      </c>
      <c r="B403" s="6">
        <v>14504.8</v>
      </c>
      <c r="C403" s="6">
        <v>1944.3</v>
      </c>
      <c r="D403" s="19">
        <v>4141.59</v>
      </c>
      <c r="E403" s="1">
        <v>134.43</v>
      </c>
      <c r="G403" s="2" t="s">
        <v>331</v>
      </c>
      <c r="H403" s="119">
        <v>10789.5</v>
      </c>
      <c r="I403" s="124">
        <v>353.28</v>
      </c>
      <c r="J403" s="17">
        <f t="shared" si="45"/>
        <v>1.3556195321016373E-2</v>
      </c>
      <c r="K403" s="17">
        <f t="shared" si="46"/>
        <v>6.4706491355213114E-3</v>
      </c>
      <c r="L403" s="17">
        <f t="shared" si="46"/>
        <v>3.2945816244711601E-3</v>
      </c>
      <c r="M403" s="17">
        <f t="shared" si="46"/>
        <v>2.430661383724475E-2</v>
      </c>
      <c r="N403" s="36">
        <f t="shared" si="47"/>
        <v>1.0924865781559046E-2</v>
      </c>
      <c r="O403" s="20">
        <f t="shared" si="48"/>
        <v>1.5592662943326729E-3</v>
      </c>
      <c r="P403" s="17" t="str">
        <f t="shared" si="49"/>
        <v/>
      </c>
      <c r="Q403" s="17" t="str">
        <f t="shared" si="49"/>
        <v/>
      </c>
      <c r="R403" s="17" t="str">
        <f t="shared" si="49"/>
        <v/>
      </c>
      <c r="S403" s="17" t="str">
        <f t="shared" si="44"/>
        <v/>
      </c>
      <c r="T403" s="36" t="str">
        <f t="shared" si="44"/>
        <v/>
      </c>
      <c r="U403" s="20" t="str">
        <f t="shared" si="44"/>
        <v/>
      </c>
    </row>
    <row r="404" spans="1:21" x14ac:dyDescent="0.25">
      <c r="A404" t="s">
        <v>139</v>
      </c>
      <c r="B404" s="6">
        <v>14581.45</v>
      </c>
      <c r="C404" s="6">
        <v>1932.1</v>
      </c>
      <c r="D404" s="19">
        <v>4170.42</v>
      </c>
      <c r="E404" s="1">
        <v>134.5</v>
      </c>
      <c r="G404" s="2" t="s">
        <v>330</v>
      </c>
      <c r="H404" s="119">
        <v>10602.6</v>
      </c>
      <c r="I404" s="124">
        <v>340.61</v>
      </c>
      <c r="J404" s="17">
        <f t="shared" si="45"/>
        <v>5.2844575588770759E-3</v>
      </c>
      <c r="K404" s="17">
        <f t="shared" si="46"/>
        <v>-6.2747518387080703E-3</v>
      </c>
      <c r="L404" s="17">
        <f t="shared" si="46"/>
        <v>6.9610946520539674E-3</v>
      </c>
      <c r="M404" s="17">
        <f t="shared" si="46"/>
        <v>5.2071710183732023E-4</v>
      </c>
      <c r="N404" s="36">
        <f t="shared" si="47"/>
        <v>-1.7322396774641979E-2</v>
      </c>
      <c r="O404" s="20">
        <f t="shared" si="48"/>
        <v>-3.5863903985507095E-2</v>
      </c>
      <c r="P404" s="17" t="str">
        <f t="shared" si="49"/>
        <v/>
      </c>
      <c r="Q404" s="17">
        <f t="shared" si="49"/>
        <v>-6.2747518387080703E-3</v>
      </c>
      <c r="R404" s="17" t="str">
        <f t="shared" si="49"/>
        <v/>
      </c>
      <c r="S404" s="17" t="str">
        <f t="shared" si="44"/>
        <v/>
      </c>
      <c r="T404" s="36">
        <f t="shared" si="44"/>
        <v>-1.7322396774641979E-2</v>
      </c>
      <c r="U404" s="20">
        <f t="shared" si="44"/>
        <v>-3.5863903985507095E-2</v>
      </c>
    </row>
    <row r="405" spans="1:21" x14ac:dyDescent="0.25">
      <c r="A405" t="s">
        <v>138</v>
      </c>
      <c r="B405" s="6">
        <v>14617.85</v>
      </c>
      <c r="C405" s="6">
        <v>1901.7</v>
      </c>
      <c r="D405" s="19">
        <v>4185.47</v>
      </c>
      <c r="E405" s="1">
        <v>134.16</v>
      </c>
      <c r="G405" s="2" t="s">
        <v>329</v>
      </c>
      <c r="H405" s="119">
        <v>10670.9</v>
      </c>
      <c r="I405" s="124">
        <v>341.48</v>
      </c>
      <c r="J405" s="17">
        <f t="shared" si="45"/>
        <v>2.4963223822047631E-3</v>
      </c>
      <c r="K405" s="17">
        <f t="shared" si="46"/>
        <v>-1.5734175249728199E-2</v>
      </c>
      <c r="L405" s="17">
        <f t="shared" si="46"/>
        <v>3.6087492386858155E-3</v>
      </c>
      <c r="M405" s="17">
        <f t="shared" si="46"/>
        <v>-2.5278810408921881E-3</v>
      </c>
      <c r="N405" s="36">
        <f t="shared" si="47"/>
        <v>6.4418161583006395E-3</v>
      </c>
      <c r="O405" s="20">
        <f t="shared" si="48"/>
        <v>2.5542409207011119E-3</v>
      </c>
      <c r="P405" s="17" t="str">
        <f t="shared" si="49"/>
        <v/>
      </c>
      <c r="Q405" s="17">
        <f t="shared" si="49"/>
        <v>-1.5734175249728199E-2</v>
      </c>
      <c r="R405" s="17" t="str">
        <f t="shared" si="49"/>
        <v/>
      </c>
      <c r="S405" s="17">
        <f t="shared" si="44"/>
        <v>-2.5278810408921881E-3</v>
      </c>
      <c r="T405" s="36" t="str">
        <f t="shared" si="44"/>
        <v/>
      </c>
      <c r="U405" s="20" t="str">
        <f t="shared" si="44"/>
        <v/>
      </c>
    </row>
    <row r="406" spans="1:21" x14ac:dyDescent="0.25">
      <c r="A406" t="s">
        <v>135</v>
      </c>
      <c r="B406" s="6">
        <v>14359.45</v>
      </c>
      <c r="C406" s="6">
        <v>1901.15</v>
      </c>
      <c r="D406" s="19">
        <v>4163.26</v>
      </c>
      <c r="E406" s="1">
        <v>134.84</v>
      </c>
      <c r="G406" s="2" t="s">
        <v>328</v>
      </c>
      <c r="H406" s="119">
        <v>10924.1</v>
      </c>
      <c r="I406" s="124">
        <v>350.83</v>
      </c>
      <c r="J406" s="17">
        <f t="shared" si="45"/>
        <v>-1.7677018166146197E-2</v>
      </c>
      <c r="K406" s="17">
        <f t="shared" si="46"/>
        <v>-2.8921491297262403E-4</v>
      </c>
      <c r="L406" s="17">
        <f t="shared" si="46"/>
        <v>-5.3064530387267883E-3</v>
      </c>
      <c r="M406" s="17">
        <f t="shared" si="46"/>
        <v>5.0685748360166372E-3</v>
      </c>
      <c r="N406" s="36">
        <f t="shared" si="47"/>
        <v>2.3728082917092275E-2</v>
      </c>
      <c r="O406" s="20">
        <f t="shared" si="48"/>
        <v>2.7380812931943277E-2</v>
      </c>
      <c r="P406" s="17">
        <f t="shared" si="49"/>
        <v>-1.7677018166146197E-2</v>
      </c>
      <c r="Q406" s="17">
        <f t="shared" si="49"/>
        <v>-2.8921491297262403E-4</v>
      </c>
      <c r="R406" s="17">
        <f t="shared" si="49"/>
        <v>-5.3064530387267883E-3</v>
      </c>
      <c r="S406" s="17" t="str">
        <f t="shared" si="44"/>
        <v/>
      </c>
      <c r="T406" s="36" t="str">
        <f t="shared" si="44"/>
        <v/>
      </c>
      <c r="U406" s="20" t="str">
        <f t="shared" si="44"/>
        <v/>
      </c>
    </row>
    <row r="407" spans="1:21" x14ac:dyDescent="0.25">
      <c r="A407" t="s">
        <v>134</v>
      </c>
      <c r="B407" s="6">
        <v>14296.4</v>
      </c>
      <c r="C407" s="6">
        <v>1906.4</v>
      </c>
      <c r="D407" s="19">
        <v>4134.9399999999996</v>
      </c>
      <c r="E407" s="1">
        <v>133.11000000000001</v>
      </c>
      <c r="G407" s="2" t="s">
        <v>327</v>
      </c>
      <c r="H407" s="119">
        <v>11054.2</v>
      </c>
      <c r="I407" s="124">
        <v>365.28</v>
      </c>
      <c r="J407" s="17">
        <f t="shared" si="45"/>
        <v>-4.3908366963916201E-3</v>
      </c>
      <c r="K407" s="17">
        <f t="shared" si="46"/>
        <v>2.7614864687162122E-3</v>
      </c>
      <c r="L407" s="17">
        <f t="shared" si="46"/>
        <v>-6.8023616108532359E-3</v>
      </c>
      <c r="M407" s="17">
        <f t="shared" si="46"/>
        <v>-1.2830020765351446E-2</v>
      </c>
      <c r="N407" s="36">
        <f t="shared" si="47"/>
        <v>1.1909447917906268E-2</v>
      </c>
      <c r="O407" s="20">
        <f t="shared" si="48"/>
        <v>4.1188039791351994E-2</v>
      </c>
      <c r="P407" s="17">
        <f t="shared" si="49"/>
        <v>-4.3908366963916201E-3</v>
      </c>
      <c r="Q407" s="17" t="str">
        <f t="shared" si="49"/>
        <v/>
      </c>
      <c r="R407" s="17">
        <f t="shared" si="49"/>
        <v>-6.8023616108532359E-3</v>
      </c>
      <c r="S407" s="17">
        <f t="shared" si="44"/>
        <v>-1.2830020765351446E-2</v>
      </c>
      <c r="T407" s="36" t="str">
        <f t="shared" si="44"/>
        <v/>
      </c>
      <c r="U407" s="20" t="str">
        <f t="shared" si="44"/>
        <v/>
      </c>
    </row>
    <row r="408" spans="1:21" x14ac:dyDescent="0.25">
      <c r="A408" t="s">
        <v>132</v>
      </c>
      <c r="B408" s="6">
        <v>14406.15</v>
      </c>
      <c r="C408" s="6">
        <v>1904.35</v>
      </c>
      <c r="D408" s="19">
        <v>4134.9799999999996</v>
      </c>
      <c r="E408" s="1">
        <v>131.94</v>
      </c>
      <c r="G408" s="2" t="s">
        <v>326</v>
      </c>
      <c r="H408" s="119">
        <v>11298.4</v>
      </c>
      <c r="I408" s="124">
        <v>370.16</v>
      </c>
      <c r="J408" s="17">
        <f t="shared" si="45"/>
        <v>7.6767577851766244E-3</v>
      </c>
      <c r="K408" s="17">
        <f t="shared" si="46"/>
        <v>-1.0753252203106189E-3</v>
      </c>
      <c r="L408" s="17">
        <f t="shared" si="46"/>
        <v>9.67365910997664E-6</v>
      </c>
      <c r="M408" s="17">
        <f t="shared" si="46"/>
        <v>-8.7897227856661431E-3</v>
      </c>
      <c r="N408" s="36">
        <f t="shared" si="47"/>
        <v>2.209115087478053E-2</v>
      </c>
      <c r="O408" s="20">
        <f t="shared" si="48"/>
        <v>1.3359614542269194E-2</v>
      </c>
      <c r="P408" s="17" t="str">
        <f t="shared" si="49"/>
        <v/>
      </c>
      <c r="Q408" s="17">
        <f t="shared" si="49"/>
        <v>-1.0753252203106189E-3</v>
      </c>
      <c r="R408" s="17" t="str">
        <f t="shared" si="49"/>
        <v/>
      </c>
      <c r="S408" s="17">
        <f t="shared" si="44"/>
        <v>-8.7897227856661431E-3</v>
      </c>
      <c r="T408" s="36" t="str">
        <f t="shared" si="44"/>
        <v/>
      </c>
      <c r="U408" s="20" t="str">
        <f t="shared" si="44"/>
        <v/>
      </c>
    </row>
    <row r="409" spans="1:21" x14ac:dyDescent="0.25">
      <c r="A409" t="s">
        <v>131</v>
      </c>
      <c r="B409" s="6">
        <v>14341.35</v>
      </c>
      <c r="C409" s="6">
        <v>1937.85</v>
      </c>
      <c r="D409" s="19">
        <v>4180.17</v>
      </c>
      <c r="E409" s="1">
        <v>134.32</v>
      </c>
      <c r="G409" s="2" t="s">
        <v>325</v>
      </c>
      <c r="H409" s="119">
        <v>11371</v>
      </c>
      <c r="I409" s="124">
        <v>374.19</v>
      </c>
      <c r="J409" s="17">
        <f t="shared" si="45"/>
        <v>-4.4980789454502901E-3</v>
      </c>
      <c r="K409" s="17">
        <f t="shared" si="46"/>
        <v>1.7591304119515927E-2</v>
      </c>
      <c r="L409" s="17">
        <f t="shared" si="46"/>
        <v>1.0928710658818286E-2</v>
      </c>
      <c r="M409" s="17">
        <f t="shared" si="46"/>
        <v>1.8038502349552843E-2</v>
      </c>
      <c r="N409" s="36">
        <f t="shared" si="47"/>
        <v>6.4256885930751295E-3</v>
      </c>
      <c r="O409" s="20">
        <f t="shared" si="48"/>
        <v>1.0887183920466725E-2</v>
      </c>
      <c r="P409" s="17">
        <f t="shared" si="49"/>
        <v>-4.4980789454502901E-3</v>
      </c>
      <c r="Q409" s="17" t="str">
        <f t="shared" si="49"/>
        <v/>
      </c>
      <c r="R409" s="17" t="str">
        <f t="shared" si="49"/>
        <v/>
      </c>
      <c r="S409" s="17" t="str">
        <f t="shared" si="44"/>
        <v/>
      </c>
      <c r="T409" s="36" t="str">
        <f t="shared" si="44"/>
        <v/>
      </c>
      <c r="U409" s="20" t="str">
        <f t="shared" si="44"/>
        <v/>
      </c>
    </row>
    <row r="410" spans="1:21" x14ac:dyDescent="0.25">
      <c r="A410" t="s">
        <v>128</v>
      </c>
      <c r="B410" s="6">
        <v>14485</v>
      </c>
      <c r="C410" s="6">
        <v>1988.65</v>
      </c>
      <c r="D410" s="19">
        <v>4187.62</v>
      </c>
      <c r="E410" s="1">
        <v>134.72</v>
      </c>
      <c r="G410" s="2" t="s">
        <v>324</v>
      </c>
      <c r="H410" s="119">
        <v>11533.9</v>
      </c>
      <c r="I410" s="124">
        <v>386.68</v>
      </c>
      <c r="J410" s="17">
        <f t="shared" si="45"/>
        <v>1.0016490776670217E-2</v>
      </c>
      <c r="K410" s="17">
        <f t="shared" si="46"/>
        <v>2.6214619294579133E-2</v>
      </c>
      <c r="L410" s="17">
        <f t="shared" si="46"/>
        <v>1.782224167916624E-3</v>
      </c>
      <c r="M410" s="17">
        <f t="shared" si="46"/>
        <v>2.9779630732580387E-3</v>
      </c>
      <c r="N410" s="36">
        <f t="shared" si="47"/>
        <v>1.4325916805909777E-2</v>
      </c>
      <c r="O410" s="20">
        <f t="shared" si="48"/>
        <v>3.3378764798631666E-2</v>
      </c>
      <c r="P410" s="17" t="str">
        <f t="shared" si="49"/>
        <v/>
      </c>
      <c r="Q410" s="17" t="str">
        <f t="shared" si="49"/>
        <v/>
      </c>
      <c r="R410" s="17" t="str">
        <f t="shared" si="49"/>
        <v/>
      </c>
      <c r="S410" s="17" t="str">
        <f t="shared" si="44"/>
        <v/>
      </c>
      <c r="T410" s="36" t="str">
        <f t="shared" si="44"/>
        <v/>
      </c>
      <c r="U410" s="20" t="str">
        <f t="shared" si="44"/>
        <v/>
      </c>
    </row>
    <row r="411" spans="1:21" x14ac:dyDescent="0.25">
      <c r="A411" t="s">
        <v>127</v>
      </c>
      <c r="B411" s="6">
        <v>14653.05</v>
      </c>
      <c r="C411" s="6">
        <v>1997.3</v>
      </c>
      <c r="D411" s="19">
        <v>4186.72</v>
      </c>
      <c r="E411" s="1">
        <v>134.38999999999999</v>
      </c>
      <c r="G411" s="2" t="s">
        <v>323</v>
      </c>
      <c r="H411" s="119">
        <v>11423.8</v>
      </c>
      <c r="I411" s="124">
        <v>381.23</v>
      </c>
      <c r="J411" s="17">
        <f t="shared" si="45"/>
        <v>1.1601656886434109E-2</v>
      </c>
      <c r="K411" s="17">
        <f t="shared" si="46"/>
        <v>4.349684459306502E-3</v>
      </c>
      <c r="L411" s="17">
        <f t="shared" si="46"/>
        <v>-2.1491921425531579E-4</v>
      </c>
      <c r="M411" s="17">
        <f t="shared" si="46"/>
        <v>-2.4495249406176756E-3</v>
      </c>
      <c r="N411" s="36">
        <f t="shared" si="47"/>
        <v>-9.5457737625608274E-3</v>
      </c>
      <c r="O411" s="20">
        <f t="shared" si="48"/>
        <v>-1.4094341574428459E-2</v>
      </c>
      <c r="P411" s="17" t="str">
        <f t="shared" si="49"/>
        <v/>
      </c>
      <c r="Q411" s="17" t="str">
        <f t="shared" si="49"/>
        <v/>
      </c>
      <c r="R411" s="17">
        <f t="shared" si="49"/>
        <v>-2.1491921425531579E-4</v>
      </c>
      <c r="S411" s="17">
        <f t="shared" si="44"/>
        <v>-2.4495249406176756E-3</v>
      </c>
      <c r="T411" s="36">
        <f t="shared" si="44"/>
        <v>-9.5457737625608274E-3</v>
      </c>
      <c r="U411" s="20">
        <f t="shared" si="44"/>
        <v>-1.4094341574428459E-2</v>
      </c>
    </row>
    <row r="412" spans="1:21" x14ac:dyDescent="0.25">
      <c r="A412" t="s">
        <v>126</v>
      </c>
      <c r="B412" s="6">
        <v>14864.55</v>
      </c>
      <c r="C412" s="6">
        <v>2024.05</v>
      </c>
      <c r="D412" s="19">
        <v>4183.18</v>
      </c>
      <c r="E412" s="1">
        <v>133.58000000000001</v>
      </c>
      <c r="G412" s="2" t="s">
        <v>322</v>
      </c>
      <c r="H412" s="119">
        <v>11420.4</v>
      </c>
      <c r="I412" s="124">
        <v>379.15</v>
      </c>
      <c r="J412" s="17">
        <f t="shared" si="45"/>
        <v>1.4433855067716328E-2</v>
      </c>
      <c r="K412" s="17">
        <f t="shared" si="46"/>
        <v>1.3393080658889556E-2</v>
      </c>
      <c r="L412" s="17">
        <f t="shared" si="46"/>
        <v>-8.4553063018300012E-4</v>
      </c>
      <c r="M412" s="17">
        <f t="shared" si="46"/>
        <v>-6.0272341692088061E-3</v>
      </c>
      <c r="N412" s="36">
        <f t="shared" si="47"/>
        <v>-2.9762425812773774E-4</v>
      </c>
      <c r="O412" s="20">
        <f t="shared" si="48"/>
        <v>-5.4560239225664997E-3</v>
      </c>
      <c r="P412" s="17" t="str">
        <f t="shared" si="49"/>
        <v/>
      </c>
      <c r="Q412" s="17" t="str">
        <f t="shared" si="49"/>
        <v/>
      </c>
      <c r="R412" s="17">
        <f t="shared" si="49"/>
        <v>-8.4553063018300012E-4</v>
      </c>
      <c r="S412" s="17">
        <f t="shared" si="44"/>
        <v>-6.0272341692088061E-3</v>
      </c>
      <c r="T412" s="36">
        <f t="shared" si="44"/>
        <v>-2.9762425812773774E-4</v>
      </c>
      <c r="U412" s="20">
        <f t="shared" si="44"/>
        <v>-5.4560239225664997E-3</v>
      </c>
    </row>
    <row r="413" spans="1:21" x14ac:dyDescent="0.25">
      <c r="A413" t="s">
        <v>125</v>
      </c>
      <c r="B413" s="6">
        <v>14894.9</v>
      </c>
      <c r="C413" s="6">
        <v>1994.5</v>
      </c>
      <c r="D413" s="19">
        <v>4211.47</v>
      </c>
      <c r="E413" s="1">
        <v>133.47999999999999</v>
      </c>
      <c r="G413" s="2" t="s">
        <v>321</v>
      </c>
      <c r="H413" s="119">
        <v>11503</v>
      </c>
      <c r="I413" s="124">
        <v>377.45</v>
      </c>
      <c r="J413" s="17">
        <f t="shared" si="45"/>
        <v>2.0417705211392967E-3</v>
      </c>
      <c r="K413" s="17">
        <f t="shared" si="46"/>
        <v>-1.4599441713396333E-2</v>
      </c>
      <c r="L413" s="17">
        <f t="shared" si="46"/>
        <v>6.7627976802335787E-3</v>
      </c>
      <c r="M413" s="17">
        <f t="shared" si="46"/>
        <v>-7.4861506213519391E-4</v>
      </c>
      <c r="N413" s="36">
        <f t="shared" si="47"/>
        <v>7.2326713600223691E-3</v>
      </c>
      <c r="O413" s="20">
        <f t="shared" si="48"/>
        <v>-4.4837135698272412E-3</v>
      </c>
      <c r="P413" s="17" t="str">
        <f t="shared" si="49"/>
        <v/>
      </c>
      <c r="Q413" s="17">
        <f t="shared" si="49"/>
        <v>-1.4599441713396333E-2</v>
      </c>
      <c r="R413" s="17" t="str">
        <f t="shared" si="49"/>
        <v/>
      </c>
      <c r="S413" s="17">
        <f t="shared" si="44"/>
        <v>-7.4861506213519391E-4</v>
      </c>
      <c r="T413" s="36" t="str">
        <f t="shared" si="44"/>
        <v/>
      </c>
      <c r="U413" s="20">
        <f t="shared" si="44"/>
        <v>-4.4837135698272412E-3</v>
      </c>
    </row>
    <row r="414" spans="1:21" x14ac:dyDescent="0.25">
      <c r="A414" t="s">
        <v>124</v>
      </c>
      <c r="B414" s="6">
        <v>14631.1</v>
      </c>
      <c r="C414" s="6">
        <v>1959.05</v>
      </c>
      <c r="D414" s="19">
        <v>4181.17</v>
      </c>
      <c r="E414" s="1">
        <v>131.46</v>
      </c>
      <c r="G414" s="2" t="s">
        <v>320</v>
      </c>
      <c r="H414" s="119">
        <v>11322</v>
      </c>
      <c r="I414" s="124">
        <v>365.17</v>
      </c>
      <c r="J414" s="17">
        <f t="shared" si="45"/>
        <v>-1.7710760058812003E-2</v>
      </c>
      <c r="K414" s="17">
        <f t="shared" si="46"/>
        <v>-1.7773878164953683E-2</v>
      </c>
      <c r="L414" s="17">
        <f t="shared" si="46"/>
        <v>-7.1946375018698827E-3</v>
      </c>
      <c r="M414" s="17">
        <f t="shared" si="46"/>
        <v>-1.5133353311357345E-2</v>
      </c>
      <c r="N414" s="36">
        <f t="shared" si="47"/>
        <v>-1.5735025645483791E-2</v>
      </c>
      <c r="O414" s="20">
        <f t="shared" si="48"/>
        <v>-3.2534110478208977E-2</v>
      </c>
      <c r="P414" s="17">
        <f t="shared" si="49"/>
        <v>-1.7710760058812003E-2</v>
      </c>
      <c r="Q414" s="17">
        <f t="shared" si="49"/>
        <v>-1.7773878164953683E-2</v>
      </c>
      <c r="R414" s="17">
        <f t="shared" si="49"/>
        <v>-7.1946375018698827E-3</v>
      </c>
      <c r="S414" s="17">
        <f t="shared" si="44"/>
        <v>-1.5133353311357345E-2</v>
      </c>
      <c r="T414" s="36">
        <f t="shared" si="44"/>
        <v>-1.5735025645483791E-2</v>
      </c>
      <c r="U414" s="20">
        <f t="shared" si="44"/>
        <v>-3.2534110478208977E-2</v>
      </c>
    </row>
    <row r="415" spans="1:21" x14ac:dyDescent="0.25">
      <c r="A415" t="s">
        <v>121</v>
      </c>
      <c r="B415" s="6">
        <v>14634.15</v>
      </c>
      <c r="C415" s="6">
        <v>1916.6</v>
      </c>
      <c r="D415" s="19">
        <v>4192.66</v>
      </c>
      <c r="E415" s="1">
        <v>132.54</v>
      </c>
      <c r="G415" s="2" t="s">
        <v>319</v>
      </c>
      <c r="H415" s="119">
        <v>11362.1</v>
      </c>
      <c r="I415" s="124">
        <v>368.63</v>
      </c>
      <c r="J415" s="17">
        <f t="shared" si="45"/>
        <v>2.0846006110275539E-4</v>
      </c>
      <c r="K415" s="17">
        <f t="shared" si="46"/>
        <v>-2.1668665935019593E-2</v>
      </c>
      <c r="L415" s="17">
        <f t="shared" si="46"/>
        <v>2.7480346410215795E-3</v>
      </c>
      <c r="M415" s="17">
        <f t="shared" si="46"/>
        <v>8.2154267457781316E-3</v>
      </c>
      <c r="N415" s="36">
        <f t="shared" si="47"/>
        <v>3.5417770711889673E-3</v>
      </c>
      <c r="O415" s="20">
        <f t="shared" si="48"/>
        <v>9.4750390229207948E-3</v>
      </c>
      <c r="P415" s="17" t="str">
        <f t="shared" si="49"/>
        <v/>
      </c>
      <c r="Q415" s="17">
        <f t="shared" si="49"/>
        <v>-2.1668665935019593E-2</v>
      </c>
      <c r="R415" s="17" t="str">
        <f t="shared" si="49"/>
        <v/>
      </c>
      <c r="S415" s="17" t="str">
        <f t="shared" si="44"/>
        <v/>
      </c>
      <c r="T415" s="36" t="str">
        <f t="shared" si="44"/>
        <v/>
      </c>
      <c r="U415" s="20" t="str">
        <f t="shared" si="44"/>
        <v/>
      </c>
    </row>
    <row r="416" spans="1:21" x14ac:dyDescent="0.25">
      <c r="A416" t="s">
        <v>120</v>
      </c>
      <c r="B416" s="6">
        <v>14496.5</v>
      </c>
      <c r="C416" s="6">
        <v>1920.1</v>
      </c>
      <c r="D416" s="19">
        <v>4164.66</v>
      </c>
      <c r="E416" s="1">
        <v>127.85</v>
      </c>
      <c r="G416" s="2" t="s">
        <v>318</v>
      </c>
      <c r="H416" s="119">
        <v>11506.9</v>
      </c>
      <c r="I416" s="124">
        <v>377.81</v>
      </c>
      <c r="J416" s="17">
        <f t="shared" si="45"/>
        <v>-9.4060809818130586E-3</v>
      </c>
      <c r="K416" s="17">
        <f t="shared" si="46"/>
        <v>1.8261504747991708E-3</v>
      </c>
      <c r="L416" s="17">
        <f t="shared" si="46"/>
        <v>-6.6783378571121377E-3</v>
      </c>
      <c r="M416" s="17">
        <f t="shared" si="46"/>
        <v>-3.5385543986721002E-2</v>
      </c>
      <c r="N416" s="36">
        <f t="shared" si="47"/>
        <v>1.2744123005430374E-2</v>
      </c>
      <c r="O416" s="20">
        <f t="shared" si="48"/>
        <v>2.49030192876325E-2</v>
      </c>
      <c r="P416" s="17">
        <f t="shared" si="49"/>
        <v>-9.4060809818130586E-3</v>
      </c>
      <c r="Q416" s="17" t="str">
        <f t="shared" si="49"/>
        <v/>
      </c>
      <c r="R416" s="17">
        <f t="shared" si="49"/>
        <v>-6.6783378571121377E-3</v>
      </c>
      <c r="S416" s="17">
        <f t="shared" si="44"/>
        <v>-3.5385543986721002E-2</v>
      </c>
      <c r="T416" s="36" t="str">
        <f t="shared" si="44"/>
        <v/>
      </c>
      <c r="U416" s="20" t="str">
        <f t="shared" si="44"/>
        <v/>
      </c>
    </row>
    <row r="417" spans="1:21" x14ac:dyDescent="0.25">
      <c r="A417" t="s">
        <v>119</v>
      </c>
      <c r="B417" s="6">
        <v>14617.85</v>
      </c>
      <c r="C417" s="6">
        <v>1931</v>
      </c>
      <c r="D417" s="19">
        <v>4167.59</v>
      </c>
      <c r="E417" s="1">
        <v>128.1</v>
      </c>
      <c r="G417" s="2" t="s">
        <v>317</v>
      </c>
      <c r="H417" s="119">
        <v>11753.4</v>
      </c>
      <c r="I417" s="124">
        <v>379.19</v>
      </c>
      <c r="J417" s="17">
        <f t="shared" si="45"/>
        <v>8.3709861000931252E-3</v>
      </c>
      <c r="K417" s="17">
        <f t="shared" si="46"/>
        <v>5.6767876673089468E-3</v>
      </c>
      <c r="L417" s="17">
        <f t="shared" si="46"/>
        <v>7.0353882429774472E-4</v>
      </c>
      <c r="M417" s="17">
        <f t="shared" si="46"/>
        <v>1.9554165037152238E-3</v>
      </c>
      <c r="N417" s="36">
        <f t="shared" si="47"/>
        <v>2.1421929451024946E-2</v>
      </c>
      <c r="O417" s="20">
        <f t="shared" si="48"/>
        <v>3.6526296286492066E-3</v>
      </c>
      <c r="P417" s="17" t="str">
        <f t="shared" si="49"/>
        <v/>
      </c>
      <c r="Q417" s="17" t="str">
        <f t="shared" si="49"/>
        <v/>
      </c>
      <c r="R417" s="17" t="str">
        <f t="shared" si="49"/>
        <v/>
      </c>
      <c r="S417" s="17" t="str">
        <f t="shared" si="44"/>
        <v/>
      </c>
      <c r="T417" s="36" t="str">
        <f t="shared" si="44"/>
        <v/>
      </c>
      <c r="U417" s="20" t="str">
        <f t="shared" si="44"/>
        <v/>
      </c>
    </row>
    <row r="418" spans="1:21" x14ac:dyDescent="0.25">
      <c r="A418" t="s">
        <v>118</v>
      </c>
      <c r="B418" s="6">
        <v>14724.8</v>
      </c>
      <c r="C418" s="6">
        <v>1931.75</v>
      </c>
      <c r="D418" s="19">
        <v>4201.62</v>
      </c>
      <c r="E418" s="1">
        <v>129.74</v>
      </c>
      <c r="G418" s="2" t="s">
        <v>316</v>
      </c>
      <c r="H418" s="119">
        <v>11913.5</v>
      </c>
      <c r="I418" s="124">
        <v>368.35</v>
      </c>
      <c r="J418" s="17">
        <f t="shared" si="45"/>
        <v>7.3163974182248737E-3</v>
      </c>
      <c r="K418" s="17">
        <f t="shared" si="46"/>
        <v>3.8839979285354431E-4</v>
      </c>
      <c r="L418" s="17">
        <f t="shared" si="46"/>
        <v>8.1653905494540879E-3</v>
      </c>
      <c r="M418" s="17">
        <f t="shared" si="46"/>
        <v>1.2802498048399835E-2</v>
      </c>
      <c r="N418" s="36">
        <f t="shared" si="47"/>
        <v>1.3621590348324775E-2</v>
      </c>
      <c r="O418" s="20">
        <f t="shared" si="48"/>
        <v>-2.8587251773517175E-2</v>
      </c>
      <c r="P418" s="17" t="str">
        <f t="shared" si="49"/>
        <v/>
      </c>
      <c r="Q418" s="17" t="str">
        <f t="shared" si="49"/>
        <v/>
      </c>
      <c r="R418" s="17" t="str">
        <f t="shared" si="49"/>
        <v/>
      </c>
      <c r="S418" s="17" t="str">
        <f t="shared" si="44"/>
        <v/>
      </c>
      <c r="T418" s="36" t="str">
        <f t="shared" si="44"/>
        <v/>
      </c>
      <c r="U418" s="20">
        <f t="shared" si="44"/>
        <v>-2.8587251773517175E-2</v>
      </c>
    </row>
    <row r="419" spans="1:21" x14ac:dyDescent="0.25">
      <c r="A419" t="s">
        <v>117</v>
      </c>
      <c r="B419" s="6">
        <v>14823.15</v>
      </c>
      <c r="C419" s="6">
        <v>1926.2</v>
      </c>
      <c r="D419" s="19">
        <v>4232.6000000000004</v>
      </c>
      <c r="E419" s="1">
        <v>130.21</v>
      </c>
      <c r="G419" s="2" t="s">
        <v>315</v>
      </c>
      <c r="H419" s="119">
        <v>12808.7</v>
      </c>
      <c r="I419" s="124">
        <v>391.2</v>
      </c>
      <c r="J419" s="17">
        <f t="shared" si="45"/>
        <v>6.6792078669999366E-3</v>
      </c>
      <c r="K419" s="17">
        <f t="shared" si="46"/>
        <v>-2.8730425779732727E-3</v>
      </c>
      <c r="L419" s="17">
        <f t="shared" si="46"/>
        <v>7.3733464711231989E-3</v>
      </c>
      <c r="M419" s="17">
        <f t="shared" si="46"/>
        <v>3.6226298751349528E-3</v>
      </c>
      <c r="N419" s="36">
        <f t="shared" si="47"/>
        <v>7.5141646031812614E-2</v>
      </c>
      <c r="O419" s="20">
        <f t="shared" si="48"/>
        <v>6.2033392154201117E-2</v>
      </c>
      <c r="P419" s="17" t="str">
        <f t="shared" si="49"/>
        <v/>
      </c>
      <c r="Q419" s="17">
        <f t="shared" si="49"/>
        <v>-2.8730425779732727E-3</v>
      </c>
      <c r="R419" s="17" t="str">
        <f t="shared" si="49"/>
        <v/>
      </c>
      <c r="S419" s="17" t="str">
        <f t="shared" si="44"/>
        <v/>
      </c>
      <c r="T419" s="36" t="str">
        <f t="shared" si="44"/>
        <v/>
      </c>
      <c r="U419" s="20" t="str">
        <f t="shared" si="44"/>
        <v/>
      </c>
    </row>
    <row r="420" spans="1:21" x14ac:dyDescent="0.25">
      <c r="A420" t="s">
        <v>114</v>
      </c>
      <c r="B420" s="6">
        <v>14942.35</v>
      </c>
      <c r="C420" s="6">
        <v>1933.15</v>
      </c>
      <c r="D420" s="19">
        <v>4188.43</v>
      </c>
      <c r="E420" s="1">
        <v>126.85</v>
      </c>
      <c r="G420" s="2" t="s">
        <v>314</v>
      </c>
      <c r="H420" s="119">
        <v>12974.6</v>
      </c>
      <c r="I420" s="124">
        <v>414.05</v>
      </c>
      <c r="J420" s="17">
        <f t="shared" si="45"/>
        <v>8.0414756647542163E-3</v>
      </c>
      <c r="K420" s="17">
        <f t="shared" si="46"/>
        <v>3.6081403800227729E-3</v>
      </c>
      <c r="L420" s="17">
        <f t="shared" si="46"/>
        <v>-1.0435666020885526E-2</v>
      </c>
      <c r="M420" s="17">
        <f t="shared" si="46"/>
        <v>-2.5804469702787936E-2</v>
      </c>
      <c r="N420" s="36">
        <f t="shared" si="47"/>
        <v>1.2952134096356316E-2</v>
      </c>
      <c r="O420" s="20">
        <f t="shared" si="48"/>
        <v>5.8410020449897848E-2</v>
      </c>
      <c r="P420" s="17" t="str">
        <f t="shared" si="49"/>
        <v/>
      </c>
      <c r="Q420" s="17" t="str">
        <f t="shared" si="49"/>
        <v/>
      </c>
      <c r="R420" s="17">
        <f t="shared" si="49"/>
        <v>-1.0435666020885526E-2</v>
      </c>
      <c r="S420" s="17">
        <f t="shared" si="44"/>
        <v>-2.5804469702787936E-2</v>
      </c>
      <c r="T420" s="36" t="str">
        <f t="shared" si="44"/>
        <v/>
      </c>
      <c r="U420" s="20" t="str">
        <f t="shared" si="44"/>
        <v/>
      </c>
    </row>
    <row r="421" spans="1:21" x14ac:dyDescent="0.25">
      <c r="A421" t="s">
        <v>113</v>
      </c>
      <c r="B421" s="6">
        <v>14850.75</v>
      </c>
      <c r="C421" s="6">
        <v>1913.15</v>
      </c>
      <c r="D421" s="19">
        <v>4152.1000000000004</v>
      </c>
      <c r="E421" s="1">
        <v>125.91</v>
      </c>
      <c r="G421" s="2" t="s">
        <v>313</v>
      </c>
      <c r="H421" s="119">
        <v>12934.1</v>
      </c>
      <c r="I421" s="124">
        <v>408.52</v>
      </c>
      <c r="J421" s="17">
        <f t="shared" si="45"/>
        <v>-6.1302271731019653E-3</v>
      </c>
      <c r="K421" s="17">
        <f t="shared" si="46"/>
        <v>-1.0345808654268929E-2</v>
      </c>
      <c r="L421" s="17">
        <f t="shared" si="46"/>
        <v>-8.6738945141735524E-3</v>
      </c>
      <c r="M421" s="17">
        <f t="shared" si="46"/>
        <v>-7.41032715806067E-3</v>
      </c>
      <c r="N421" s="36">
        <f t="shared" si="47"/>
        <v>-3.1214835139425912E-3</v>
      </c>
      <c r="O421" s="20">
        <f t="shared" si="48"/>
        <v>-1.3355874894336539E-2</v>
      </c>
      <c r="P421" s="17">
        <f t="shared" si="49"/>
        <v>-6.1302271731019653E-3</v>
      </c>
      <c r="Q421" s="17">
        <f t="shared" si="49"/>
        <v>-1.0345808654268929E-2</v>
      </c>
      <c r="R421" s="17">
        <f t="shared" si="49"/>
        <v>-8.6738945141735524E-3</v>
      </c>
      <c r="S421" s="17">
        <f t="shared" si="44"/>
        <v>-7.41032715806067E-3</v>
      </c>
      <c r="T421" s="36">
        <f t="shared" si="44"/>
        <v>-3.1214835139425912E-3</v>
      </c>
      <c r="U421" s="20">
        <f t="shared" si="44"/>
        <v>-1.3355874894336539E-2</v>
      </c>
    </row>
    <row r="422" spans="1:21" x14ac:dyDescent="0.25">
      <c r="A422" t="s">
        <v>112</v>
      </c>
      <c r="B422" s="6">
        <v>14696.5</v>
      </c>
      <c r="C422" s="6">
        <v>1937.3</v>
      </c>
      <c r="D422" s="19">
        <v>4063.04</v>
      </c>
      <c r="E422" s="1">
        <v>122.77</v>
      </c>
      <c r="G422" s="2" t="s">
        <v>312</v>
      </c>
      <c r="H422" s="119">
        <v>13117.2</v>
      </c>
      <c r="I422" s="124">
        <v>411.92</v>
      </c>
      <c r="J422" s="17">
        <f t="shared" si="45"/>
        <v>-1.0386680807366599E-2</v>
      </c>
      <c r="K422" s="17">
        <f t="shared" si="46"/>
        <v>1.2623160755821372E-2</v>
      </c>
      <c r="L422" s="17">
        <f t="shared" si="46"/>
        <v>-2.1449387057151936E-2</v>
      </c>
      <c r="M422" s="17">
        <f t="shared" si="46"/>
        <v>-2.4938448097847621E-2</v>
      </c>
      <c r="N422" s="36">
        <f t="shared" si="47"/>
        <v>1.4156377328148118E-2</v>
      </c>
      <c r="O422" s="20">
        <f t="shared" si="48"/>
        <v>8.322725937530695E-3</v>
      </c>
      <c r="P422" s="17">
        <f t="shared" si="49"/>
        <v>-1.0386680807366599E-2</v>
      </c>
      <c r="Q422" s="17" t="str">
        <f t="shared" si="49"/>
        <v/>
      </c>
      <c r="R422" s="17">
        <f t="shared" si="49"/>
        <v>-2.1449387057151936E-2</v>
      </c>
      <c r="S422" s="17">
        <f t="shared" si="44"/>
        <v>-2.4938448097847621E-2</v>
      </c>
      <c r="T422" s="36" t="str">
        <f t="shared" si="44"/>
        <v/>
      </c>
      <c r="U422" s="20" t="str">
        <f t="shared" si="44"/>
        <v/>
      </c>
    </row>
    <row r="423" spans="1:21" x14ac:dyDescent="0.25">
      <c r="A423" t="s">
        <v>110</v>
      </c>
      <c r="B423" s="6">
        <v>14677.8</v>
      </c>
      <c r="C423" s="6">
        <v>1960.35</v>
      </c>
      <c r="D423" s="19">
        <v>4173.8500000000004</v>
      </c>
      <c r="E423" s="1">
        <v>127.45</v>
      </c>
      <c r="G423" s="2" t="s">
        <v>311</v>
      </c>
      <c r="H423" s="119">
        <v>13032.2</v>
      </c>
      <c r="I423" s="124">
        <v>406.09</v>
      </c>
      <c r="J423" s="17">
        <f t="shared" si="45"/>
        <v>-1.2724117987276129E-3</v>
      </c>
      <c r="K423" s="17">
        <f t="shared" si="46"/>
        <v>1.189800237443861E-2</v>
      </c>
      <c r="L423" s="17">
        <f t="shared" si="46"/>
        <v>2.7272682523430847E-2</v>
      </c>
      <c r="M423" s="17">
        <f t="shared" si="46"/>
        <v>3.8120061904374003E-2</v>
      </c>
      <c r="N423" s="36">
        <f t="shared" si="47"/>
        <v>-6.4800414722654409E-3</v>
      </c>
      <c r="O423" s="20">
        <f t="shared" si="48"/>
        <v>-1.4153233637599683E-2</v>
      </c>
      <c r="P423" s="17">
        <f t="shared" si="49"/>
        <v>-1.2724117987276129E-3</v>
      </c>
      <c r="Q423" s="17" t="str">
        <f t="shared" si="49"/>
        <v/>
      </c>
      <c r="R423" s="17" t="str">
        <f t="shared" si="49"/>
        <v/>
      </c>
      <c r="S423" s="17" t="str">
        <f t="shared" si="44"/>
        <v/>
      </c>
      <c r="T423" s="36">
        <f t="shared" si="44"/>
        <v>-6.4800414722654409E-3</v>
      </c>
      <c r="U423" s="20">
        <f t="shared" si="44"/>
        <v>-1.4153233637599683E-2</v>
      </c>
    </row>
    <row r="424" spans="1:21" x14ac:dyDescent="0.25">
      <c r="A424" t="s">
        <v>107</v>
      </c>
      <c r="B424" s="6">
        <v>14923.15</v>
      </c>
      <c r="C424" s="6">
        <v>1987.95</v>
      </c>
      <c r="D424" s="19">
        <v>4163.29</v>
      </c>
      <c r="E424" s="1">
        <v>126.27</v>
      </c>
      <c r="G424" s="2" t="s">
        <v>310</v>
      </c>
      <c r="H424" s="119">
        <v>13061.6</v>
      </c>
      <c r="I424" s="124">
        <v>394.11</v>
      </c>
      <c r="J424" s="17">
        <f t="shared" si="45"/>
        <v>1.671572033956048E-2</v>
      </c>
      <c r="K424" s="17">
        <f t="shared" si="46"/>
        <v>1.4079118524753298E-2</v>
      </c>
      <c r="L424" s="17">
        <f t="shared" si="46"/>
        <v>-2.5300382141189015E-3</v>
      </c>
      <c r="M424" s="17">
        <f t="shared" si="46"/>
        <v>-9.2585327579443044E-3</v>
      </c>
      <c r="N424" s="36">
        <f t="shared" si="47"/>
        <v>2.2559506453245781E-3</v>
      </c>
      <c r="O424" s="20">
        <f t="shared" si="48"/>
        <v>-2.9500849565367138E-2</v>
      </c>
      <c r="P424" s="17" t="str">
        <f t="shared" si="49"/>
        <v/>
      </c>
      <c r="Q424" s="17" t="str">
        <f t="shared" si="49"/>
        <v/>
      </c>
      <c r="R424" s="17">
        <f t="shared" si="49"/>
        <v>-2.5300382141189015E-3</v>
      </c>
      <c r="S424" s="17">
        <f t="shared" si="44"/>
        <v>-9.2585327579443044E-3</v>
      </c>
      <c r="T424" s="36" t="str">
        <f t="shared" si="44"/>
        <v/>
      </c>
      <c r="U424" s="20">
        <f t="shared" si="44"/>
        <v>-2.9500849565367138E-2</v>
      </c>
    </row>
    <row r="425" spans="1:21" x14ac:dyDescent="0.25">
      <c r="A425" t="s">
        <v>106</v>
      </c>
      <c r="B425" s="6">
        <v>15108.1</v>
      </c>
      <c r="C425" s="6">
        <v>1997.05</v>
      </c>
      <c r="D425" s="19">
        <v>4127.83</v>
      </c>
      <c r="E425" s="1">
        <v>124.85</v>
      </c>
      <c r="G425" s="2" t="s">
        <v>309</v>
      </c>
      <c r="H425" s="119">
        <v>13657.8</v>
      </c>
      <c r="I425" s="124">
        <v>403.15</v>
      </c>
      <c r="J425" s="17">
        <f t="shared" si="45"/>
        <v>1.2393496011230853E-2</v>
      </c>
      <c r="K425" s="17">
        <f t="shared" si="46"/>
        <v>4.5775799190119759E-3</v>
      </c>
      <c r="L425" s="17">
        <f t="shared" si="46"/>
        <v>-8.5173024218827553E-3</v>
      </c>
      <c r="M425" s="17">
        <f t="shared" si="46"/>
        <v>-1.1245743248594287E-2</v>
      </c>
      <c r="N425" s="36">
        <f t="shared" si="47"/>
        <v>4.5645250199056742E-2</v>
      </c>
      <c r="O425" s="20">
        <f t="shared" si="48"/>
        <v>2.2937758493821514E-2</v>
      </c>
      <c r="P425" s="17" t="str">
        <f t="shared" si="49"/>
        <v/>
      </c>
      <c r="Q425" s="17" t="str">
        <f t="shared" si="49"/>
        <v/>
      </c>
      <c r="R425" s="17">
        <f t="shared" si="49"/>
        <v>-8.5173024218827553E-3</v>
      </c>
      <c r="S425" s="17">
        <f t="shared" si="44"/>
        <v>-1.1245743248594287E-2</v>
      </c>
      <c r="T425" s="36" t="str">
        <f t="shared" si="44"/>
        <v/>
      </c>
      <c r="U425" s="20" t="str">
        <f t="shared" si="44"/>
        <v/>
      </c>
    </row>
    <row r="426" spans="1:21" x14ac:dyDescent="0.25">
      <c r="A426" t="s">
        <v>105</v>
      </c>
      <c r="B426" s="6">
        <v>15030.15</v>
      </c>
      <c r="C426" s="6">
        <v>1985.4</v>
      </c>
      <c r="D426" s="19">
        <v>4115.68</v>
      </c>
      <c r="E426" s="1">
        <v>124.69</v>
      </c>
      <c r="G426" s="2" t="s">
        <v>308</v>
      </c>
      <c r="H426" s="119">
        <v>13278.9</v>
      </c>
      <c r="I426" s="124">
        <v>388.14</v>
      </c>
      <c r="J426" s="17">
        <f t="shared" si="45"/>
        <v>-5.1594839854118835E-3</v>
      </c>
      <c r="K426" s="17">
        <f t="shared" si="46"/>
        <v>-5.8336045667358727E-3</v>
      </c>
      <c r="L426" s="17">
        <f t="shared" si="46"/>
        <v>-2.9434351705374118E-3</v>
      </c>
      <c r="M426" s="17">
        <f t="shared" si="46"/>
        <v>-1.2815378454145154E-3</v>
      </c>
      <c r="N426" s="36">
        <f t="shared" si="47"/>
        <v>-2.7742388964547726E-2</v>
      </c>
      <c r="O426" s="20">
        <f t="shared" si="48"/>
        <v>-3.7231799578320679E-2</v>
      </c>
      <c r="P426" s="17">
        <f t="shared" si="49"/>
        <v>-5.1594839854118835E-3</v>
      </c>
      <c r="Q426" s="17">
        <f t="shared" si="49"/>
        <v>-5.8336045667358727E-3</v>
      </c>
      <c r="R426" s="17">
        <f t="shared" si="49"/>
        <v>-2.9434351705374118E-3</v>
      </c>
      <c r="S426" s="17">
        <f t="shared" si="44"/>
        <v>-1.2815378454145154E-3</v>
      </c>
      <c r="T426" s="36">
        <f t="shared" si="44"/>
        <v>-2.7742388964547726E-2</v>
      </c>
      <c r="U426" s="20">
        <f t="shared" si="44"/>
        <v>-3.7231799578320679E-2</v>
      </c>
    </row>
    <row r="427" spans="1:21" x14ac:dyDescent="0.25">
      <c r="A427" t="s">
        <v>104</v>
      </c>
      <c r="B427" s="6">
        <v>14906.05</v>
      </c>
      <c r="C427" s="6">
        <v>2002.55</v>
      </c>
      <c r="D427" s="19">
        <v>4159.12</v>
      </c>
      <c r="E427" s="1">
        <v>127.31</v>
      </c>
      <c r="G427" s="2" t="s">
        <v>307</v>
      </c>
      <c r="H427" s="119">
        <v>13457.2</v>
      </c>
      <c r="I427" s="124">
        <v>386.76</v>
      </c>
      <c r="J427" s="17">
        <f t="shared" si="45"/>
        <v>-8.2567372913776582E-3</v>
      </c>
      <c r="K427" s="17">
        <f t="shared" si="46"/>
        <v>8.6380578221012527E-3</v>
      </c>
      <c r="L427" s="17">
        <f t="shared" si="46"/>
        <v>1.0554756443649449E-2</v>
      </c>
      <c r="M427" s="17">
        <f t="shared" si="46"/>
        <v>2.1012110032881504E-2</v>
      </c>
      <c r="N427" s="36">
        <f t="shared" si="47"/>
        <v>1.3427317021741381E-2</v>
      </c>
      <c r="O427" s="20">
        <f t="shared" si="48"/>
        <v>-3.5554181480909053E-3</v>
      </c>
      <c r="P427" s="17">
        <f t="shared" si="49"/>
        <v>-8.2567372913776582E-3</v>
      </c>
      <c r="Q427" s="17" t="str">
        <f t="shared" si="49"/>
        <v/>
      </c>
      <c r="R427" s="17" t="str">
        <f t="shared" si="49"/>
        <v/>
      </c>
      <c r="S427" s="17" t="str">
        <f t="shared" si="44"/>
        <v/>
      </c>
      <c r="T427" s="36" t="str">
        <f t="shared" si="44"/>
        <v/>
      </c>
      <c r="U427" s="20">
        <f t="shared" si="44"/>
        <v>-3.5554181480909053E-3</v>
      </c>
    </row>
    <row r="428" spans="1:21" x14ac:dyDescent="0.25">
      <c r="A428" t="s">
        <v>103</v>
      </c>
      <c r="B428" s="6">
        <v>15175.3</v>
      </c>
      <c r="C428" s="6">
        <v>1985.65</v>
      </c>
      <c r="D428" s="19">
        <v>4155.8599999999997</v>
      </c>
      <c r="E428" s="1">
        <v>125.43</v>
      </c>
      <c r="G428" s="2" t="s">
        <v>306</v>
      </c>
      <c r="H428" s="119">
        <v>13559.9</v>
      </c>
      <c r="I428" s="124">
        <v>382.41</v>
      </c>
      <c r="J428" s="17">
        <f t="shared" si="45"/>
        <v>1.8063135438295186E-2</v>
      </c>
      <c r="K428" s="17">
        <f t="shared" si="46"/>
        <v>-8.4392399690393916E-3</v>
      </c>
      <c r="L428" s="17">
        <f t="shared" si="46"/>
        <v>-7.8381965415763588E-4</v>
      </c>
      <c r="M428" s="17">
        <f t="shared" si="46"/>
        <v>-1.4767103919566371E-2</v>
      </c>
      <c r="N428" s="36">
        <f t="shared" si="47"/>
        <v>7.6316024135778537E-3</v>
      </c>
      <c r="O428" s="20">
        <f t="shared" si="48"/>
        <v>-1.1247285138070051E-2</v>
      </c>
      <c r="P428" s="17" t="str">
        <f t="shared" si="49"/>
        <v/>
      </c>
      <c r="Q428" s="17">
        <f t="shared" si="49"/>
        <v>-8.4392399690393916E-3</v>
      </c>
      <c r="R428" s="17">
        <f t="shared" si="49"/>
        <v>-7.8381965415763588E-4</v>
      </c>
      <c r="S428" s="17">
        <f t="shared" si="44"/>
        <v>-1.4767103919566371E-2</v>
      </c>
      <c r="T428" s="36" t="str">
        <f t="shared" si="44"/>
        <v/>
      </c>
      <c r="U428" s="20">
        <f t="shared" si="44"/>
        <v>-1.1247285138070051E-2</v>
      </c>
    </row>
    <row r="429" spans="1:21" x14ac:dyDescent="0.25">
      <c r="A429" t="s">
        <v>100</v>
      </c>
      <c r="B429" s="6">
        <v>15197.7</v>
      </c>
      <c r="C429" s="6">
        <v>1963.15</v>
      </c>
      <c r="D429" s="19">
        <v>4197.05</v>
      </c>
      <c r="E429" s="1">
        <v>127.1</v>
      </c>
      <c r="G429" s="2" t="s">
        <v>305</v>
      </c>
      <c r="H429" s="119">
        <v>13797.3</v>
      </c>
      <c r="I429" s="124">
        <v>386.42</v>
      </c>
      <c r="J429" s="17">
        <f t="shared" si="45"/>
        <v>1.4760828451498842E-3</v>
      </c>
      <c r="K429" s="17">
        <f t="shared" si="46"/>
        <v>-1.1331302092513762E-2</v>
      </c>
      <c r="L429" s="17">
        <f t="shared" si="46"/>
        <v>9.9113059631461553E-3</v>
      </c>
      <c r="M429" s="17">
        <f t="shared" si="46"/>
        <v>1.3314199154907058E-2</v>
      </c>
      <c r="N429" s="36">
        <f t="shared" si="47"/>
        <v>1.7507503742652863E-2</v>
      </c>
      <c r="O429" s="20">
        <f t="shared" si="48"/>
        <v>1.0486127454826022E-2</v>
      </c>
      <c r="P429" s="17" t="str">
        <f t="shared" si="49"/>
        <v/>
      </c>
      <c r="Q429" s="17">
        <f t="shared" si="49"/>
        <v>-1.1331302092513762E-2</v>
      </c>
      <c r="R429" s="17" t="str">
        <f t="shared" si="49"/>
        <v/>
      </c>
      <c r="S429" s="17" t="str">
        <f t="shared" si="44"/>
        <v/>
      </c>
      <c r="T429" s="36" t="str">
        <f t="shared" si="44"/>
        <v/>
      </c>
      <c r="U429" s="20" t="str">
        <f t="shared" si="44"/>
        <v/>
      </c>
    </row>
    <row r="430" spans="1:21" x14ac:dyDescent="0.25">
      <c r="A430" t="s">
        <v>99</v>
      </c>
      <c r="B430" s="6">
        <v>15208.45</v>
      </c>
      <c r="C430" s="6">
        <v>1970.05</v>
      </c>
      <c r="D430" s="19">
        <v>4188.13</v>
      </c>
      <c r="E430" s="1">
        <v>126.9</v>
      </c>
      <c r="G430" s="2" t="s">
        <v>304</v>
      </c>
      <c r="H430" s="119">
        <v>13759.4</v>
      </c>
      <c r="I430" s="124">
        <v>396.29</v>
      </c>
      <c r="J430" s="17">
        <f t="shared" si="45"/>
        <v>7.0734387440207769E-4</v>
      </c>
      <c r="K430" s="17">
        <f t="shared" si="46"/>
        <v>3.5147594427322737E-3</v>
      </c>
      <c r="L430" s="17">
        <f t="shared" si="46"/>
        <v>-2.1253022956601031E-3</v>
      </c>
      <c r="M430" s="17">
        <f t="shared" si="46"/>
        <v>-1.5735641227379027E-3</v>
      </c>
      <c r="N430" s="36">
        <f t="shared" si="47"/>
        <v>-2.7469142513389944E-3</v>
      </c>
      <c r="O430" s="20">
        <f t="shared" si="48"/>
        <v>2.5542156203095079E-2</v>
      </c>
      <c r="P430" s="17" t="str">
        <f t="shared" si="49"/>
        <v/>
      </c>
      <c r="Q430" s="17" t="str">
        <f t="shared" si="49"/>
        <v/>
      </c>
      <c r="R430" s="17">
        <f t="shared" si="49"/>
        <v>-2.1253022956601031E-3</v>
      </c>
      <c r="S430" s="17">
        <f t="shared" si="44"/>
        <v>-1.5735641227379027E-3</v>
      </c>
      <c r="T430" s="36">
        <f t="shared" si="44"/>
        <v>-2.7469142513389944E-3</v>
      </c>
      <c r="U430" s="20" t="str">
        <f t="shared" si="44"/>
        <v/>
      </c>
    </row>
    <row r="431" spans="1:21" x14ac:dyDescent="0.25">
      <c r="A431" t="s">
        <v>98</v>
      </c>
      <c r="B431" s="6">
        <v>15301.45</v>
      </c>
      <c r="C431" s="6">
        <v>1976.1</v>
      </c>
      <c r="D431" s="19">
        <v>4195.99</v>
      </c>
      <c r="E431" s="1">
        <v>126.85</v>
      </c>
      <c r="G431" s="2" t="s">
        <v>303</v>
      </c>
      <c r="H431" s="119">
        <v>13561.4</v>
      </c>
      <c r="I431" s="124">
        <v>383.53</v>
      </c>
      <c r="J431" s="17">
        <f t="shared" si="45"/>
        <v>6.115021583396052E-3</v>
      </c>
      <c r="K431" s="17">
        <f t="shared" si="46"/>
        <v>3.0709880459887096E-3</v>
      </c>
      <c r="L431" s="17">
        <f t="shared" si="46"/>
        <v>1.876732575158746E-3</v>
      </c>
      <c r="M431" s="17">
        <f t="shared" si="46"/>
        <v>-3.9401103230896073E-4</v>
      </c>
      <c r="N431" s="36">
        <f t="shared" si="47"/>
        <v>-1.4390162361730852E-2</v>
      </c>
      <c r="O431" s="20">
        <f t="shared" si="48"/>
        <v>-3.2198642408337474E-2</v>
      </c>
      <c r="P431" s="17" t="str">
        <f t="shared" si="49"/>
        <v/>
      </c>
      <c r="Q431" s="17" t="str">
        <f t="shared" si="49"/>
        <v/>
      </c>
      <c r="R431" s="17" t="str">
        <f t="shared" si="49"/>
        <v/>
      </c>
      <c r="S431" s="17">
        <f t="shared" si="44"/>
        <v>-3.9401103230896073E-4</v>
      </c>
      <c r="T431" s="36">
        <f t="shared" si="44"/>
        <v>-1.4390162361730852E-2</v>
      </c>
      <c r="U431" s="20">
        <f t="shared" si="44"/>
        <v>-3.2198642408337474E-2</v>
      </c>
    </row>
    <row r="432" spans="1:21" x14ac:dyDescent="0.25">
      <c r="A432" t="s">
        <v>97</v>
      </c>
      <c r="B432" s="6">
        <v>15337.85</v>
      </c>
      <c r="C432" s="6">
        <v>2094.8000000000002</v>
      </c>
      <c r="D432" s="19">
        <v>4200.88</v>
      </c>
      <c r="E432" s="1">
        <v>125.28</v>
      </c>
      <c r="G432" s="2" t="s">
        <v>302</v>
      </c>
      <c r="H432" s="119">
        <v>14019.9</v>
      </c>
      <c r="I432" s="124">
        <v>387.92</v>
      </c>
      <c r="J432" s="17">
        <f t="shared" si="45"/>
        <v>2.3788595198495077E-3</v>
      </c>
      <c r="K432" s="17">
        <f t="shared" si="46"/>
        <v>6.0067810333485294E-2</v>
      </c>
      <c r="L432" s="17">
        <f t="shared" si="46"/>
        <v>1.1653983922745859E-3</v>
      </c>
      <c r="M432" s="17">
        <f t="shared" si="46"/>
        <v>-1.2376823019314087E-2</v>
      </c>
      <c r="N432" s="36">
        <f t="shared" si="47"/>
        <v>3.3809193741059174E-2</v>
      </c>
      <c r="O432" s="20">
        <f t="shared" si="48"/>
        <v>1.1446301462727959E-2</v>
      </c>
      <c r="P432" s="17" t="str">
        <f t="shared" si="49"/>
        <v/>
      </c>
      <c r="Q432" s="17" t="str">
        <f t="shared" si="49"/>
        <v/>
      </c>
      <c r="R432" s="17" t="str">
        <f t="shared" si="49"/>
        <v/>
      </c>
      <c r="S432" s="17">
        <f t="shared" si="44"/>
        <v>-1.2376823019314087E-2</v>
      </c>
      <c r="T432" s="36" t="str">
        <f t="shared" si="44"/>
        <v/>
      </c>
      <c r="U432" s="20" t="str">
        <f t="shared" si="44"/>
        <v/>
      </c>
    </row>
    <row r="433" spans="1:21" x14ac:dyDescent="0.25">
      <c r="A433" t="s">
        <v>96</v>
      </c>
      <c r="B433" s="6">
        <v>15435.65</v>
      </c>
      <c r="C433" s="6">
        <v>2160.3000000000002</v>
      </c>
      <c r="D433" s="19">
        <v>4204.1099999999997</v>
      </c>
      <c r="E433" s="1">
        <v>124.61</v>
      </c>
      <c r="G433" s="2" t="s">
        <v>301</v>
      </c>
      <c r="H433" s="119">
        <v>14145.6</v>
      </c>
      <c r="I433" s="124">
        <v>402.19</v>
      </c>
      <c r="J433" s="17">
        <f t="shared" si="45"/>
        <v>6.3763826090357245E-3</v>
      </c>
      <c r="K433" s="17">
        <f t="shared" si="46"/>
        <v>3.1267901470307446E-2</v>
      </c>
      <c r="L433" s="17">
        <f t="shared" si="46"/>
        <v>7.688865190149663E-4</v>
      </c>
      <c r="M433" s="17">
        <f t="shared" si="46"/>
        <v>-5.3480204342273296E-3</v>
      </c>
      <c r="N433" s="36">
        <f t="shared" si="47"/>
        <v>8.9658271457000449E-3</v>
      </c>
      <c r="O433" s="20">
        <f t="shared" si="48"/>
        <v>3.678593524438023E-2</v>
      </c>
      <c r="P433" s="17" t="str">
        <f t="shared" si="49"/>
        <v/>
      </c>
      <c r="Q433" s="17" t="str">
        <f t="shared" si="49"/>
        <v/>
      </c>
      <c r="R433" s="17" t="str">
        <f t="shared" si="49"/>
        <v/>
      </c>
      <c r="S433" s="17">
        <f t="shared" si="44"/>
        <v>-5.3480204342273296E-3</v>
      </c>
      <c r="T433" s="36" t="str">
        <f t="shared" si="44"/>
        <v/>
      </c>
      <c r="U433" s="20" t="str">
        <f t="shared" si="44"/>
        <v/>
      </c>
    </row>
    <row r="434" spans="1:21" x14ac:dyDescent="0.25">
      <c r="A434" t="s">
        <v>93</v>
      </c>
      <c r="B434" s="6">
        <v>15582.8</v>
      </c>
      <c r="C434" s="6">
        <v>2168.9</v>
      </c>
      <c r="D434" s="19">
        <v>4204.1099999999997</v>
      </c>
      <c r="E434" s="1">
        <v>124.61</v>
      </c>
      <c r="G434" s="2" t="s">
        <v>300</v>
      </c>
      <c r="H434" s="119">
        <v>15587.1</v>
      </c>
      <c r="I434" s="124">
        <v>416.63</v>
      </c>
      <c r="J434" s="17">
        <f t="shared" si="45"/>
        <v>9.5331262369904302E-3</v>
      </c>
      <c r="K434" s="17">
        <f t="shared" si="46"/>
        <v>3.9809285747349765E-3</v>
      </c>
      <c r="L434" s="17">
        <f t="shared" si="46"/>
        <v>0</v>
      </c>
      <c r="M434" s="17">
        <f t="shared" si="46"/>
        <v>0</v>
      </c>
      <c r="N434" s="36">
        <f t="shared" si="47"/>
        <v>0.10190447913131995</v>
      </c>
      <c r="O434" s="20">
        <f t="shared" si="48"/>
        <v>3.5903428727715792E-2</v>
      </c>
      <c r="P434" s="17" t="str">
        <f t="shared" si="49"/>
        <v/>
      </c>
      <c r="Q434" s="17" t="str">
        <f t="shared" si="49"/>
        <v/>
      </c>
      <c r="R434" s="17" t="str">
        <f t="shared" si="49"/>
        <v/>
      </c>
      <c r="S434" s="17" t="str">
        <f t="shared" si="44"/>
        <v/>
      </c>
      <c r="T434" s="36" t="str">
        <f t="shared" si="44"/>
        <v/>
      </c>
      <c r="U434" s="20" t="str">
        <f t="shared" si="44"/>
        <v/>
      </c>
    </row>
    <row r="435" spans="1:21" x14ac:dyDescent="0.25">
      <c r="A435" t="s">
        <v>92</v>
      </c>
      <c r="B435" s="6">
        <v>15574.85</v>
      </c>
      <c r="C435" s="6">
        <v>2201.25</v>
      </c>
      <c r="D435" s="19">
        <v>4202.04</v>
      </c>
      <c r="E435" s="1">
        <v>124.28</v>
      </c>
      <c r="G435" s="2" t="s">
        <v>299</v>
      </c>
      <c r="H435" s="119">
        <v>15577.9</v>
      </c>
      <c r="I435" s="124">
        <v>455.72</v>
      </c>
      <c r="J435" s="17">
        <f t="shared" si="45"/>
        <v>-5.1017788844098799E-4</v>
      </c>
      <c r="K435" s="17">
        <f t="shared" si="46"/>
        <v>1.4915394900640866E-2</v>
      </c>
      <c r="L435" s="17">
        <f t="shared" si="46"/>
        <v>-4.923753184382651E-4</v>
      </c>
      <c r="M435" s="17">
        <f t="shared" si="46"/>
        <v>-2.6482625792472181E-3</v>
      </c>
      <c r="N435" s="36">
        <f t="shared" si="47"/>
        <v>-5.9023166592897525E-4</v>
      </c>
      <c r="O435" s="20">
        <f t="shared" si="48"/>
        <v>9.3824256534575046E-2</v>
      </c>
      <c r="P435" s="17">
        <f t="shared" si="49"/>
        <v>-5.1017788844098799E-4</v>
      </c>
      <c r="Q435" s="17" t="str">
        <f t="shared" si="49"/>
        <v/>
      </c>
      <c r="R435" s="17">
        <f t="shared" si="49"/>
        <v>-4.923753184382651E-4</v>
      </c>
      <c r="S435" s="17">
        <f t="shared" si="44"/>
        <v>-2.6482625792472181E-3</v>
      </c>
      <c r="T435" s="36">
        <f t="shared" si="44"/>
        <v>-5.9023166592897525E-4</v>
      </c>
      <c r="U435" s="20" t="str">
        <f t="shared" si="44"/>
        <v/>
      </c>
    </row>
    <row r="436" spans="1:21" x14ac:dyDescent="0.25">
      <c r="A436" t="s">
        <v>91</v>
      </c>
      <c r="B436" s="6">
        <v>15576.2</v>
      </c>
      <c r="C436" s="6">
        <v>2209.65</v>
      </c>
      <c r="D436" s="19">
        <v>4208.12</v>
      </c>
      <c r="E436" s="1">
        <v>125.06</v>
      </c>
      <c r="G436" s="2" t="s">
        <v>298</v>
      </c>
      <c r="H436" s="119">
        <v>14828.4</v>
      </c>
      <c r="I436" s="124">
        <v>435.4</v>
      </c>
      <c r="J436" s="17">
        <f t="shared" si="45"/>
        <v>8.667820235830348E-5</v>
      </c>
      <c r="K436" s="17">
        <f t="shared" si="46"/>
        <v>3.8160136286200519E-3</v>
      </c>
      <c r="L436" s="17">
        <f t="shared" si="46"/>
        <v>1.4469162597214869E-3</v>
      </c>
      <c r="M436" s="17">
        <f t="shared" si="46"/>
        <v>6.2761506276149959E-3</v>
      </c>
      <c r="N436" s="36">
        <f t="shared" si="47"/>
        <v>-4.8113031923429972E-2</v>
      </c>
      <c r="O436" s="20">
        <f t="shared" si="48"/>
        <v>-4.4588782585798459E-2</v>
      </c>
      <c r="P436" s="17" t="str">
        <f t="shared" si="49"/>
        <v/>
      </c>
      <c r="Q436" s="17" t="str">
        <f t="shared" si="49"/>
        <v/>
      </c>
      <c r="R436" s="17" t="str">
        <f t="shared" si="49"/>
        <v/>
      </c>
      <c r="S436" s="17" t="str">
        <f t="shared" si="44"/>
        <v/>
      </c>
      <c r="T436" s="36">
        <f t="shared" si="44"/>
        <v>-4.8113031923429972E-2</v>
      </c>
      <c r="U436" s="20">
        <f t="shared" si="44"/>
        <v>-4.4588782585798459E-2</v>
      </c>
    </row>
    <row r="437" spans="1:21" x14ac:dyDescent="0.25">
      <c r="A437" t="s">
        <v>90</v>
      </c>
      <c r="B437" s="6">
        <v>15690.35</v>
      </c>
      <c r="C437" s="6">
        <v>2190.5</v>
      </c>
      <c r="D437" s="19">
        <v>4192.8500000000004</v>
      </c>
      <c r="E437" s="1">
        <v>123.54</v>
      </c>
      <c r="G437" s="2" t="s">
        <v>297</v>
      </c>
      <c r="H437" s="119">
        <v>15483.7</v>
      </c>
      <c r="I437" s="124">
        <v>454.68</v>
      </c>
      <c r="J437" s="17">
        <f t="shared" si="45"/>
        <v>7.3284883347670693E-3</v>
      </c>
      <c r="K437" s="17">
        <f t="shared" si="46"/>
        <v>-8.666530898558622E-3</v>
      </c>
      <c r="L437" s="17">
        <f t="shared" si="46"/>
        <v>-3.6286988013648491E-3</v>
      </c>
      <c r="M437" s="17">
        <f t="shared" si="46"/>
        <v>-1.2154166000319822E-2</v>
      </c>
      <c r="N437" s="36">
        <f t="shared" si="47"/>
        <v>4.4192225729006607E-2</v>
      </c>
      <c r="O437" s="20">
        <f t="shared" si="48"/>
        <v>4.4281120808452146E-2</v>
      </c>
      <c r="P437" s="17" t="str">
        <f t="shared" si="49"/>
        <v/>
      </c>
      <c r="Q437" s="17">
        <f t="shared" si="49"/>
        <v>-8.666530898558622E-3</v>
      </c>
      <c r="R437" s="17">
        <f t="shared" si="49"/>
        <v>-3.6286988013648491E-3</v>
      </c>
      <c r="S437" s="17">
        <f t="shared" si="44"/>
        <v>-1.2154166000319822E-2</v>
      </c>
      <c r="T437" s="36" t="str">
        <f t="shared" si="44"/>
        <v/>
      </c>
      <c r="U437" s="20" t="str">
        <f t="shared" si="44"/>
        <v/>
      </c>
    </row>
    <row r="438" spans="1:21" x14ac:dyDescent="0.25">
      <c r="A438" t="s">
        <v>89</v>
      </c>
      <c r="B438" s="6">
        <v>15670.25</v>
      </c>
      <c r="C438" s="6">
        <v>2227.4</v>
      </c>
      <c r="D438" s="19">
        <v>4229.8900000000003</v>
      </c>
      <c r="E438" s="1">
        <v>125.89</v>
      </c>
      <c r="G438" s="2" t="s">
        <v>296</v>
      </c>
      <c r="H438" s="119">
        <v>15327.2</v>
      </c>
      <c r="I438" s="124">
        <v>444.33</v>
      </c>
      <c r="J438" s="17">
        <f t="shared" si="45"/>
        <v>-1.2810421692314167E-3</v>
      </c>
      <c r="K438" s="17">
        <f t="shared" si="46"/>
        <v>1.6845469070988495E-2</v>
      </c>
      <c r="L438" s="17">
        <f t="shared" si="46"/>
        <v>8.8340865998068896E-3</v>
      </c>
      <c r="M438" s="17">
        <f t="shared" si="46"/>
        <v>1.9022179051319421E-2</v>
      </c>
      <c r="N438" s="36">
        <f t="shared" si="47"/>
        <v>-1.0107403269244419E-2</v>
      </c>
      <c r="O438" s="20">
        <f t="shared" si="48"/>
        <v>-2.2763262074426027E-2</v>
      </c>
      <c r="P438" s="17">
        <f t="shared" si="49"/>
        <v>-1.2810421692314167E-3</v>
      </c>
      <c r="Q438" s="17" t="str">
        <f t="shared" si="49"/>
        <v/>
      </c>
      <c r="R438" s="17" t="str">
        <f t="shared" si="49"/>
        <v/>
      </c>
      <c r="S438" s="17" t="str">
        <f t="shared" si="44"/>
        <v/>
      </c>
      <c r="T438" s="36">
        <f t="shared" si="44"/>
        <v>-1.0107403269244419E-2</v>
      </c>
      <c r="U438" s="20">
        <f t="shared" si="44"/>
        <v>-2.2763262074426027E-2</v>
      </c>
    </row>
    <row r="439" spans="1:21" x14ac:dyDescent="0.25">
      <c r="A439" t="s">
        <v>86</v>
      </c>
      <c r="B439" s="6">
        <v>15751.65</v>
      </c>
      <c r="C439" s="6">
        <v>2214.6</v>
      </c>
      <c r="D439" s="19">
        <v>4226.5200000000004</v>
      </c>
      <c r="E439" s="1">
        <v>125.9</v>
      </c>
      <c r="G439" s="2" t="s">
        <v>295</v>
      </c>
      <c r="H439" s="119">
        <v>15303.6</v>
      </c>
      <c r="I439" s="124">
        <v>450.22</v>
      </c>
      <c r="J439" s="17">
        <f t="shared" si="45"/>
        <v>5.1945565641899893E-3</v>
      </c>
      <c r="K439" s="17">
        <f t="shared" si="46"/>
        <v>-5.7466103977732441E-3</v>
      </c>
      <c r="L439" s="17">
        <f t="shared" si="46"/>
        <v>-7.9671102558220852E-4</v>
      </c>
      <c r="M439" s="17">
        <f t="shared" si="46"/>
        <v>7.9434426880631293E-5</v>
      </c>
      <c r="N439" s="36">
        <f t="shared" si="47"/>
        <v>-1.5397463333159944E-3</v>
      </c>
      <c r="O439" s="20">
        <f t="shared" si="48"/>
        <v>1.3255913397699937E-2</v>
      </c>
      <c r="P439" s="17" t="str">
        <f t="shared" si="49"/>
        <v/>
      </c>
      <c r="Q439" s="17">
        <f t="shared" si="49"/>
        <v>-5.7466103977732441E-3</v>
      </c>
      <c r="R439" s="17">
        <f t="shared" si="49"/>
        <v>-7.9671102558220852E-4</v>
      </c>
      <c r="S439" s="17" t="str">
        <f t="shared" si="44"/>
        <v/>
      </c>
      <c r="T439" s="36">
        <f t="shared" si="44"/>
        <v>-1.5397463333159944E-3</v>
      </c>
      <c r="U439" s="20" t="str">
        <f t="shared" si="44"/>
        <v/>
      </c>
    </row>
    <row r="440" spans="1:21" x14ac:dyDescent="0.25">
      <c r="A440" t="s">
        <v>85</v>
      </c>
      <c r="B440" s="6">
        <v>15740.1</v>
      </c>
      <c r="C440" s="6">
        <v>2175</v>
      </c>
      <c r="D440" s="19">
        <v>4227.26</v>
      </c>
      <c r="E440" s="1">
        <v>126.74</v>
      </c>
      <c r="G440" s="2" t="s">
        <v>294</v>
      </c>
      <c r="H440" s="119">
        <v>15695.8</v>
      </c>
      <c r="I440" s="124">
        <v>463.33</v>
      </c>
      <c r="J440" s="17">
        <f t="shared" si="45"/>
        <v>-7.3325651598399322E-4</v>
      </c>
      <c r="K440" s="17">
        <f t="shared" si="46"/>
        <v>-1.7881332972094266E-2</v>
      </c>
      <c r="L440" s="17">
        <f t="shared" si="46"/>
        <v>1.7508493985585183E-4</v>
      </c>
      <c r="M440" s="17">
        <f t="shared" si="46"/>
        <v>6.6719618745034737E-3</v>
      </c>
      <c r="N440" s="36">
        <f t="shared" si="47"/>
        <v>2.5627956820617248E-2</v>
      </c>
      <c r="O440" s="20">
        <f t="shared" si="48"/>
        <v>2.9119097330194021E-2</v>
      </c>
      <c r="P440" s="17">
        <f t="shared" si="49"/>
        <v>-7.3325651598399322E-4</v>
      </c>
      <c r="Q440" s="17">
        <f t="shared" si="49"/>
        <v>-1.7881332972094266E-2</v>
      </c>
      <c r="R440" s="17" t="str">
        <f t="shared" si="49"/>
        <v/>
      </c>
      <c r="S440" s="17" t="str">
        <f t="shared" si="44"/>
        <v/>
      </c>
      <c r="T440" s="36" t="str">
        <f t="shared" si="44"/>
        <v/>
      </c>
      <c r="U440" s="20" t="str">
        <f t="shared" si="44"/>
        <v/>
      </c>
    </row>
    <row r="441" spans="1:21" x14ac:dyDescent="0.25">
      <c r="A441" t="s">
        <v>84</v>
      </c>
      <c r="B441" s="6">
        <v>15635.35</v>
      </c>
      <c r="C441" s="6">
        <v>2183</v>
      </c>
      <c r="D441" s="19">
        <v>4219.55</v>
      </c>
      <c r="E441" s="1">
        <v>127.13</v>
      </c>
      <c r="G441" s="2" t="s">
        <v>293</v>
      </c>
      <c r="H441" s="119">
        <v>16294.7</v>
      </c>
      <c r="I441" s="124">
        <v>462.56</v>
      </c>
      <c r="J441" s="17">
        <f t="shared" si="45"/>
        <v>-6.6549767790547998E-3</v>
      </c>
      <c r="K441" s="17">
        <f t="shared" si="46"/>
        <v>3.6781609195402076E-3</v>
      </c>
      <c r="L441" s="17">
        <f t="shared" si="46"/>
        <v>-1.8238764589828538E-3</v>
      </c>
      <c r="M441" s="17">
        <f t="shared" si="46"/>
        <v>3.0771658513493172E-3</v>
      </c>
      <c r="N441" s="36">
        <f t="shared" si="47"/>
        <v>3.8156704341288927E-2</v>
      </c>
      <c r="O441" s="20">
        <f t="shared" si="48"/>
        <v>-1.6618824595859838E-3</v>
      </c>
      <c r="P441" s="17">
        <f t="shared" si="49"/>
        <v>-6.6549767790547998E-3</v>
      </c>
      <c r="Q441" s="17" t="str">
        <f t="shared" si="49"/>
        <v/>
      </c>
      <c r="R441" s="17">
        <f t="shared" si="49"/>
        <v>-1.8238764589828538E-3</v>
      </c>
      <c r="S441" s="17" t="str">
        <f t="shared" si="44"/>
        <v/>
      </c>
      <c r="T441" s="36" t="str">
        <f t="shared" si="44"/>
        <v/>
      </c>
      <c r="U441" s="20">
        <f t="shared" si="44"/>
        <v>-1.6618824595859838E-3</v>
      </c>
    </row>
    <row r="442" spans="1:21" x14ac:dyDescent="0.25">
      <c r="A442" t="s">
        <v>83</v>
      </c>
      <c r="B442" s="6">
        <v>15737.75</v>
      </c>
      <c r="C442" s="6">
        <v>2213.15</v>
      </c>
      <c r="D442" s="19">
        <v>4239.18</v>
      </c>
      <c r="E442" s="1">
        <v>126.11</v>
      </c>
      <c r="G442" s="2" t="s">
        <v>292</v>
      </c>
      <c r="H442" s="119">
        <v>16324.2</v>
      </c>
      <c r="I442" s="124">
        <v>476.29</v>
      </c>
      <c r="J442" s="17">
        <f t="shared" si="45"/>
        <v>6.5492617690041666E-3</v>
      </c>
      <c r="K442" s="17">
        <f t="shared" si="46"/>
        <v>1.3811268896014806E-2</v>
      </c>
      <c r="L442" s="17">
        <f t="shared" si="46"/>
        <v>4.652154850635748E-3</v>
      </c>
      <c r="M442" s="17">
        <f t="shared" si="46"/>
        <v>-8.0232832533626564E-3</v>
      </c>
      <c r="N442" s="36">
        <f t="shared" si="47"/>
        <v>1.8104046100879678E-3</v>
      </c>
      <c r="O442" s="20">
        <f t="shared" si="48"/>
        <v>2.9682635766170806E-2</v>
      </c>
      <c r="P442" s="17" t="str">
        <f t="shared" si="49"/>
        <v/>
      </c>
      <c r="Q442" s="17" t="str">
        <f t="shared" si="49"/>
        <v/>
      </c>
      <c r="R442" s="17" t="str">
        <f t="shared" si="49"/>
        <v/>
      </c>
      <c r="S442" s="17">
        <f t="shared" si="44"/>
        <v>-8.0232832533626564E-3</v>
      </c>
      <c r="T442" s="36" t="str">
        <f t="shared" si="44"/>
        <v/>
      </c>
      <c r="U442" s="20" t="str">
        <f t="shared" si="44"/>
        <v/>
      </c>
    </row>
    <row r="443" spans="1:21" x14ac:dyDescent="0.25">
      <c r="A443" t="s">
        <v>82</v>
      </c>
      <c r="B443" s="6">
        <v>15799.35</v>
      </c>
      <c r="C443" s="6">
        <v>2244.9</v>
      </c>
      <c r="D443" s="19">
        <v>4247.4399999999996</v>
      </c>
      <c r="E443" s="1">
        <v>127.35</v>
      </c>
      <c r="G443" s="2" t="s">
        <v>291</v>
      </c>
      <c r="H443" s="119">
        <v>16071</v>
      </c>
      <c r="I443" s="124">
        <v>460.7</v>
      </c>
      <c r="J443" s="17">
        <f t="shared" si="45"/>
        <v>3.9141554542421186E-3</v>
      </c>
      <c r="K443" s="17">
        <f t="shared" si="46"/>
        <v>1.4346067821882746E-2</v>
      </c>
      <c r="L443" s="17">
        <f t="shared" si="46"/>
        <v>1.9484900381676606E-3</v>
      </c>
      <c r="M443" s="17">
        <f t="shared" si="46"/>
        <v>9.8326857505353082E-3</v>
      </c>
      <c r="N443" s="36">
        <f t="shared" si="47"/>
        <v>-1.5510714154445604E-2</v>
      </c>
      <c r="O443" s="20">
        <f t="shared" si="48"/>
        <v>-3.2732158978773462E-2</v>
      </c>
      <c r="P443" s="17" t="str">
        <f t="shared" si="49"/>
        <v/>
      </c>
      <c r="Q443" s="17" t="str">
        <f t="shared" si="49"/>
        <v/>
      </c>
      <c r="R443" s="17" t="str">
        <f t="shared" si="49"/>
        <v/>
      </c>
      <c r="S443" s="17" t="str">
        <f t="shared" si="44"/>
        <v/>
      </c>
      <c r="T443" s="36">
        <f t="shared" si="44"/>
        <v>-1.5510714154445604E-2</v>
      </c>
      <c r="U443" s="20">
        <f t="shared" si="44"/>
        <v>-3.2732158978773462E-2</v>
      </c>
    </row>
    <row r="444" spans="1:21" x14ac:dyDescent="0.25">
      <c r="A444" t="s">
        <v>79</v>
      </c>
      <c r="B444" s="6">
        <v>15811.85</v>
      </c>
      <c r="C444" s="6">
        <v>2250</v>
      </c>
      <c r="D444" s="19">
        <v>4255.1499999999996</v>
      </c>
      <c r="E444" s="1">
        <v>130.47999999999999</v>
      </c>
      <c r="G444" s="2" t="s">
        <v>290</v>
      </c>
      <c r="H444" s="119">
        <v>15953</v>
      </c>
      <c r="I444" s="124">
        <v>448.23</v>
      </c>
      <c r="J444" s="17">
        <f t="shared" si="45"/>
        <v>7.911717887127967E-4</v>
      </c>
      <c r="K444" s="17">
        <f t="shared" si="46"/>
        <v>2.2718161165307116E-3</v>
      </c>
      <c r="L444" s="17">
        <f t="shared" si="46"/>
        <v>1.8152110447704484E-3</v>
      </c>
      <c r="M444" s="17">
        <f t="shared" si="46"/>
        <v>2.4577934825284586E-2</v>
      </c>
      <c r="N444" s="36">
        <f t="shared" si="47"/>
        <v>-7.3424180200361011E-3</v>
      </c>
      <c r="O444" s="20">
        <f t="shared" si="48"/>
        <v>-2.7067505969177286E-2</v>
      </c>
      <c r="P444" s="17" t="str">
        <f t="shared" si="49"/>
        <v/>
      </c>
      <c r="Q444" s="17" t="str">
        <f t="shared" si="49"/>
        <v/>
      </c>
      <c r="R444" s="17" t="str">
        <f t="shared" si="49"/>
        <v/>
      </c>
      <c r="S444" s="17" t="str">
        <f t="shared" si="44"/>
        <v/>
      </c>
      <c r="T444" s="36">
        <f t="shared" si="44"/>
        <v>-7.3424180200361011E-3</v>
      </c>
      <c r="U444" s="20">
        <f t="shared" si="44"/>
        <v>-2.7067505969177286E-2</v>
      </c>
    </row>
    <row r="445" spans="1:21" x14ac:dyDescent="0.25">
      <c r="A445" t="s">
        <v>78</v>
      </c>
      <c r="B445" s="6">
        <v>15869.25</v>
      </c>
      <c r="C445" s="6">
        <v>2211.6</v>
      </c>
      <c r="D445" s="19">
        <v>4246.59</v>
      </c>
      <c r="E445" s="1">
        <v>129.63999999999999</v>
      </c>
      <c r="G445" s="2" t="s">
        <v>289</v>
      </c>
      <c r="H445" s="119">
        <v>16715.8</v>
      </c>
      <c r="I445" s="124">
        <v>460.43</v>
      </c>
      <c r="J445" s="17">
        <f t="shared" si="45"/>
        <v>3.6301887508418673E-3</v>
      </c>
      <c r="K445" s="17">
        <f t="shared" si="46"/>
        <v>-1.7066666666666674E-2</v>
      </c>
      <c r="L445" s="17">
        <f t="shared" si="46"/>
        <v>-2.0116799642784233E-3</v>
      </c>
      <c r="M445" s="17">
        <f t="shared" si="46"/>
        <v>-6.4377682403433667E-3</v>
      </c>
      <c r="N445" s="36">
        <f t="shared" si="47"/>
        <v>4.7815457907603554E-2</v>
      </c>
      <c r="O445" s="20">
        <f t="shared" si="48"/>
        <v>2.7218169243468759E-2</v>
      </c>
      <c r="P445" s="17" t="str">
        <f t="shared" si="49"/>
        <v/>
      </c>
      <c r="Q445" s="17">
        <f t="shared" si="49"/>
        <v>-1.7066666666666674E-2</v>
      </c>
      <c r="R445" s="17">
        <f t="shared" si="49"/>
        <v>-2.0116799642784233E-3</v>
      </c>
      <c r="S445" s="17">
        <f t="shared" si="44"/>
        <v>-6.4377682403433667E-3</v>
      </c>
      <c r="T445" s="36" t="str">
        <f t="shared" si="44"/>
        <v/>
      </c>
      <c r="U445" s="20" t="str">
        <f t="shared" si="44"/>
        <v/>
      </c>
    </row>
    <row r="446" spans="1:21" x14ac:dyDescent="0.25">
      <c r="A446" t="s">
        <v>77</v>
      </c>
      <c r="B446" s="6">
        <v>15767.55</v>
      </c>
      <c r="C446" s="6">
        <v>2215.65</v>
      </c>
      <c r="D446" s="19">
        <v>4223.7</v>
      </c>
      <c r="E446" s="1">
        <v>130.15</v>
      </c>
      <c r="G446" s="2" t="s">
        <v>288</v>
      </c>
      <c r="H446" s="119">
        <v>17662.3</v>
      </c>
      <c r="I446" s="124">
        <v>481.95</v>
      </c>
      <c r="J446" s="17">
        <f t="shared" si="45"/>
        <v>-6.4086204452006301E-3</v>
      </c>
      <c r="K446" s="17">
        <f t="shared" si="46"/>
        <v>1.8312533912101525E-3</v>
      </c>
      <c r="L446" s="17">
        <f t="shared" si="46"/>
        <v>-5.3902072015429292E-3</v>
      </c>
      <c r="M446" s="17">
        <f t="shared" si="46"/>
        <v>3.9339709966061953E-3</v>
      </c>
      <c r="N446" s="36">
        <f t="shared" si="47"/>
        <v>5.6623075174385917E-2</v>
      </c>
      <c r="O446" s="20">
        <f t="shared" si="48"/>
        <v>4.673891796798646E-2</v>
      </c>
      <c r="P446" s="17">
        <f t="shared" si="49"/>
        <v>-6.4086204452006301E-3</v>
      </c>
      <c r="Q446" s="17" t="str">
        <f t="shared" si="49"/>
        <v/>
      </c>
      <c r="R446" s="17">
        <f t="shared" si="49"/>
        <v>-5.3902072015429292E-3</v>
      </c>
      <c r="S446" s="17" t="str">
        <f t="shared" si="44"/>
        <v/>
      </c>
      <c r="T446" s="36" t="str">
        <f t="shared" si="44"/>
        <v/>
      </c>
      <c r="U446" s="20" t="str">
        <f t="shared" si="44"/>
        <v/>
      </c>
    </row>
    <row r="447" spans="1:21" x14ac:dyDescent="0.25">
      <c r="A447" t="s">
        <v>76</v>
      </c>
      <c r="B447" s="6">
        <v>15691.4</v>
      </c>
      <c r="C447" s="6">
        <v>2225.65</v>
      </c>
      <c r="D447" s="19">
        <v>4221.8599999999997</v>
      </c>
      <c r="E447" s="1">
        <v>131.79</v>
      </c>
      <c r="G447" s="2" t="s">
        <v>287</v>
      </c>
      <c r="H447" s="119">
        <v>17774.599999999999</v>
      </c>
      <c r="I447" s="124">
        <v>478.52</v>
      </c>
      <c r="J447" s="17">
        <f t="shared" si="45"/>
        <v>-4.8295391484409755E-3</v>
      </c>
      <c r="K447" s="17">
        <f t="shared" si="46"/>
        <v>4.5133482273824743E-3</v>
      </c>
      <c r="L447" s="17">
        <f t="shared" si="46"/>
        <v>-4.3563700073401268E-4</v>
      </c>
      <c r="M447" s="17">
        <f t="shared" si="46"/>
        <v>1.2600845178639908E-2</v>
      </c>
      <c r="N447" s="36">
        <f t="shared" si="47"/>
        <v>6.3581753225796511E-3</v>
      </c>
      <c r="O447" s="20">
        <f t="shared" si="48"/>
        <v>-7.1169208424110009E-3</v>
      </c>
      <c r="P447" s="17">
        <f t="shared" si="49"/>
        <v>-4.8295391484409755E-3</v>
      </c>
      <c r="Q447" s="17" t="str">
        <f t="shared" si="49"/>
        <v/>
      </c>
      <c r="R447" s="17">
        <f t="shared" si="49"/>
        <v>-4.3563700073401268E-4</v>
      </c>
      <c r="S447" s="17" t="str">
        <f t="shared" si="44"/>
        <v/>
      </c>
      <c r="T447" s="36" t="str">
        <f t="shared" si="44"/>
        <v/>
      </c>
      <c r="U447" s="20">
        <f t="shared" si="44"/>
        <v>-7.1169208424110009E-3</v>
      </c>
    </row>
    <row r="448" spans="1:21" x14ac:dyDescent="0.25">
      <c r="A448" t="s">
        <v>75</v>
      </c>
      <c r="B448" s="6">
        <v>15683.35</v>
      </c>
      <c r="C448" s="6">
        <v>2237.25</v>
      </c>
      <c r="D448" s="19">
        <v>4166.45</v>
      </c>
      <c r="E448" s="1">
        <v>130.46</v>
      </c>
      <c r="G448" s="2" t="s">
        <v>286</v>
      </c>
      <c r="H448" s="119">
        <v>17803.5</v>
      </c>
      <c r="I448" s="124">
        <v>471.21</v>
      </c>
      <c r="J448" s="17">
        <f t="shared" si="45"/>
        <v>-5.1301987075713651E-4</v>
      </c>
      <c r="K448" s="17">
        <f t="shared" si="46"/>
        <v>5.2119605508502698E-3</v>
      </c>
      <c r="L448" s="17">
        <f t="shared" si="46"/>
        <v>-1.3124547000611053E-2</v>
      </c>
      <c r="M448" s="17">
        <f t="shared" si="46"/>
        <v>-1.0091812732377137E-2</v>
      </c>
      <c r="N448" s="36">
        <f t="shared" si="47"/>
        <v>1.6259156324194279E-3</v>
      </c>
      <c r="O448" s="20">
        <f t="shared" si="48"/>
        <v>-1.5276268494524792E-2</v>
      </c>
      <c r="P448" s="17">
        <f t="shared" si="49"/>
        <v>-5.1301987075713651E-4</v>
      </c>
      <c r="Q448" s="17" t="str">
        <f t="shared" si="49"/>
        <v/>
      </c>
      <c r="R448" s="17">
        <f t="shared" si="49"/>
        <v>-1.3124547000611053E-2</v>
      </c>
      <c r="S448" s="17">
        <f t="shared" si="44"/>
        <v>-1.0091812732377137E-2</v>
      </c>
      <c r="T448" s="36" t="str">
        <f t="shared" si="44"/>
        <v/>
      </c>
      <c r="U448" s="20">
        <f t="shared" si="44"/>
        <v>-1.5276268494524792E-2</v>
      </c>
    </row>
    <row r="449" spans="1:21" x14ac:dyDescent="0.25">
      <c r="A449" t="s">
        <v>72</v>
      </c>
      <c r="B449" s="6">
        <v>15746.5</v>
      </c>
      <c r="C449" s="6">
        <v>2225.75</v>
      </c>
      <c r="D449" s="19">
        <v>4224.79</v>
      </c>
      <c r="E449" s="1">
        <v>132.30000000000001</v>
      </c>
      <c r="G449" s="2" t="s">
        <v>285</v>
      </c>
      <c r="H449" s="119">
        <v>18675.2</v>
      </c>
      <c r="I449" s="124">
        <v>509.98</v>
      </c>
      <c r="J449" s="17">
        <f t="shared" si="45"/>
        <v>4.0265632023770426E-3</v>
      </c>
      <c r="K449" s="17">
        <f t="shared" si="46"/>
        <v>-5.1402391328639885E-3</v>
      </c>
      <c r="L449" s="17">
        <f t="shared" si="46"/>
        <v>1.4002328121062391E-2</v>
      </c>
      <c r="M449" s="17">
        <f t="shared" si="46"/>
        <v>1.4103939904951845E-2</v>
      </c>
      <c r="N449" s="36">
        <f t="shared" si="47"/>
        <v>4.896228269722247E-2</v>
      </c>
      <c r="O449" s="20">
        <f t="shared" si="48"/>
        <v>8.2277540799219118E-2</v>
      </c>
      <c r="P449" s="17" t="str">
        <f t="shared" si="49"/>
        <v/>
      </c>
      <c r="Q449" s="17">
        <f t="shared" si="49"/>
        <v>-5.1402391328639885E-3</v>
      </c>
      <c r="R449" s="17" t="str">
        <f t="shared" si="49"/>
        <v/>
      </c>
      <c r="S449" s="17" t="str">
        <f t="shared" si="44"/>
        <v/>
      </c>
      <c r="T449" s="36" t="str">
        <f t="shared" si="44"/>
        <v/>
      </c>
      <c r="U449" s="20" t="str">
        <f t="shared" si="44"/>
        <v/>
      </c>
    </row>
    <row r="450" spans="1:21" x14ac:dyDescent="0.25">
      <c r="A450" t="s">
        <v>71</v>
      </c>
      <c r="B450" s="6">
        <v>15772.75</v>
      </c>
      <c r="C450" s="6">
        <v>2205.35</v>
      </c>
      <c r="D450" s="19">
        <v>4246.4399999999996</v>
      </c>
      <c r="E450" s="1">
        <v>133.97999999999999</v>
      </c>
      <c r="G450" s="2" t="s">
        <v>284</v>
      </c>
      <c r="H450" s="119">
        <v>18687.2</v>
      </c>
      <c r="I450" s="124">
        <v>551.91</v>
      </c>
      <c r="J450" s="17">
        <f t="shared" si="45"/>
        <v>1.6670371193598932E-3</v>
      </c>
      <c r="K450" s="17">
        <f t="shared" si="46"/>
        <v>-9.1654498483657587E-3</v>
      </c>
      <c r="L450" s="17">
        <f t="shared" si="46"/>
        <v>5.124515064653945E-3</v>
      </c>
      <c r="M450" s="17">
        <f t="shared" si="46"/>
        <v>1.2698412698412431E-2</v>
      </c>
      <c r="N450" s="36">
        <f t="shared" si="47"/>
        <v>6.4256339958879138E-4</v>
      </c>
      <c r="O450" s="20">
        <f t="shared" si="48"/>
        <v>8.2218910545511559E-2</v>
      </c>
      <c r="P450" s="17" t="str">
        <f t="shared" si="49"/>
        <v/>
      </c>
      <c r="Q450" s="17">
        <f t="shared" si="49"/>
        <v>-9.1654498483657587E-3</v>
      </c>
      <c r="R450" s="17" t="str">
        <f t="shared" si="49"/>
        <v/>
      </c>
      <c r="S450" s="17" t="str">
        <f t="shared" si="44"/>
        <v/>
      </c>
      <c r="T450" s="36" t="str">
        <f t="shared" si="44"/>
        <v/>
      </c>
      <c r="U450" s="20" t="str">
        <f t="shared" si="44"/>
        <v/>
      </c>
    </row>
    <row r="451" spans="1:21" x14ac:dyDescent="0.25">
      <c r="A451" t="s">
        <v>70</v>
      </c>
      <c r="B451" s="6">
        <v>15686.95</v>
      </c>
      <c r="C451" s="6">
        <v>2153.5</v>
      </c>
      <c r="D451" s="19">
        <v>4241.84</v>
      </c>
      <c r="E451" s="1">
        <v>133.69999999999999</v>
      </c>
      <c r="G451" s="2" t="s">
        <v>283</v>
      </c>
      <c r="H451" s="119">
        <v>18412.900000000001</v>
      </c>
      <c r="I451" s="124">
        <v>559.4</v>
      </c>
      <c r="J451" s="17">
        <f t="shared" si="45"/>
        <v>-5.4397616141762528E-3</v>
      </c>
      <c r="K451" s="17">
        <f t="shared" si="46"/>
        <v>-2.351100732310063E-2</v>
      </c>
      <c r="L451" s="17">
        <f t="shared" si="46"/>
        <v>-1.0832603310065858E-3</v>
      </c>
      <c r="M451" s="17">
        <f t="shared" si="46"/>
        <v>-2.089864158829724E-3</v>
      </c>
      <c r="N451" s="36">
        <f t="shared" si="47"/>
        <v>-1.4678496510980743E-2</v>
      </c>
      <c r="O451" s="20">
        <f t="shared" si="48"/>
        <v>1.3571053251435927E-2</v>
      </c>
      <c r="P451" s="17">
        <f t="shared" si="49"/>
        <v>-5.4397616141762528E-3</v>
      </c>
      <c r="Q451" s="17">
        <f t="shared" si="49"/>
        <v>-2.351100732310063E-2</v>
      </c>
      <c r="R451" s="17">
        <f t="shared" si="49"/>
        <v>-1.0832603310065858E-3</v>
      </c>
      <c r="S451" s="17">
        <f t="shared" si="44"/>
        <v>-2.089864158829724E-3</v>
      </c>
      <c r="T451" s="36">
        <f t="shared" si="44"/>
        <v>-1.4678496510980743E-2</v>
      </c>
      <c r="U451" s="20" t="str">
        <f t="shared" si="44"/>
        <v/>
      </c>
    </row>
    <row r="452" spans="1:21" x14ac:dyDescent="0.25">
      <c r="A452" t="s">
        <v>69</v>
      </c>
      <c r="B452" s="6">
        <v>15790.45</v>
      </c>
      <c r="C452" s="6">
        <v>2104.4499999999998</v>
      </c>
      <c r="D452" s="19">
        <v>4266.49</v>
      </c>
      <c r="E452" s="1">
        <v>133.41</v>
      </c>
      <c r="G452" s="2" t="s">
        <v>282</v>
      </c>
      <c r="H452" s="119">
        <v>18379.599999999999</v>
      </c>
      <c r="I452" s="124">
        <v>609.22</v>
      </c>
      <c r="J452" s="17">
        <f t="shared" si="45"/>
        <v>6.5978408804769906E-3</v>
      </c>
      <c r="K452" s="17">
        <f t="shared" si="46"/>
        <v>-2.2776874854887441E-2</v>
      </c>
      <c r="L452" s="17">
        <f t="shared" si="46"/>
        <v>5.8111574222505791E-3</v>
      </c>
      <c r="M452" s="17">
        <f t="shared" si="46"/>
        <v>-2.1690351533283359E-3</v>
      </c>
      <c r="N452" s="36">
        <f t="shared" si="47"/>
        <v>-1.8085146826410936E-3</v>
      </c>
      <c r="O452" s="20">
        <f t="shared" si="48"/>
        <v>8.9059706828745089E-2</v>
      </c>
      <c r="P452" s="17" t="str">
        <f t="shared" si="49"/>
        <v/>
      </c>
      <c r="Q452" s="17">
        <f t="shared" si="49"/>
        <v>-2.2776874854887441E-2</v>
      </c>
      <c r="R452" s="17" t="str">
        <f t="shared" si="49"/>
        <v/>
      </c>
      <c r="S452" s="17">
        <f t="shared" si="49"/>
        <v>-2.1690351533283359E-3</v>
      </c>
      <c r="T452" s="36">
        <f t="shared" si="49"/>
        <v>-1.8085146826410936E-3</v>
      </c>
      <c r="U452" s="20" t="str">
        <f t="shared" si="49"/>
        <v/>
      </c>
    </row>
    <row r="453" spans="1:21" x14ac:dyDescent="0.25">
      <c r="A453" t="s">
        <v>68</v>
      </c>
      <c r="B453" s="6">
        <v>15860.35</v>
      </c>
      <c r="C453" s="6">
        <v>2086</v>
      </c>
      <c r="D453" s="19">
        <v>4280.7</v>
      </c>
      <c r="E453" s="1">
        <v>133.11000000000001</v>
      </c>
      <c r="G453" s="2" t="s">
        <v>281</v>
      </c>
      <c r="H453" s="119">
        <v>19152.599999999999</v>
      </c>
      <c r="I453" s="124">
        <v>605.03</v>
      </c>
      <c r="J453" s="17">
        <f t="shared" ref="J453:J499" si="50">B453/B452-1</f>
        <v>4.4267262807582419E-3</v>
      </c>
      <c r="K453" s="17">
        <f t="shared" ref="K453:M499" si="51">C453/C452-1</f>
        <v>-8.7671363063982488E-3</v>
      </c>
      <c r="L453" s="17">
        <f t="shared" si="51"/>
        <v>3.3306066579319449E-3</v>
      </c>
      <c r="M453" s="17">
        <f t="shared" si="51"/>
        <v>-2.2487069934786774E-3</v>
      </c>
      <c r="N453" s="36">
        <f t="shared" ref="N453:N516" si="52">H453/H452-1</f>
        <v>4.2057498530980064E-2</v>
      </c>
      <c r="O453" s="20">
        <f t="shared" ref="O453:O516" si="53">I453/I452-1</f>
        <v>-6.8776468270904667E-3</v>
      </c>
      <c r="P453" s="17" t="str">
        <f t="shared" ref="P453:U499" si="54">IF(J453&lt;0,J453,"")</f>
        <v/>
      </c>
      <c r="Q453" s="17">
        <f t="shared" si="54"/>
        <v>-8.7671363063982488E-3</v>
      </c>
      <c r="R453" s="17" t="str">
        <f t="shared" si="54"/>
        <v/>
      </c>
      <c r="S453" s="17">
        <f t="shared" si="54"/>
        <v>-2.2487069934786774E-3</v>
      </c>
      <c r="T453" s="36" t="str">
        <f t="shared" si="54"/>
        <v/>
      </c>
      <c r="U453" s="20">
        <f t="shared" si="54"/>
        <v>-6.8776468270904667E-3</v>
      </c>
    </row>
    <row r="454" spans="1:21" x14ac:dyDescent="0.25">
      <c r="A454" t="s">
        <v>65</v>
      </c>
      <c r="B454" s="6">
        <v>15814.7</v>
      </c>
      <c r="C454" s="6">
        <v>2087.8000000000002</v>
      </c>
      <c r="D454" s="19">
        <v>4290.6099999999997</v>
      </c>
      <c r="E454" s="1">
        <v>134.78</v>
      </c>
      <c r="G454" s="2" t="s">
        <v>280</v>
      </c>
      <c r="H454" s="119">
        <v>18723</v>
      </c>
      <c r="I454" s="124">
        <v>569.66999999999996</v>
      </c>
      <c r="J454" s="17">
        <f t="shared" si="50"/>
        <v>-2.8782466969518028E-3</v>
      </c>
      <c r="K454" s="17">
        <f t="shared" si="51"/>
        <v>8.6289549376816765E-4</v>
      </c>
      <c r="L454" s="17">
        <f t="shared" si="51"/>
        <v>2.3150419323942906E-3</v>
      </c>
      <c r="M454" s="17">
        <f t="shared" si="51"/>
        <v>1.2546014574412068E-2</v>
      </c>
      <c r="N454" s="36">
        <f t="shared" si="52"/>
        <v>-2.2430374988252177E-2</v>
      </c>
      <c r="O454" s="20">
        <f t="shared" si="53"/>
        <v>-5.8443382972745206E-2</v>
      </c>
      <c r="P454" s="17">
        <f t="shared" si="54"/>
        <v>-2.8782466969518028E-3</v>
      </c>
      <c r="Q454" s="17" t="str">
        <f t="shared" si="54"/>
        <v/>
      </c>
      <c r="R454" s="17" t="str">
        <f t="shared" si="54"/>
        <v/>
      </c>
      <c r="S454" s="17" t="str">
        <f t="shared" si="54"/>
        <v/>
      </c>
      <c r="T454" s="36">
        <f t="shared" si="54"/>
        <v>-2.2430374988252177E-2</v>
      </c>
      <c r="U454" s="20">
        <f t="shared" si="54"/>
        <v>-5.8443382972745206E-2</v>
      </c>
    </row>
    <row r="455" spans="1:21" x14ac:dyDescent="0.25">
      <c r="A455" t="s">
        <v>64</v>
      </c>
      <c r="B455" s="6">
        <v>15748.45</v>
      </c>
      <c r="C455" s="6">
        <v>2110.65</v>
      </c>
      <c r="D455" s="19">
        <v>4291.8</v>
      </c>
      <c r="E455" s="1">
        <v>136.33000000000001</v>
      </c>
      <c r="G455" s="2" t="s">
        <v>279</v>
      </c>
      <c r="H455" s="119">
        <v>17162</v>
      </c>
      <c r="I455" s="124">
        <v>519.32000000000005</v>
      </c>
      <c r="J455" s="17">
        <f t="shared" si="50"/>
        <v>-4.1891404832212764E-3</v>
      </c>
      <c r="K455" s="17">
        <f t="shared" si="51"/>
        <v>1.0944534917137538E-2</v>
      </c>
      <c r="L455" s="17">
        <f t="shared" si="51"/>
        <v>2.7734984069871516E-4</v>
      </c>
      <c r="M455" s="17">
        <f t="shared" si="51"/>
        <v>1.1500222584953423E-2</v>
      </c>
      <c r="N455" s="36">
        <f t="shared" si="52"/>
        <v>-8.3373391016396958E-2</v>
      </c>
      <c r="O455" s="20">
        <f t="shared" si="53"/>
        <v>-8.8384503308933104E-2</v>
      </c>
      <c r="P455" s="17">
        <f t="shared" si="54"/>
        <v>-4.1891404832212764E-3</v>
      </c>
      <c r="Q455" s="17" t="str">
        <f t="shared" si="54"/>
        <v/>
      </c>
      <c r="R455" s="17" t="str">
        <f t="shared" si="54"/>
        <v/>
      </c>
      <c r="S455" s="17" t="str">
        <f t="shared" si="54"/>
        <v/>
      </c>
      <c r="T455" s="36">
        <f t="shared" si="54"/>
        <v>-8.3373391016396958E-2</v>
      </c>
      <c r="U455" s="20">
        <f t="shared" si="54"/>
        <v>-8.8384503308933104E-2</v>
      </c>
    </row>
    <row r="456" spans="1:21" x14ac:dyDescent="0.25">
      <c r="A456" t="s">
        <v>63</v>
      </c>
      <c r="B456" s="6">
        <v>15721.5</v>
      </c>
      <c r="C456" s="6">
        <v>2097.9499999999998</v>
      </c>
      <c r="D456" s="19">
        <v>4297.5</v>
      </c>
      <c r="E456" s="1">
        <v>136.96</v>
      </c>
      <c r="G456" s="2" t="s">
        <v>278</v>
      </c>
      <c r="H456" s="119">
        <v>17127.099999999999</v>
      </c>
      <c r="I456" s="124">
        <v>518.11</v>
      </c>
      <c r="J456" s="17">
        <f t="shared" si="50"/>
        <v>-1.7112795227467448E-3</v>
      </c>
      <c r="K456" s="17">
        <f t="shared" si="51"/>
        <v>-6.0171037358160984E-3</v>
      </c>
      <c r="L456" s="17">
        <f t="shared" si="51"/>
        <v>1.3281140780092571E-3</v>
      </c>
      <c r="M456" s="17">
        <f t="shared" si="51"/>
        <v>4.6211398811706328E-3</v>
      </c>
      <c r="N456" s="36">
        <f t="shared" si="52"/>
        <v>-2.0335625218507181E-3</v>
      </c>
      <c r="O456" s="20">
        <f t="shared" si="53"/>
        <v>-2.3299699607178814E-3</v>
      </c>
      <c r="P456" s="17">
        <f t="shared" si="54"/>
        <v>-1.7112795227467448E-3</v>
      </c>
      <c r="Q456" s="17">
        <f t="shared" si="54"/>
        <v>-6.0171037358160984E-3</v>
      </c>
      <c r="R456" s="17" t="str">
        <f t="shared" si="54"/>
        <v/>
      </c>
      <c r="S456" s="17" t="str">
        <f t="shared" si="54"/>
        <v/>
      </c>
      <c r="T456" s="36">
        <f t="shared" si="54"/>
        <v>-2.0335625218507181E-3</v>
      </c>
      <c r="U456" s="20">
        <f t="shared" si="54"/>
        <v>-2.3299699607178814E-3</v>
      </c>
    </row>
    <row r="457" spans="1:21" x14ac:dyDescent="0.25">
      <c r="A457" t="s">
        <v>62</v>
      </c>
      <c r="B457" s="6">
        <v>15680</v>
      </c>
      <c r="C457" s="6">
        <v>2129.0500000000002</v>
      </c>
      <c r="D457" s="19">
        <v>4319.9399999999996</v>
      </c>
      <c r="E457" s="1">
        <v>137.27000000000001</v>
      </c>
      <c r="G457" s="2" t="s">
        <v>277</v>
      </c>
      <c r="H457" s="119">
        <v>17730.7</v>
      </c>
      <c r="I457" s="124">
        <v>537.74</v>
      </c>
      <c r="J457" s="17">
        <f t="shared" si="50"/>
        <v>-2.639697229908089E-3</v>
      </c>
      <c r="K457" s="17">
        <f t="shared" si="51"/>
        <v>1.4823994852117828E-2</v>
      </c>
      <c r="L457" s="17">
        <f t="shared" si="51"/>
        <v>5.2216404886560319E-3</v>
      </c>
      <c r="M457" s="17">
        <f t="shared" si="51"/>
        <v>2.2634345794392274E-3</v>
      </c>
      <c r="N457" s="36">
        <f t="shared" si="52"/>
        <v>3.5242393633481583E-2</v>
      </c>
      <c r="O457" s="20">
        <f t="shared" si="53"/>
        <v>3.7887707243635438E-2</v>
      </c>
      <c r="P457" s="17">
        <f t="shared" si="54"/>
        <v>-2.639697229908089E-3</v>
      </c>
      <c r="Q457" s="17" t="str">
        <f t="shared" si="54"/>
        <v/>
      </c>
      <c r="R457" s="17" t="str">
        <f t="shared" si="54"/>
        <v/>
      </c>
      <c r="S457" s="17" t="str">
        <f t="shared" si="54"/>
        <v/>
      </c>
      <c r="T457" s="36" t="str">
        <f t="shared" si="54"/>
        <v/>
      </c>
      <c r="U457" s="20" t="str">
        <f t="shared" si="54"/>
        <v/>
      </c>
    </row>
    <row r="458" spans="1:21" x14ac:dyDescent="0.25">
      <c r="A458" t="s">
        <v>61</v>
      </c>
      <c r="B458" s="6">
        <v>15722.2</v>
      </c>
      <c r="C458" s="6">
        <v>2150.1999999999998</v>
      </c>
      <c r="D458" s="19">
        <v>4352.34</v>
      </c>
      <c r="E458" s="1">
        <v>139.96</v>
      </c>
      <c r="G458" s="2" t="s">
        <v>276</v>
      </c>
      <c r="H458" s="119">
        <v>18185.5</v>
      </c>
      <c r="I458" s="124">
        <v>575.45000000000005</v>
      </c>
      <c r="J458" s="17">
        <f t="shared" si="50"/>
        <v>2.6913265306123257E-3</v>
      </c>
      <c r="K458" s="17">
        <f t="shared" si="51"/>
        <v>9.9340081256897861E-3</v>
      </c>
      <c r="L458" s="17">
        <f t="shared" si="51"/>
        <v>7.5001041681135305E-3</v>
      </c>
      <c r="M458" s="17">
        <f t="shared" si="51"/>
        <v>1.9596415822831004E-2</v>
      </c>
      <c r="N458" s="36">
        <f t="shared" si="52"/>
        <v>2.5650425533114918E-2</v>
      </c>
      <c r="O458" s="20">
        <f t="shared" si="53"/>
        <v>7.0126827091159472E-2</v>
      </c>
      <c r="P458" s="17" t="str">
        <f t="shared" si="54"/>
        <v/>
      </c>
      <c r="Q458" s="17" t="str">
        <f t="shared" si="54"/>
        <v/>
      </c>
      <c r="R458" s="17" t="str">
        <f t="shared" si="54"/>
        <v/>
      </c>
      <c r="S458" s="17" t="str">
        <f t="shared" si="54"/>
        <v/>
      </c>
      <c r="T458" s="36" t="str">
        <f t="shared" si="54"/>
        <v/>
      </c>
      <c r="U458" s="20" t="str">
        <f t="shared" si="54"/>
        <v/>
      </c>
    </row>
    <row r="459" spans="1:21" x14ac:dyDescent="0.25">
      <c r="A459" t="s">
        <v>58</v>
      </c>
      <c r="B459" s="6">
        <v>15834.35</v>
      </c>
      <c r="C459" s="6">
        <v>2124.8000000000002</v>
      </c>
      <c r="D459" s="19">
        <v>4352.34</v>
      </c>
      <c r="E459" s="1">
        <v>139.96</v>
      </c>
      <c r="G459" s="2" t="s">
        <v>275</v>
      </c>
      <c r="H459" s="119">
        <v>19698.099999999999</v>
      </c>
      <c r="I459" s="124">
        <v>615.91999999999996</v>
      </c>
      <c r="J459" s="17">
        <f t="shared" si="50"/>
        <v>7.1332256300009611E-3</v>
      </c>
      <c r="K459" s="17">
        <f t="shared" si="51"/>
        <v>-1.1812854618174939E-2</v>
      </c>
      <c r="L459" s="17">
        <f t="shared" si="51"/>
        <v>0</v>
      </c>
      <c r="M459" s="17">
        <f t="shared" si="51"/>
        <v>0</v>
      </c>
      <c r="N459" s="36">
        <f t="shared" si="52"/>
        <v>8.3176156828242309E-2</v>
      </c>
      <c r="O459" s="20">
        <f t="shared" si="53"/>
        <v>7.0327569728038775E-2</v>
      </c>
      <c r="P459" s="17" t="str">
        <f t="shared" si="54"/>
        <v/>
      </c>
      <c r="Q459" s="17">
        <f t="shared" si="54"/>
        <v>-1.1812854618174939E-2</v>
      </c>
      <c r="R459" s="17" t="str">
        <f t="shared" si="54"/>
        <v/>
      </c>
      <c r="S459" s="17" t="str">
        <f t="shared" si="54"/>
        <v/>
      </c>
      <c r="T459" s="36" t="str">
        <f t="shared" si="54"/>
        <v/>
      </c>
      <c r="U459" s="20" t="str">
        <f t="shared" si="54"/>
        <v/>
      </c>
    </row>
    <row r="460" spans="1:21" x14ac:dyDescent="0.25">
      <c r="A460" t="s">
        <v>57</v>
      </c>
      <c r="B460" s="6">
        <v>15818.25</v>
      </c>
      <c r="C460" s="6">
        <v>2110.0500000000002</v>
      </c>
      <c r="D460" s="19">
        <v>4343.54</v>
      </c>
      <c r="E460" s="1">
        <v>142.02000000000001</v>
      </c>
      <c r="G460" s="2" t="s">
        <v>274</v>
      </c>
      <c r="H460" s="119">
        <v>18770.7</v>
      </c>
      <c r="I460" s="124">
        <v>585.66</v>
      </c>
      <c r="J460" s="17">
        <f t="shared" si="50"/>
        <v>-1.0167768174885738E-3</v>
      </c>
      <c r="K460" s="17">
        <f t="shared" si="51"/>
        <v>-6.9418298192771566E-3</v>
      </c>
      <c r="L460" s="17">
        <f t="shared" si="51"/>
        <v>-2.0219008625245172E-3</v>
      </c>
      <c r="M460" s="17">
        <f t="shared" si="51"/>
        <v>1.4718490997427836E-2</v>
      </c>
      <c r="N460" s="36">
        <f t="shared" si="52"/>
        <v>-4.7080682908503757E-2</v>
      </c>
      <c r="O460" s="20">
        <f t="shared" si="53"/>
        <v>-4.9129757111313177E-2</v>
      </c>
      <c r="P460" s="17">
        <f t="shared" si="54"/>
        <v>-1.0167768174885738E-3</v>
      </c>
      <c r="Q460" s="17">
        <f t="shared" si="54"/>
        <v>-6.9418298192771566E-3</v>
      </c>
      <c r="R460" s="17">
        <f t="shared" si="54"/>
        <v>-2.0219008625245172E-3</v>
      </c>
      <c r="S460" s="17" t="str">
        <f t="shared" si="54"/>
        <v/>
      </c>
      <c r="T460" s="36">
        <f t="shared" si="54"/>
        <v>-4.7080682908503757E-2</v>
      </c>
      <c r="U460" s="20">
        <f t="shared" si="54"/>
        <v>-4.9129757111313177E-2</v>
      </c>
    </row>
    <row r="461" spans="1:21" x14ac:dyDescent="0.25">
      <c r="A461" t="s">
        <v>56</v>
      </c>
      <c r="B461" s="6">
        <v>15879.65</v>
      </c>
      <c r="C461" s="6">
        <v>2092.6</v>
      </c>
      <c r="D461" s="19">
        <v>4358.13</v>
      </c>
      <c r="E461" s="1">
        <v>144.57</v>
      </c>
      <c r="G461" s="2" t="s">
        <v>273</v>
      </c>
      <c r="H461" s="119">
        <v>19218.8</v>
      </c>
      <c r="I461" s="124">
        <v>598.04999999999995</v>
      </c>
      <c r="J461" s="17">
        <f t="shared" si="50"/>
        <v>3.8815924644002298E-3</v>
      </c>
      <c r="K461" s="17">
        <f t="shared" si="51"/>
        <v>-8.2699462098055898E-3</v>
      </c>
      <c r="L461" s="17">
        <f t="shared" si="51"/>
        <v>3.359011313352811E-3</v>
      </c>
      <c r="M461" s="17">
        <f t="shared" si="51"/>
        <v>1.7955217574989302E-2</v>
      </c>
      <c r="N461" s="36">
        <f t="shared" si="52"/>
        <v>2.3872311634622001E-2</v>
      </c>
      <c r="O461" s="20">
        <f t="shared" si="53"/>
        <v>2.1155619301301165E-2</v>
      </c>
      <c r="P461" s="17" t="str">
        <f t="shared" si="54"/>
        <v/>
      </c>
      <c r="Q461" s="17">
        <f t="shared" si="54"/>
        <v>-8.2699462098055898E-3</v>
      </c>
      <c r="R461" s="17" t="str">
        <f t="shared" si="54"/>
        <v/>
      </c>
      <c r="S461" s="17" t="str">
        <f t="shared" si="54"/>
        <v/>
      </c>
      <c r="T461" s="36" t="str">
        <f t="shared" si="54"/>
        <v/>
      </c>
      <c r="U461" s="20" t="str">
        <f t="shared" si="54"/>
        <v/>
      </c>
    </row>
    <row r="462" spans="1:21" x14ac:dyDescent="0.25">
      <c r="A462" t="s">
        <v>55</v>
      </c>
      <c r="B462" s="6">
        <v>15727.9</v>
      </c>
      <c r="C462" s="6">
        <v>2071.1999999999998</v>
      </c>
      <c r="D462" s="19">
        <v>4320.82</v>
      </c>
      <c r="E462" s="1">
        <v>143.24</v>
      </c>
      <c r="G462" s="2" t="s">
        <v>272</v>
      </c>
      <c r="H462" s="119">
        <v>19433.3</v>
      </c>
      <c r="I462" s="124">
        <v>616.32000000000005</v>
      </c>
      <c r="J462" s="17">
        <f t="shared" si="50"/>
        <v>-9.5562559628203925E-3</v>
      </c>
      <c r="K462" s="17">
        <f t="shared" si="51"/>
        <v>-1.0226512472522264E-2</v>
      </c>
      <c r="L462" s="17">
        <f t="shared" si="51"/>
        <v>-8.56101125941644E-3</v>
      </c>
      <c r="M462" s="17">
        <f t="shared" si="51"/>
        <v>-9.1996956491663395E-3</v>
      </c>
      <c r="N462" s="36">
        <f t="shared" si="52"/>
        <v>1.1160946573147035E-2</v>
      </c>
      <c r="O462" s="20">
        <f t="shared" si="53"/>
        <v>3.0549285176824759E-2</v>
      </c>
      <c r="P462" s="17">
        <f t="shared" si="54"/>
        <v>-9.5562559628203925E-3</v>
      </c>
      <c r="Q462" s="17">
        <f t="shared" si="54"/>
        <v>-1.0226512472522264E-2</v>
      </c>
      <c r="R462" s="17">
        <f t="shared" si="54"/>
        <v>-8.56101125941644E-3</v>
      </c>
      <c r="S462" s="17">
        <f t="shared" si="54"/>
        <v>-9.1996956491663395E-3</v>
      </c>
      <c r="T462" s="36" t="str">
        <f t="shared" si="54"/>
        <v/>
      </c>
      <c r="U462" s="20" t="str">
        <f t="shared" si="54"/>
        <v/>
      </c>
    </row>
    <row r="463" spans="1:21" x14ac:dyDescent="0.25">
      <c r="A463" t="s">
        <v>54</v>
      </c>
      <c r="B463" s="6">
        <v>15689.8</v>
      </c>
      <c r="C463" s="6">
        <v>2084.1</v>
      </c>
      <c r="D463" s="19">
        <v>4369.55</v>
      </c>
      <c r="E463" s="1">
        <v>145.11000000000001</v>
      </c>
      <c r="G463" s="2" t="s">
        <v>271</v>
      </c>
      <c r="H463" s="119">
        <v>18658.099999999999</v>
      </c>
      <c r="I463" s="124">
        <v>567.91</v>
      </c>
      <c r="J463" s="17">
        <f t="shared" si="50"/>
        <v>-2.4224467347834233E-3</v>
      </c>
      <c r="K463" s="17">
        <f t="shared" si="51"/>
        <v>6.2282734646581517E-3</v>
      </c>
      <c r="L463" s="17">
        <f t="shared" si="51"/>
        <v>1.1277951870247049E-2</v>
      </c>
      <c r="M463" s="17">
        <f t="shared" si="51"/>
        <v>1.3055012566322244E-2</v>
      </c>
      <c r="N463" s="36">
        <f t="shared" si="52"/>
        <v>-3.9890291407017942E-2</v>
      </c>
      <c r="O463" s="20">
        <f t="shared" si="53"/>
        <v>-7.8546858774662609E-2</v>
      </c>
      <c r="P463" s="17">
        <f t="shared" si="54"/>
        <v>-2.4224467347834233E-3</v>
      </c>
      <c r="Q463" s="17" t="str">
        <f t="shared" si="54"/>
        <v/>
      </c>
      <c r="R463" s="17" t="str">
        <f t="shared" si="54"/>
        <v/>
      </c>
      <c r="S463" s="17" t="str">
        <f t="shared" si="54"/>
        <v/>
      </c>
      <c r="T463" s="36">
        <f t="shared" si="54"/>
        <v>-3.9890291407017942E-2</v>
      </c>
      <c r="U463" s="20">
        <f t="shared" si="54"/>
        <v>-7.8546858774662609E-2</v>
      </c>
    </row>
    <row r="464" spans="1:21" x14ac:dyDescent="0.25">
      <c r="A464" t="s">
        <v>51</v>
      </c>
      <c r="B464" s="6">
        <v>15692.6</v>
      </c>
      <c r="C464" s="6">
        <v>2099.6999999999998</v>
      </c>
      <c r="D464" s="19">
        <v>4384.63</v>
      </c>
      <c r="E464" s="1">
        <v>144.5</v>
      </c>
      <c r="G464" s="2" t="s">
        <v>270</v>
      </c>
      <c r="H464" s="119">
        <v>19146.5</v>
      </c>
      <c r="I464" s="124">
        <v>596.67999999999995</v>
      </c>
      <c r="J464" s="17">
        <f t="shared" si="50"/>
        <v>1.7845989113962624E-4</v>
      </c>
      <c r="K464" s="17">
        <f t="shared" si="51"/>
        <v>7.4852454296818749E-3</v>
      </c>
      <c r="L464" s="17">
        <f t="shared" si="51"/>
        <v>3.4511562975592103E-3</v>
      </c>
      <c r="M464" s="17">
        <f t="shared" si="51"/>
        <v>-4.2037075322169937E-3</v>
      </c>
      <c r="N464" s="36">
        <f t="shared" si="52"/>
        <v>2.6176298765683725E-2</v>
      </c>
      <c r="O464" s="20">
        <f t="shared" si="53"/>
        <v>5.0659435473930703E-2</v>
      </c>
      <c r="P464" s="17" t="str">
        <f t="shared" si="54"/>
        <v/>
      </c>
      <c r="Q464" s="17" t="str">
        <f t="shared" si="54"/>
        <v/>
      </c>
      <c r="R464" s="17" t="str">
        <f t="shared" si="54"/>
        <v/>
      </c>
      <c r="S464" s="17">
        <f t="shared" si="54"/>
        <v>-4.2037075322169937E-3</v>
      </c>
      <c r="T464" s="36" t="str">
        <f t="shared" si="54"/>
        <v/>
      </c>
      <c r="U464" s="20" t="str">
        <f t="shared" si="54"/>
        <v/>
      </c>
    </row>
    <row r="465" spans="1:21" x14ac:dyDescent="0.25">
      <c r="A465" t="s">
        <v>50</v>
      </c>
      <c r="B465" s="6">
        <v>15812.35</v>
      </c>
      <c r="C465" s="6">
        <v>2086</v>
      </c>
      <c r="D465" s="19">
        <v>4369.21</v>
      </c>
      <c r="E465" s="1">
        <v>145.63999999999999</v>
      </c>
      <c r="G465" s="2" t="s">
        <v>269</v>
      </c>
      <c r="H465" s="119">
        <v>19379.900000000001</v>
      </c>
      <c r="I465" s="124">
        <v>601.67999999999995</v>
      </c>
      <c r="J465" s="17">
        <f t="shared" si="50"/>
        <v>7.6309853051756971E-3</v>
      </c>
      <c r="K465" s="17">
        <f t="shared" si="51"/>
        <v>-6.5247416297565808E-3</v>
      </c>
      <c r="L465" s="17">
        <f t="shared" si="51"/>
        <v>-3.516830382495284E-3</v>
      </c>
      <c r="M465" s="17">
        <f t="shared" si="51"/>
        <v>7.8892733564013273E-3</v>
      </c>
      <c r="N465" s="36">
        <f t="shared" si="52"/>
        <v>1.2190217533230685E-2</v>
      </c>
      <c r="O465" s="20">
        <f t="shared" si="53"/>
        <v>8.3797010122679261E-3</v>
      </c>
      <c r="P465" s="17" t="str">
        <f t="shared" si="54"/>
        <v/>
      </c>
      <c r="Q465" s="17">
        <f t="shared" si="54"/>
        <v>-6.5247416297565808E-3</v>
      </c>
      <c r="R465" s="17">
        <f t="shared" si="54"/>
        <v>-3.516830382495284E-3</v>
      </c>
      <c r="S465" s="17" t="str">
        <f t="shared" si="54"/>
        <v/>
      </c>
      <c r="T465" s="36" t="str">
        <f t="shared" si="54"/>
        <v/>
      </c>
      <c r="U465" s="20" t="str">
        <f t="shared" si="54"/>
        <v/>
      </c>
    </row>
    <row r="466" spans="1:21" x14ac:dyDescent="0.25">
      <c r="A466" t="s">
        <v>49</v>
      </c>
      <c r="B466" s="6">
        <v>15853.95</v>
      </c>
      <c r="C466" s="6">
        <v>2082.35</v>
      </c>
      <c r="D466" s="19">
        <v>4374.3</v>
      </c>
      <c r="E466" s="1">
        <v>149.15</v>
      </c>
      <c r="G466" s="2" t="s">
        <v>268</v>
      </c>
      <c r="H466" s="119">
        <v>19170.7</v>
      </c>
      <c r="I466" s="124">
        <v>591.09</v>
      </c>
      <c r="J466" s="17">
        <f t="shared" si="50"/>
        <v>2.6308549962530403E-3</v>
      </c>
      <c r="K466" s="17">
        <f t="shared" si="51"/>
        <v>-1.7497603068072909E-3</v>
      </c>
      <c r="L466" s="17">
        <f t="shared" si="51"/>
        <v>1.1649703264435818E-3</v>
      </c>
      <c r="M466" s="17">
        <f t="shared" si="51"/>
        <v>2.4100521834661048E-2</v>
      </c>
      <c r="N466" s="36">
        <f t="shared" si="52"/>
        <v>-1.0794689343082253E-2</v>
      </c>
      <c r="O466" s="20">
        <f t="shared" si="53"/>
        <v>-1.7600717989628922E-2</v>
      </c>
      <c r="P466" s="17" t="str">
        <f t="shared" si="54"/>
        <v/>
      </c>
      <c r="Q466" s="17">
        <f t="shared" si="54"/>
        <v>-1.7497603068072909E-3</v>
      </c>
      <c r="R466" s="17" t="str">
        <f t="shared" si="54"/>
        <v/>
      </c>
      <c r="S466" s="17" t="str">
        <f t="shared" si="54"/>
        <v/>
      </c>
      <c r="T466" s="36">
        <f t="shared" si="54"/>
        <v>-1.0794689343082253E-2</v>
      </c>
      <c r="U466" s="20">
        <f t="shared" si="54"/>
        <v>-1.7600717989628922E-2</v>
      </c>
    </row>
    <row r="467" spans="1:21" x14ac:dyDescent="0.25">
      <c r="A467" t="s">
        <v>48</v>
      </c>
      <c r="B467" s="6">
        <v>15924.2</v>
      </c>
      <c r="C467" s="6">
        <v>2112.4</v>
      </c>
      <c r="D467" s="19">
        <v>4360.03</v>
      </c>
      <c r="E467" s="1">
        <v>148.47999999999999</v>
      </c>
      <c r="G467" s="2" t="s">
        <v>267</v>
      </c>
      <c r="H467" s="119">
        <v>18326.599999999999</v>
      </c>
      <c r="I467" s="124">
        <v>555.04999999999995</v>
      </c>
      <c r="J467" s="17">
        <f t="shared" si="50"/>
        <v>4.4310723825924381E-3</v>
      </c>
      <c r="K467" s="17">
        <f t="shared" si="51"/>
        <v>1.4430811342953875E-2</v>
      </c>
      <c r="L467" s="17">
        <f t="shared" si="51"/>
        <v>-3.2622362435132946E-3</v>
      </c>
      <c r="M467" s="17">
        <f t="shared" si="51"/>
        <v>-4.4921220248073102E-3</v>
      </c>
      <c r="N467" s="36">
        <f t="shared" si="52"/>
        <v>-4.4030734401978133E-2</v>
      </c>
      <c r="O467" s="20">
        <f t="shared" si="53"/>
        <v>-6.0972102387115479E-2</v>
      </c>
      <c r="P467" s="17" t="str">
        <f t="shared" si="54"/>
        <v/>
      </c>
      <c r="Q467" s="17" t="str">
        <f t="shared" si="54"/>
        <v/>
      </c>
      <c r="R467" s="17">
        <f t="shared" si="54"/>
        <v>-3.2622362435132946E-3</v>
      </c>
      <c r="S467" s="17">
        <f t="shared" si="54"/>
        <v>-4.4921220248073102E-3</v>
      </c>
      <c r="T467" s="36">
        <f t="shared" si="54"/>
        <v>-4.4030734401978133E-2</v>
      </c>
      <c r="U467" s="20">
        <f t="shared" si="54"/>
        <v>-6.0972102387115479E-2</v>
      </c>
    </row>
    <row r="468" spans="1:21" x14ac:dyDescent="0.25">
      <c r="A468" t="s">
        <v>47</v>
      </c>
      <c r="B468" s="6">
        <v>15923.4</v>
      </c>
      <c r="C468" s="6">
        <v>2098.9499999999998</v>
      </c>
      <c r="D468" s="19">
        <v>4327.16</v>
      </c>
      <c r="E468" s="1">
        <v>146.38999999999999</v>
      </c>
      <c r="G468" s="2" t="s">
        <v>266</v>
      </c>
      <c r="H468" s="119">
        <v>18546</v>
      </c>
      <c r="I468" s="124">
        <v>573.21</v>
      </c>
      <c r="J468" s="17">
        <f t="shared" si="50"/>
        <v>-5.023800253711741E-5</v>
      </c>
      <c r="K468" s="17">
        <f t="shared" si="51"/>
        <v>-6.3671653096005754E-3</v>
      </c>
      <c r="L468" s="17">
        <f t="shared" si="51"/>
        <v>-7.5389389522548811E-3</v>
      </c>
      <c r="M468" s="17">
        <f t="shared" si="51"/>
        <v>-1.4075969827586188E-2</v>
      </c>
      <c r="N468" s="36">
        <f t="shared" si="52"/>
        <v>1.1971669595014944E-2</v>
      </c>
      <c r="O468" s="20">
        <f t="shared" si="53"/>
        <v>3.2717773173588149E-2</v>
      </c>
      <c r="P468" s="17">
        <f t="shared" si="54"/>
        <v>-5.023800253711741E-5</v>
      </c>
      <c r="Q468" s="17">
        <f t="shared" si="54"/>
        <v>-6.3671653096005754E-3</v>
      </c>
      <c r="R468" s="17">
        <f t="shared" si="54"/>
        <v>-7.5389389522548811E-3</v>
      </c>
      <c r="S468" s="17">
        <f t="shared" si="54"/>
        <v>-1.4075969827586188E-2</v>
      </c>
      <c r="T468" s="36" t="str">
        <f t="shared" si="54"/>
        <v/>
      </c>
      <c r="U468" s="20" t="str">
        <f t="shared" si="54"/>
        <v/>
      </c>
    </row>
    <row r="469" spans="1:21" x14ac:dyDescent="0.25">
      <c r="A469" t="s">
        <v>44</v>
      </c>
      <c r="B469" s="6">
        <v>15752.4</v>
      </c>
      <c r="C469" s="6">
        <v>2093.8000000000002</v>
      </c>
      <c r="D469" s="19">
        <v>4258.63</v>
      </c>
      <c r="E469" s="1">
        <v>142.44999999999999</v>
      </c>
      <c r="G469" s="2" t="s">
        <v>265</v>
      </c>
      <c r="H469" s="119">
        <v>18247.2</v>
      </c>
      <c r="I469" s="124">
        <v>558.13</v>
      </c>
      <c r="J469" s="17">
        <f t="shared" si="50"/>
        <v>-1.0738912543803436E-2</v>
      </c>
      <c r="K469" s="17">
        <f t="shared" si="51"/>
        <v>-2.4536077562589131E-3</v>
      </c>
      <c r="L469" s="17">
        <f t="shared" si="51"/>
        <v>-1.5837177271004532E-2</v>
      </c>
      <c r="M469" s="17">
        <f t="shared" si="51"/>
        <v>-2.691440672177059E-2</v>
      </c>
      <c r="N469" s="36">
        <f t="shared" si="52"/>
        <v>-1.6111290844386894E-2</v>
      </c>
      <c r="O469" s="20">
        <f t="shared" si="53"/>
        <v>-2.6307984857207756E-2</v>
      </c>
      <c r="P469" s="17">
        <f t="shared" si="54"/>
        <v>-1.0738912543803436E-2</v>
      </c>
      <c r="Q469" s="17">
        <f t="shared" si="54"/>
        <v>-2.4536077562589131E-3</v>
      </c>
      <c r="R469" s="17">
        <f t="shared" si="54"/>
        <v>-1.5837177271004532E-2</v>
      </c>
      <c r="S469" s="17">
        <f t="shared" si="54"/>
        <v>-2.691440672177059E-2</v>
      </c>
      <c r="T469" s="36">
        <f t="shared" si="54"/>
        <v>-1.6111290844386894E-2</v>
      </c>
      <c r="U469" s="20">
        <f t="shared" si="54"/>
        <v>-2.6307984857207756E-2</v>
      </c>
    </row>
    <row r="470" spans="1:21" x14ac:dyDescent="0.25">
      <c r="A470" t="s">
        <v>43</v>
      </c>
      <c r="B470" s="6">
        <v>15632.1</v>
      </c>
      <c r="C470" s="6">
        <v>2120.6999999999998</v>
      </c>
      <c r="D470" s="19">
        <v>4323.21</v>
      </c>
      <c r="E470" s="1">
        <v>146.15</v>
      </c>
      <c r="G470" s="2" t="s">
        <v>264</v>
      </c>
      <c r="H470" s="119">
        <v>18023.599999999999</v>
      </c>
      <c r="I470" s="124">
        <v>544.16999999999996</v>
      </c>
      <c r="J470" s="17">
        <f t="shared" si="50"/>
        <v>-7.6369315151976203E-3</v>
      </c>
      <c r="K470" s="17">
        <f t="shared" si="51"/>
        <v>1.2847454389148805E-2</v>
      </c>
      <c r="L470" s="17">
        <f t="shared" si="51"/>
        <v>1.5164501259794738E-2</v>
      </c>
      <c r="M470" s="17">
        <f t="shared" si="51"/>
        <v>2.5974025974026205E-2</v>
      </c>
      <c r="N470" s="36">
        <f t="shared" si="52"/>
        <v>-1.2253934850278481E-2</v>
      </c>
      <c r="O470" s="20">
        <f t="shared" si="53"/>
        <v>-2.5012093956605197E-2</v>
      </c>
      <c r="P470" s="17">
        <f t="shared" si="54"/>
        <v>-7.6369315151976203E-3</v>
      </c>
      <c r="Q470" s="17" t="str">
        <f t="shared" si="54"/>
        <v/>
      </c>
      <c r="R470" s="17" t="str">
        <f t="shared" si="54"/>
        <v/>
      </c>
      <c r="S470" s="17" t="str">
        <f t="shared" si="54"/>
        <v/>
      </c>
      <c r="T470" s="36">
        <f t="shared" si="54"/>
        <v>-1.2253934850278481E-2</v>
      </c>
      <c r="U470" s="20">
        <f t="shared" si="54"/>
        <v>-2.5012093956605197E-2</v>
      </c>
    </row>
    <row r="471" spans="1:21" x14ac:dyDescent="0.25">
      <c r="A471" t="s">
        <v>41</v>
      </c>
      <c r="B471" s="6">
        <v>15824.05</v>
      </c>
      <c r="C471" s="6">
        <v>2105.6999999999998</v>
      </c>
      <c r="D471" s="19">
        <v>4367.4799999999996</v>
      </c>
      <c r="E471" s="1">
        <v>146.80000000000001</v>
      </c>
      <c r="G471" s="2" t="s">
        <v>263</v>
      </c>
      <c r="H471" s="119">
        <v>18808.900000000001</v>
      </c>
      <c r="I471" s="124">
        <v>567.78</v>
      </c>
      <c r="J471" s="17">
        <f t="shared" si="50"/>
        <v>1.2279220322285456E-2</v>
      </c>
      <c r="K471" s="17">
        <f t="shared" si="51"/>
        <v>-7.0731362286037269E-3</v>
      </c>
      <c r="L471" s="17">
        <f t="shared" si="51"/>
        <v>1.0240076239645957E-2</v>
      </c>
      <c r="M471" s="17">
        <f t="shared" si="51"/>
        <v>4.4474854601437297E-3</v>
      </c>
      <c r="N471" s="36">
        <f t="shared" si="52"/>
        <v>4.3570651812068872E-2</v>
      </c>
      <c r="O471" s="20">
        <f t="shared" si="53"/>
        <v>4.3387176801367167E-2</v>
      </c>
      <c r="P471" s="17" t="str">
        <f t="shared" si="54"/>
        <v/>
      </c>
      <c r="Q471" s="17">
        <f t="shared" si="54"/>
        <v>-7.0731362286037269E-3</v>
      </c>
      <c r="R471" s="17" t="str">
        <f t="shared" si="54"/>
        <v/>
      </c>
      <c r="S471" s="17" t="str">
        <f t="shared" si="54"/>
        <v/>
      </c>
      <c r="T471" s="36" t="str">
        <f t="shared" si="54"/>
        <v/>
      </c>
      <c r="U471" s="20" t="str">
        <f t="shared" si="54"/>
        <v/>
      </c>
    </row>
    <row r="472" spans="1:21" x14ac:dyDescent="0.25">
      <c r="A472" t="s">
        <v>40</v>
      </c>
      <c r="B472" s="6">
        <v>15856.05</v>
      </c>
      <c r="C472" s="6">
        <v>2076.85</v>
      </c>
      <c r="D472" s="19">
        <v>4411.8</v>
      </c>
      <c r="E472" s="1">
        <v>148.56</v>
      </c>
      <c r="G472" s="2" t="s">
        <v>262</v>
      </c>
      <c r="H472" s="119">
        <v>19176.8</v>
      </c>
      <c r="I472" s="124">
        <v>591.09</v>
      </c>
      <c r="J472" s="17">
        <f t="shared" si="50"/>
        <v>2.022238301825352E-3</v>
      </c>
      <c r="K472" s="17">
        <f t="shared" si="51"/>
        <v>-1.3700907061784617E-2</v>
      </c>
      <c r="L472" s="17">
        <f t="shared" si="51"/>
        <v>1.0147728209402462E-2</v>
      </c>
      <c r="M472" s="17">
        <f t="shared" si="51"/>
        <v>1.1989100817438647E-2</v>
      </c>
      <c r="N472" s="36">
        <f t="shared" si="52"/>
        <v>1.9559889201388625E-2</v>
      </c>
      <c r="O472" s="20">
        <f t="shared" si="53"/>
        <v>4.1054633837049659E-2</v>
      </c>
      <c r="P472" s="17" t="str">
        <f t="shared" si="54"/>
        <v/>
      </c>
      <c r="Q472" s="17">
        <f t="shared" si="54"/>
        <v>-1.3700907061784617E-2</v>
      </c>
      <c r="R472" s="17" t="str">
        <f t="shared" si="54"/>
        <v/>
      </c>
      <c r="S472" s="17" t="str">
        <f t="shared" si="54"/>
        <v/>
      </c>
      <c r="T472" s="36" t="str">
        <f t="shared" si="54"/>
        <v/>
      </c>
      <c r="U472" s="20" t="str">
        <f t="shared" si="54"/>
        <v/>
      </c>
    </row>
    <row r="473" spans="1:21" x14ac:dyDescent="0.25">
      <c r="A473" t="s">
        <v>37</v>
      </c>
      <c r="B473" s="6">
        <v>15824.45</v>
      </c>
      <c r="C473" s="6">
        <v>2055</v>
      </c>
      <c r="D473" s="19">
        <v>4422.2299999999996</v>
      </c>
      <c r="E473" s="1">
        <v>148.99</v>
      </c>
      <c r="G473" s="2" t="s">
        <v>261</v>
      </c>
      <c r="H473" s="119">
        <v>19273.8</v>
      </c>
      <c r="I473" s="124">
        <v>586.19000000000005</v>
      </c>
      <c r="J473" s="17">
        <f t="shared" si="50"/>
        <v>-1.9929301433836422E-3</v>
      </c>
      <c r="K473" s="17">
        <f t="shared" si="51"/>
        <v>-1.0520740544574636E-2</v>
      </c>
      <c r="L473" s="17">
        <f t="shared" si="51"/>
        <v>2.3641144204178399E-3</v>
      </c>
      <c r="M473" s="17">
        <f t="shared" si="51"/>
        <v>2.8944534194939031E-3</v>
      </c>
      <c r="N473" s="36">
        <f t="shared" si="52"/>
        <v>5.0581953193442608E-3</v>
      </c>
      <c r="O473" s="20">
        <f t="shared" si="53"/>
        <v>-8.2897697474157983E-3</v>
      </c>
      <c r="P473" s="17">
        <f t="shared" si="54"/>
        <v>-1.9929301433836422E-3</v>
      </c>
      <c r="Q473" s="17">
        <f t="shared" si="54"/>
        <v>-1.0520740544574636E-2</v>
      </c>
      <c r="R473" s="17" t="str">
        <f t="shared" si="54"/>
        <v/>
      </c>
      <c r="S473" s="17" t="str">
        <f t="shared" si="54"/>
        <v/>
      </c>
      <c r="T473" s="36" t="str">
        <f t="shared" si="54"/>
        <v/>
      </c>
      <c r="U473" s="20">
        <f t="shared" ref="U473:U536" si="55">IF(O473&lt;0,O473,"")</f>
        <v>-8.2897697474157983E-3</v>
      </c>
    </row>
    <row r="474" spans="1:21" x14ac:dyDescent="0.25">
      <c r="A474" t="s">
        <v>36</v>
      </c>
      <c r="B474" s="6">
        <v>15746.45</v>
      </c>
      <c r="C474" s="6">
        <v>2037.35</v>
      </c>
      <c r="D474" s="19">
        <v>4401.46</v>
      </c>
      <c r="E474" s="1">
        <v>146.77000000000001</v>
      </c>
      <c r="G474" s="2" t="s">
        <v>260</v>
      </c>
      <c r="H474" s="119">
        <v>19434.900000000001</v>
      </c>
      <c r="I474" s="124">
        <v>588.91</v>
      </c>
      <c r="J474" s="17">
        <f t="shared" si="50"/>
        <v>-4.929081263487789E-3</v>
      </c>
      <c r="K474" s="17">
        <f t="shared" si="51"/>
        <v>-8.5888077858881084E-3</v>
      </c>
      <c r="L474" s="17">
        <f t="shared" si="51"/>
        <v>-4.696725407769331E-3</v>
      </c>
      <c r="M474" s="17">
        <f t="shared" si="51"/>
        <v>-1.4900328881132907E-2</v>
      </c>
      <c r="N474" s="36">
        <f t="shared" si="52"/>
        <v>8.3584970270524916E-3</v>
      </c>
      <c r="O474" s="20">
        <f t="shared" si="53"/>
        <v>4.6401337450312496E-3</v>
      </c>
      <c r="P474" s="17">
        <f t="shared" si="54"/>
        <v>-4.929081263487789E-3</v>
      </c>
      <c r="Q474" s="17">
        <f t="shared" si="54"/>
        <v>-8.5888077858881084E-3</v>
      </c>
      <c r="R474" s="17">
        <f t="shared" si="54"/>
        <v>-4.696725407769331E-3</v>
      </c>
      <c r="S474" s="17">
        <f t="shared" si="54"/>
        <v>-1.4900328881132907E-2</v>
      </c>
      <c r="T474" s="36" t="str">
        <f t="shared" si="54"/>
        <v/>
      </c>
      <c r="U474" s="20" t="str">
        <f t="shared" si="55"/>
        <v/>
      </c>
    </row>
    <row r="475" spans="1:21" x14ac:dyDescent="0.25">
      <c r="A475" t="s">
        <v>35</v>
      </c>
      <c r="B475" s="6">
        <v>15709.4</v>
      </c>
      <c r="C475" s="6">
        <v>2053.25</v>
      </c>
      <c r="D475" s="19">
        <v>4400.6499999999996</v>
      </c>
      <c r="E475" s="1">
        <v>144.97999999999999</v>
      </c>
      <c r="G475" s="2" t="s">
        <v>259</v>
      </c>
      <c r="H475" s="119">
        <v>21352.2</v>
      </c>
      <c r="I475" s="124">
        <v>637.38</v>
      </c>
      <c r="J475" s="17">
        <f t="shared" si="50"/>
        <v>-2.3529112911164773E-3</v>
      </c>
      <c r="K475" s="17">
        <f t="shared" si="51"/>
        <v>7.8042555280144477E-3</v>
      </c>
      <c r="L475" s="17">
        <f t="shared" si="51"/>
        <v>-1.8402984464249705E-4</v>
      </c>
      <c r="M475" s="17">
        <f t="shared" si="51"/>
        <v>-1.2195952851400294E-2</v>
      </c>
      <c r="N475" s="36">
        <f t="shared" si="52"/>
        <v>9.8652424247101855E-2</v>
      </c>
      <c r="O475" s="20">
        <f t="shared" si="53"/>
        <v>8.2304596627668092E-2</v>
      </c>
      <c r="P475" s="17">
        <f t="shared" si="54"/>
        <v>-2.3529112911164773E-3</v>
      </c>
      <c r="Q475" s="17" t="str">
        <f t="shared" si="54"/>
        <v/>
      </c>
      <c r="R475" s="17">
        <f t="shared" si="54"/>
        <v>-1.8402984464249705E-4</v>
      </c>
      <c r="S475" s="17">
        <f t="shared" si="54"/>
        <v>-1.2195952851400294E-2</v>
      </c>
      <c r="T475" s="36" t="str">
        <f t="shared" si="54"/>
        <v/>
      </c>
      <c r="U475" s="20" t="str">
        <f t="shared" si="55"/>
        <v/>
      </c>
    </row>
    <row r="476" spans="1:21" x14ac:dyDescent="0.25">
      <c r="A476" t="s">
        <v>34</v>
      </c>
      <c r="B476" s="6">
        <v>15778.45</v>
      </c>
      <c r="C476" s="6">
        <v>2035.3</v>
      </c>
      <c r="D476" s="19">
        <v>4419.1499999999996</v>
      </c>
      <c r="E476" s="1">
        <v>145.63999999999999</v>
      </c>
      <c r="G476" s="2" t="s">
        <v>258</v>
      </c>
      <c r="H476" s="119">
        <v>22825.4</v>
      </c>
      <c r="I476" s="124">
        <v>643.16999999999996</v>
      </c>
      <c r="J476" s="17">
        <f t="shared" si="50"/>
        <v>4.3954574967854931E-3</v>
      </c>
      <c r="K476" s="17">
        <f t="shared" si="51"/>
        <v>-8.7422379154998842E-3</v>
      </c>
      <c r="L476" s="17">
        <f t="shared" si="51"/>
        <v>4.2039244202560777E-3</v>
      </c>
      <c r="M476" s="17">
        <f t="shared" si="51"/>
        <v>4.5523520485584168E-3</v>
      </c>
      <c r="N476" s="36">
        <f t="shared" si="52"/>
        <v>6.8995232341398038E-2</v>
      </c>
      <c r="O476" s="20">
        <f t="shared" si="53"/>
        <v>9.0840628824249148E-3</v>
      </c>
      <c r="P476" s="17" t="str">
        <f t="shared" si="54"/>
        <v/>
      </c>
      <c r="Q476" s="17">
        <f t="shared" si="54"/>
        <v>-8.7422379154998842E-3</v>
      </c>
      <c r="R476" s="17" t="str">
        <f t="shared" si="54"/>
        <v/>
      </c>
      <c r="S476" s="17" t="str">
        <f t="shared" si="54"/>
        <v/>
      </c>
      <c r="T476" s="36" t="str">
        <f t="shared" si="54"/>
        <v/>
      </c>
      <c r="U476" s="20" t="str">
        <f t="shared" si="55"/>
        <v/>
      </c>
    </row>
    <row r="477" spans="1:21" x14ac:dyDescent="0.25">
      <c r="A477" t="s">
        <v>33</v>
      </c>
      <c r="B477" s="6">
        <v>15763.05</v>
      </c>
      <c r="C477" s="6">
        <v>2072.5</v>
      </c>
      <c r="D477" s="19">
        <v>4395.26</v>
      </c>
      <c r="E477" s="1">
        <v>145.86000000000001</v>
      </c>
      <c r="G477" s="2" t="s">
        <v>257</v>
      </c>
      <c r="H477" s="119">
        <v>23127.9</v>
      </c>
      <c r="I477" s="124">
        <v>653.85</v>
      </c>
      <c r="J477" s="17">
        <f t="shared" si="50"/>
        <v>-9.7601475430109108E-4</v>
      </c>
      <c r="K477" s="17">
        <f t="shared" si="51"/>
        <v>1.8277403822532401E-2</v>
      </c>
      <c r="L477" s="17">
        <f t="shared" si="51"/>
        <v>-5.4060169942181657E-3</v>
      </c>
      <c r="M477" s="17">
        <f t="shared" si="51"/>
        <v>1.5105740181271532E-3</v>
      </c>
      <c r="N477" s="36">
        <f t="shared" si="52"/>
        <v>1.3252779797944481E-2</v>
      </c>
      <c r="O477" s="20">
        <f t="shared" si="53"/>
        <v>1.6605252110639679E-2</v>
      </c>
      <c r="P477" s="17">
        <f t="shared" si="54"/>
        <v>-9.7601475430109108E-4</v>
      </c>
      <c r="Q477" s="17" t="str">
        <f t="shared" si="54"/>
        <v/>
      </c>
      <c r="R477" s="17">
        <f t="shared" si="54"/>
        <v>-5.4060169942181657E-3</v>
      </c>
      <c r="S477" s="17" t="str">
        <f t="shared" si="54"/>
        <v/>
      </c>
      <c r="T477" s="36" t="str">
        <f t="shared" si="54"/>
        <v/>
      </c>
      <c r="U477" s="20" t="str">
        <f t="shared" si="55"/>
        <v/>
      </c>
    </row>
    <row r="478" spans="1:21" x14ac:dyDescent="0.25">
      <c r="A478" t="s">
        <v>30</v>
      </c>
      <c r="B478" s="6">
        <v>15885.15</v>
      </c>
      <c r="C478" s="6">
        <v>2087.75</v>
      </c>
      <c r="D478" s="19">
        <v>4387.1099999999997</v>
      </c>
      <c r="E478" s="1">
        <v>145.52000000000001</v>
      </c>
      <c r="G478" s="2" t="s">
        <v>256</v>
      </c>
      <c r="H478" s="119">
        <v>23844</v>
      </c>
      <c r="I478" s="124">
        <v>658.17</v>
      </c>
      <c r="J478" s="17">
        <f t="shared" si="50"/>
        <v>7.7459628688609783E-3</v>
      </c>
      <c r="K478" s="17">
        <f t="shared" si="51"/>
        <v>7.3582629674306954E-3</v>
      </c>
      <c r="L478" s="17">
        <f t="shared" si="51"/>
        <v>-1.854270282076742E-3</v>
      </c>
      <c r="M478" s="17">
        <f t="shared" si="51"/>
        <v>-2.3310023310023631E-3</v>
      </c>
      <c r="N478" s="36">
        <f t="shared" si="52"/>
        <v>3.0962603608628569E-2</v>
      </c>
      <c r="O478" s="20">
        <f t="shared" si="53"/>
        <v>6.6070199587060507E-3</v>
      </c>
      <c r="P478" s="17" t="str">
        <f t="shared" si="54"/>
        <v/>
      </c>
      <c r="Q478" s="17" t="str">
        <f t="shared" si="54"/>
        <v/>
      </c>
      <c r="R478" s="17">
        <f t="shared" si="54"/>
        <v>-1.854270282076742E-3</v>
      </c>
      <c r="S478" s="17">
        <f t="shared" si="54"/>
        <v>-2.3310023310023631E-3</v>
      </c>
      <c r="T478" s="36" t="str">
        <f t="shared" si="54"/>
        <v/>
      </c>
      <c r="U478" s="20" t="str">
        <f t="shared" si="55"/>
        <v/>
      </c>
    </row>
    <row r="479" spans="1:21" x14ac:dyDescent="0.25">
      <c r="A479" t="s">
        <v>29</v>
      </c>
      <c r="B479" s="6">
        <v>16130.75</v>
      </c>
      <c r="C479" s="6">
        <v>2103.75</v>
      </c>
      <c r="D479" s="19">
        <v>4423.1499999999996</v>
      </c>
      <c r="E479" s="1">
        <v>147.36000000000001</v>
      </c>
      <c r="G479" s="2" t="s">
        <v>255</v>
      </c>
      <c r="H479" s="119">
        <v>23474.9</v>
      </c>
      <c r="I479" s="124">
        <v>638.26</v>
      </c>
      <c r="J479" s="17">
        <f t="shared" si="50"/>
        <v>1.5460980853186701E-2</v>
      </c>
      <c r="K479" s="17">
        <f t="shared" si="51"/>
        <v>7.6637528439706948E-3</v>
      </c>
      <c r="L479" s="17">
        <f t="shared" si="51"/>
        <v>8.2149752342657312E-3</v>
      </c>
      <c r="M479" s="17">
        <f t="shared" si="51"/>
        <v>1.264431006047273E-2</v>
      </c>
      <c r="N479" s="36">
        <f t="shared" si="52"/>
        <v>-1.5479785270927637E-2</v>
      </c>
      <c r="O479" s="20">
        <f t="shared" si="53"/>
        <v>-3.0250543172736455E-2</v>
      </c>
      <c r="P479" s="17" t="str">
        <f t="shared" si="54"/>
        <v/>
      </c>
      <c r="Q479" s="17" t="str">
        <f t="shared" si="54"/>
        <v/>
      </c>
      <c r="R479" s="17" t="str">
        <f t="shared" si="54"/>
        <v/>
      </c>
      <c r="S479" s="17" t="str">
        <f t="shared" si="54"/>
        <v/>
      </c>
      <c r="T479" s="36">
        <f t="shared" si="54"/>
        <v>-1.5479785270927637E-2</v>
      </c>
      <c r="U479" s="20">
        <f t="shared" si="55"/>
        <v>-3.0250543172736455E-2</v>
      </c>
    </row>
    <row r="480" spans="1:21" x14ac:dyDescent="0.25">
      <c r="A480" t="s">
        <v>28</v>
      </c>
      <c r="B480" s="6">
        <v>16258.8</v>
      </c>
      <c r="C480" s="6">
        <v>2134.25</v>
      </c>
      <c r="D480" s="19">
        <v>4402.68</v>
      </c>
      <c r="E480" s="1">
        <v>146.94999999999999</v>
      </c>
      <c r="G480" s="2" t="s">
        <v>254</v>
      </c>
      <c r="H480" s="119">
        <v>22728.5</v>
      </c>
      <c r="I480" s="124">
        <v>607.85</v>
      </c>
      <c r="J480" s="17">
        <f t="shared" si="50"/>
        <v>7.9382545758877043E-3</v>
      </c>
      <c r="K480" s="17">
        <f t="shared" si="51"/>
        <v>1.449792038027331E-2</v>
      </c>
      <c r="L480" s="17">
        <f t="shared" si="51"/>
        <v>-4.6279235386543771E-3</v>
      </c>
      <c r="M480" s="17">
        <f t="shared" si="51"/>
        <v>-2.7823018458199567E-3</v>
      </c>
      <c r="N480" s="36">
        <f t="shared" si="52"/>
        <v>-3.1795662601331709E-2</v>
      </c>
      <c r="O480" s="20">
        <f t="shared" si="53"/>
        <v>-4.7645160279509824E-2</v>
      </c>
      <c r="P480" s="17" t="str">
        <f t="shared" si="54"/>
        <v/>
      </c>
      <c r="Q480" s="17" t="str">
        <f t="shared" si="54"/>
        <v/>
      </c>
      <c r="R480" s="17">
        <f t="shared" si="54"/>
        <v>-4.6279235386543771E-3</v>
      </c>
      <c r="S480" s="17">
        <f t="shared" si="54"/>
        <v>-2.7823018458199567E-3</v>
      </c>
      <c r="T480" s="36">
        <f t="shared" si="54"/>
        <v>-3.1795662601331709E-2</v>
      </c>
      <c r="U480" s="20">
        <f t="shared" si="55"/>
        <v>-4.7645160279509824E-2</v>
      </c>
    </row>
    <row r="481" spans="1:21" x14ac:dyDescent="0.25">
      <c r="A481" t="s">
        <v>27</v>
      </c>
      <c r="B481" s="6">
        <v>16294.6</v>
      </c>
      <c r="C481" s="6">
        <v>2089.0500000000002</v>
      </c>
      <c r="D481" s="19">
        <v>4429.1000000000004</v>
      </c>
      <c r="E481" s="1">
        <v>147.06</v>
      </c>
      <c r="G481" s="2" t="s">
        <v>253</v>
      </c>
      <c r="H481" s="119">
        <v>23823.200000000001</v>
      </c>
      <c r="I481" s="124">
        <v>637.47</v>
      </c>
      <c r="J481" s="17">
        <f t="shared" si="50"/>
        <v>2.201884517922581E-3</v>
      </c>
      <c r="K481" s="17">
        <f t="shared" si="51"/>
        <v>-2.1178399906290224E-2</v>
      </c>
      <c r="L481" s="17">
        <f t="shared" si="51"/>
        <v>6.0008903667765345E-3</v>
      </c>
      <c r="M481" s="17">
        <f t="shared" si="51"/>
        <v>7.4855392990813563E-4</v>
      </c>
      <c r="N481" s="36">
        <f t="shared" si="52"/>
        <v>4.8164199133246877E-2</v>
      </c>
      <c r="O481" s="20">
        <f t="shared" si="53"/>
        <v>4.8729127251789128E-2</v>
      </c>
      <c r="P481" s="17" t="str">
        <f t="shared" si="54"/>
        <v/>
      </c>
      <c r="Q481" s="17">
        <f t="shared" si="54"/>
        <v>-2.1178399906290224E-2</v>
      </c>
      <c r="R481" s="17" t="str">
        <f t="shared" si="54"/>
        <v/>
      </c>
      <c r="S481" s="17" t="str">
        <f t="shared" si="54"/>
        <v/>
      </c>
      <c r="T481" s="36" t="str">
        <f t="shared" si="54"/>
        <v/>
      </c>
      <c r="U481" s="20" t="str">
        <f t="shared" si="55"/>
        <v/>
      </c>
    </row>
    <row r="482" spans="1:21" x14ac:dyDescent="0.25">
      <c r="A482" t="s">
        <v>26</v>
      </c>
      <c r="B482" s="6">
        <v>16238.2</v>
      </c>
      <c r="C482" s="6">
        <v>2077.15</v>
      </c>
      <c r="D482" s="19">
        <v>4436.5200000000004</v>
      </c>
      <c r="E482" s="1">
        <v>146.13999999999999</v>
      </c>
      <c r="G482" s="2" t="s">
        <v>252</v>
      </c>
      <c r="H482" s="119">
        <v>23257.9</v>
      </c>
      <c r="I482" s="124">
        <v>585.69000000000005</v>
      </c>
      <c r="J482" s="17">
        <f t="shared" si="50"/>
        <v>-3.4612693775851744E-3</v>
      </c>
      <c r="K482" s="17">
        <f t="shared" si="51"/>
        <v>-5.6963691630167457E-3</v>
      </c>
      <c r="L482" s="17">
        <f t="shared" si="51"/>
        <v>1.6752839177258672E-3</v>
      </c>
      <c r="M482" s="17">
        <f t="shared" si="51"/>
        <v>-6.2559499524005302E-3</v>
      </c>
      <c r="N482" s="36">
        <f t="shared" si="52"/>
        <v>-2.3728970079586298E-2</v>
      </c>
      <c r="O482" s="20">
        <f t="shared" si="53"/>
        <v>-8.1227351875382325E-2</v>
      </c>
      <c r="P482" s="17">
        <f t="shared" si="54"/>
        <v>-3.4612693775851744E-3</v>
      </c>
      <c r="Q482" s="17">
        <f t="shared" si="54"/>
        <v>-5.6963691630167457E-3</v>
      </c>
      <c r="R482" s="17" t="str">
        <f t="shared" si="54"/>
        <v/>
      </c>
      <c r="S482" s="17">
        <f t="shared" si="54"/>
        <v>-6.2559499524005302E-3</v>
      </c>
      <c r="T482" s="36">
        <f t="shared" si="54"/>
        <v>-2.3728970079586298E-2</v>
      </c>
      <c r="U482" s="20">
        <f t="shared" si="55"/>
        <v>-8.1227351875382325E-2</v>
      </c>
    </row>
    <row r="483" spans="1:21" x14ac:dyDescent="0.25">
      <c r="A483" t="s">
        <v>23</v>
      </c>
      <c r="B483" s="6">
        <v>16258.25</v>
      </c>
      <c r="C483" s="6">
        <v>2088.0500000000002</v>
      </c>
      <c r="D483" s="19">
        <v>4432.3500000000004</v>
      </c>
      <c r="E483" s="1">
        <v>146.09</v>
      </c>
      <c r="G483" s="2" t="s">
        <v>251</v>
      </c>
      <c r="H483" s="119">
        <v>23736.5</v>
      </c>
      <c r="I483" s="124">
        <v>612.34</v>
      </c>
      <c r="J483" s="17">
        <f t="shared" si="50"/>
        <v>1.2347427670553746E-3</v>
      </c>
      <c r="K483" s="17">
        <f t="shared" si="51"/>
        <v>5.2475748020124335E-3</v>
      </c>
      <c r="L483" s="17">
        <f t="shared" si="51"/>
        <v>-9.3992588785807296E-4</v>
      </c>
      <c r="M483" s="17">
        <f t="shared" si="51"/>
        <v>-3.4213767620083768E-4</v>
      </c>
      <c r="N483" s="36">
        <f t="shared" si="52"/>
        <v>2.0577954157511957E-2</v>
      </c>
      <c r="O483" s="20">
        <f t="shared" si="53"/>
        <v>4.5501886663593227E-2</v>
      </c>
      <c r="P483" s="17" t="str">
        <f t="shared" si="54"/>
        <v/>
      </c>
      <c r="Q483" s="17" t="str">
        <f t="shared" si="54"/>
        <v/>
      </c>
      <c r="R483" s="17">
        <f t="shared" si="54"/>
        <v>-9.3992588785807296E-4</v>
      </c>
      <c r="S483" s="17">
        <f t="shared" si="54"/>
        <v>-3.4213767620083768E-4</v>
      </c>
      <c r="T483" s="36" t="str">
        <f t="shared" si="54"/>
        <v/>
      </c>
      <c r="U483" s="20" t="str">
        <f t="shared" si="55"/>
        <v/>
      </c>
    </row>
    <row r="484" spans="1:21" x14ac:dyDescent="0.25">
      <c r="A484" t="s">
        <v>22</v>
      </c>
      <c r="B484" s="6">
        <v>16280.1</v>
      </c>
      <c r="C484" s="6">
        <v>2117.3000000000002</v>
      </c>
      <c r="D484" s="19">
        <v>4436.75</v>
      </c>
      <c r="E484" s="1">
        <v>145.6</v>
      </c>
      <c r="G484" s="2" t="s">
        <v>250</v>
      </c>
      <c r="H484" s="119">
        <v>24689.599999999999</v>
      </c>
      <c r="I484" s="124">
        <v>626.92999999999995</v>
      </c>
      <c r="J484" s="17">
        <f t="shared" si="50"/>
        <v>1.3439330801285898E-3</v>
      </c>
      <c r="K484" s="17">
        <f t="shared" si="51"/>
        <v>1.4008285242211649E-2</v>
      </c>
      <c r="L484" s="17">
        <f t="shared" si="51"/>
        <v>9.9270138865370505E-4</v>
      </c>
      <c r="M484" s="17">
        <f t="shared" si="51"/>
        <v>-3.3540967896502627E-3</v>
      </c>
      <c r="N484" s="36">
        <f t="shared" si="52"/>
        <v>4.0153350325448089E-2</v>
      </c>
      <c r="O484" s="20">
        <f t="shared" si="53"/>
        <v>2.3826632263121761E-2</v>
      </c>
      <c r="P484" s="17" t="str">
        <f t="shared" si="54"/>
        <v/>
      </c>
      <c r="Q484" s="17" t="str">
        <f t="shared" si="54"/>
        <v/>
      </c>
      <c r="R484" s="17" t="str">
        <f t="shared" si="54"/>
        <v/>
      </c>
      <c r="S484" s="17">
        <f t="shared" si="54"/>
        <v>-3.3540967896502627E-3</v>
      </c>
      <c r="T484" s="36" t="str">
        <f t="shared" si="54"/>
        <v/>
      </c>
      <c r="U484" s="20" t="str">
        <f t="shared" si="55"/>
        <v/>
      </c>
    </row>
    <row r="485" spans="1:21" x14ac:dyDescent="0.25">
      <c r="A485" t="s">
        <v>21</v>
      </c>
      <c r="B485" s="6">
        <v>16282.25</v>
      </c>
      <c r="C485" s="6">
        <v>2110.5</v>
      </c>
      <c r="D485" s="19">
        <v>4447.7</v>
      </c>
      <c r="E485" s="1">
        <v>145.86000000000001</v>
      </c>
      <c r="G485" s="2" t="s">
        <v>249</v>
      </c>
      <c r="H485" s="119">
        <v>26454.400000000001</v>
      </c>
      <c r="I485" s="124">
        <v>636.58000000000004</v>
      </c>
      <c r="J485" s="17">
        <f t="shared" si="50"/>
        <v>1.3206307086566227E-4</v>
      </c>
      <c r="K485" s="17">
        <f t="shared" si="51"/>
        <v>-3.2116374628065048E-3</v>
      </c>
      <c r="L485" s="17">
        <f t="shared" si="51"/>
        <v>2.4680227644109376E-3</v>
      </c>
      <c r="M485" s="17">
        <f t="shared" si="51"/>
        <v>1.7857142857145014E-3</v>
      </c>
      <c r="N485" s="36">
        <f t="shared" si="52"/>
        <v>7.14794893396411E-2</v>
      </c>
      <c r="O485" s="20">
        <f t="shared" si="53"/>
        <v>1.5392468058635034E-2</v>
      </c>
      <c r="P485" s="17" t="str">
        <f t="shared" si="54"/>
        <v/>
      </c>
      <c r="Q485" s="17">
        <f t="shared" si="54"/>
        <v>-3.2116374628065048E-3</v>
      </c>
      <c r="R485" s="17" t="str">
        <f t="shared" si="54"/>
        <v/>
      </c>
      <c r="S485" s="17" t="str">
        <f t="shared" si="54"/>
        <v/>
      </c>
      <c r="T485" s="36" t="str">
        <f t="shared" si="54"/>
        <v/>
      </c>
      <c r="U485" s="20" t="str">
        <f t="shared" si="55"/>
        <v/>
      </c>
    </row>
    <row r="486" spans="1:21" x14ac:dyDescent="0.25">
      <c r="A486" t="s">
        <v>20</v>
      </c>
      <c r="B486" s="6">
        <v>16364.4</v>
      </c>
      <c r="C486" s="6">
        <v>2145.65</v>
      </c>
      <c r="D486" s="19">
        <v>4460.84</v>
      </c>
      <c r="E486" s="1">
        <v>148.88999999999999</v>
      </c>
      <c r="G486" s="2" t="s">
        <v>248</v>
      </c>
      <c r="H486" s="119">
        <v>26261.3</v>
      </c>
      <c r="I486" s="124">
        <v>683.71</v>
      </c>
      <c r="J486" s="17">
        <f t="shared" si="50"/>
        <v>5.0453714934974858E-3</v>
      </c>
      <c r="K486" s="17">
        <f t="shared" si="51"/>
        <v>1.6654821132433106E-2</v>
      </c>
      <c r="L486" s="17">
        <f t="shared" si="51"/>
        <v>2.9543359489174748E-3</v>
      </c>
      <c r="M486" s="17">
        <f t="shared" si="51"/>
        <v>2.0773344302755792E-2</v>
      </c>
      <c r="N486" s="36">
        <f t="shared" si="52"/>
        <v>-7.2993528486755554E-3</v>
      </c>
      <c r="O486" s="20">
        <f t="shared" si="53"/>
        <v>7.4036256244305543E-2</v>
      </c>
      <c r="P486" s="17" t="str">
        <f t="shared" si="54"/>
        <v/>
      </c>
      <c r="Q486" s="17" t="str">
        <f t="shared" si="54"/>
        <v/>
      </c>
      <c r="R486" s="17" t="str">
        <f t="shared" si="54"/>
        <v/>
      </c>
      <c r="S486" s="17" t="str">
        <f t="shared" si="54"/>
        <v/>
      </c>
      <c r="T486" s="36">
        <f t="shared" si="54"/>
        <v>-7.2993528486755554E-3</v>
      </c>
      <c r="U486" s="20" t="str">
        <f t="shared" si="55"/>
        <v/>
      </c>
    </row>
    <row r="487" spans="1:21" x14ac:dyDescent="0.25">
      <c r="A487" t="s">
        <v>19</v>
      </c>
      <c r="B487" s="6">
        <v>16529.099999999999</v>
      </c>
      <c r="C487" s="6">
        <v>2173.5</v>
      </c>
      <c r="D487" s="19">
        <v>4468</v>
      </c>
      <c r="E487" s="1">
        <v>149.1</v>
      </c>
      <c r="G487" s="2" t="s">
        <v>247</v>
      </c>
      <c r="H487" s="119">
        <v>27057.8</v>
      </c>
      <c r="I487" s="124">
        <v>730.05</v>
      </c>
      <c r="J487" s="17">
        <f t="shared" si="50"/>
        <v>1.006453032191823E-2</v>
      </c>
      <c r="K487" s="17">
        <f t="shared" si="51"/>
        <v>1.2979749726190093E-2</v>
      </c>
      <c r="L487" s="17">
        <f t="shared" si="51"/>
        <v>1.6050788640704639E-3</v>
      </c>
      <c r="M487" s="17">
        <f t="shared" si="51"/>
        <v>1.4104372355430161E-3</v>
      </c>
      <c r="N487" s="36">
        <f t="shared" si="52"/>
        <v>3.032980088571402E-2</v>
      </c>
      <c r="O487" s="20">
        <f t="shared" si="53"/>
        <v>6.7777273990434317E-2</v>
      </c>
      <c r="P487" s="17" t="str">
        <f t="shared" si="54"/>
        <v/>
      </c>
      <c r="Q487" s="17" t="str">
        <f t="shared" si="54"/>
        <v/>
      </c>
      <c r="R487" s="17" t="str">
        <f t="shared" si="54"/>
        <v/>
      </c>
      <c r="S487" s="17" t="str">
        <f t="shared" si="54"/>
        <v/>
      </c>
      <c r="T487" s="36" t="str">
        <f t="shared" si="54"/>
        <v/>
      </c>
      <c r="U487" s="20" t="str">
        <f t="shared" si="55"/>
        <v/>
      </c>
    </row>
    <row r="488" spans="1:21" x14ac:dyDescent="0.25">
      <c r="A488" t="s">
        <v>16</v>
      </c>
      <c r="B488" s="6">
        <v>16563.05</v>
      </c>
      <c r="C488" s="6">
        <v>2164.25</v>
      </c>
      <c r="D488" s="19">
        <v>4479.66</v>
      </c>
      <c r="E488" s="1">
        <v>151.12</v>
      </c>
      <c r="G488" s="2" t="s">
        <v>246</v>
      </c>
      <c r="H488" s="119">
        <v>27376</v>
      </c>
      <c r="I488" s="124">
        <v>731.76</v>
      </c>
      <c r="J488" s="17">
        <f t="shared" si="50"/>
        <v>2.0539533307923907E-3</v>
      </c>
      <c r="K488" s="17">
        <f t="shared" si="51"/>
        <v>-4.2558086036347254E-3</v>
      </c>
      <c r="L488" s="17">
        <f t="shared" si="51"/>
        <v>2.6096687555952069E-3</v>
      </c>
      <c r="M488" s="17">
        <f t="shared" si="51"/>
        <v>1.3547954393024808E-2</v>
      </c>
      <c r="N488" s="36">
        <f t="shared" si="52"/>
        <v>1.1760010052554115E-2</v>
      </c>
      <c r="O488" s="20">
        <f t="shared" si="53"/>
        <v>2.3423053215534395E-3</v>
      </c>
      <c r="P488" s="17" t="str">
        <f t="shared" si="54"/>
        <v/>
      </c>
      <c r="Q488" s="17">
        <f t="shared" si="54"/>
        <v>-4.2558086036347254E-3</v>
      </c>
      <c r="R488" s="17" t="str">
        <f t="shared" si="54"/>
        <v/>
      </c>
      <c r="S488" s="17" t="str">
        <f t="shared" si="54"/>
        <v/>
      </c>
      <c r="T488" s="36" t="str">
        <f t="shared" si="54"/>
        <v/>
      </c>
      <c r="U488" s="20" t="str">
        <f t="shared" si="55"/>
        <v/>
      </c>
    </row>
    <row r="489" spans="1:21" x14ac:dyDescent="0.25">
      <c r="A489" t="s">
        <v>15</v>
      </c>
      <c r="B489" s="6">
        <v>16614.599999999999</v>
      </c>
      <c r="C489" s="6">
        <v>2172.65</v>
      </c>
      <c r="D489" s="19">
        <v>4448.08</v>
      </c>
      <c r="E489" s="1">
        <v>150.19</v>
      </c>
      <c r="G489" s="2" t="s">
        <v>245</v>
      </c>
      <c r="H489" s="119">
        <v>28868.7</v>
      </c>
      <c r="I489" s="124">
        <v>751.8</v>
      </c>
      <c r="J489" s="17">
        <f t="shared" si="50"/>
        <v>3.1123494766964743E-3</v>
      </c>
      <c r="K489" s="17">
        <f t="shared" si="51"/>
        <v>3.8812521658773136E-3</v>
      </c>
      <c r="L489" s="17">
        <f t="shared" si="51"/>
        <v>-7.0496421603425397E-3</v>
      </c>
      <c r="M489" s="17">
        <f t="shared" si="51"/>
        <v>-6.1540497617788015E-3</v>
      </c>
      <c r="N489" s="36">
        <f t="shared" si="52"/>
        <v>5.452586206896548E-2</v>
      </c>
      <c r="O489" s="20">
        <f t="shared" si="53"/>
        <v>2.7386028205969026E-2</v>
      </c>
      <c r="P489" s="17" t="str">
        <f t="shared" si="54"/>
        <v/>
      </c>
      <c r="Q489" s="17" t="str">
        <f t="shared" si="54"/>
        <v/>
      </c>
      <c r="R489" s="17">
        <f t="shared" si="54"/>
        <v>-7.0496421603425397E-3</v>
      </c>
      <c r="S489" s="17">
        <f t="shared" si="54"/>
        <v>-6.1540497617788015E-3</v>
      </c>
      <c r="T489" s="36" t="str">
        <f t="shared" si="54"/>
        <v/>
      </c>
      <c r="U489" s="20" t="str">
        <f t="shared" si="55"/>
        <v/>
      </c>
    </row>
    <row r="490" spans="1:21" x14ac:dyDescent="0.25">
      <c r="A490" t="s">
        <v>14</v>
      </c>
      <c r="B490" s="6">
        <v>16568.849999999999</v>
      </c>
      <c r="C490" s="6">
        <v>2148.25</v>
      </c>
      <c r="D490" s="19">
        <v>4400.2700000000004</v>
      </c>
      <c r="E490" s="1">
        <v>146.36000000000001</v>
      </c>
      <c r="G490" s="2" t="s">
        <v>244</v>
      </c>
      <c r="H490" s="119">
        <v>28949.4</v>
      </c>
      <c r="I490" s="124">
        <v>735.94</v>
      </c>
      <c r="J490" s="17">
        <f t="shared" si="50"/>
        <v>-2.7536022534397908E-3</v>
      </c>
      <c r="K490" s="17">
        <f t="shared" si="51"/>
        <v>-1.1230524934987218E-2</v>
      </c>
      <c r="L490" s="17">
        <f t="shared" si="51"/>
        <v>-1.0748457761550978E-2</v>
      </c>
      <c r="M490" s="17">
        <f t="shared" si="51"/>
        <v>-2.5501032026100212E-2</v>
      </c>
      <c r="N490" s="36">
        <f t="shared" si="52"/>
        <v>2.7954151035551877E-3</v>
      </c>
      <c r="O490" s="20">
        <f t="shared" si="53"/>
        <v>-2.1096036179834909E-2</v>
      </c>
      <c r="P490" s="17">
        <f t="shared" si="54"/>
        <v>-2.7536022534397908E-3</v>
      </c>
      <c r="Q490" s="17">
        <f t="shared" si="54"/>
        <v>-1.1230524934987218E-2</v>
      </c>
      <c r="R490" s="17">
        <f t="shared" si="54"/>
        <v>-1.0748457761550978E-2</v>
      </c>
      <c r="S490" s="17">
        <f t="shared" si="54"/>
        <v>-2.5501032026100212E-2</v>
      </c>
      <c r="T490" s="36" t="str">
        <f t="shared" si="54"/>
        <v/>
      </c>
      <c r="U490" s="20">
        <f t="shared" si="55"/>
        <v>-2.1096036179834909E-2</v>
      </c>
    </row>
    <row r="491" spans="1:21" x14ac:dyDescent="0.25">
      <c r="A491" t="s">
        <v>12</v>
      </c>
      <c r="B491" s="6">
        <v>16450.5</v>
      </c>
      <c r="C491" s="6">
        <v>2162.35</v>
      </c>
      <c r="D491" s="19">
        <v>4441.67</v>
      </c>
      <c r="E491" s="1">
        <v>148.19</v>
      </c>
      <c r="G491" s="2" t="s">
        <v>243</v>
      </c>
      <c r="H491" s="119">
        <v>29359.9</v>
      </c>
      <c r="I491" s="124">
        <v>729.12</v>
      </c>
      <c r="J491" s="17">
        <f t="shared" si="50"/>
        <v>-7.1429218080916179E-3</v>
      </c>
      <c r="K491" s="17">
        <f t="shared" si="51"/>
        <v>6.5634819038751235E-3</v>
      </c>
      <c r="L491" s="17">
        <f t="shared" si="51"/>
        <v>9.4085135684853771E-3</v>
      </c>
      <c r="M491" s="17">
        <f t="shared" si="51"/>
        <v>1.2503416233943687E-2</v>
      </c>
      <c r="N491" s="36">
        <f t="shared" si="52"/>
        <v>1.4179913918768605E-2</v>
      </c>
      <c r="O491" s="20">
        <f t="shared" si="53"/>
        <v>-9.2670598146589178E-3</v>
      </c>
      <c r="P491" s="17">
        <f t="shared" si="54"/>
        <v>-7.1429218080916179E-3</v>
      </c>
      <c r="Q491" s="17" t="str">
        <f t="shared" si="54"/>
        <v/>
      </c>
      <c r="R491" s="17" t="str">
        <f t="shared" si="54"/>
        <v/>
      </c>
      <c r="S491" s="17" t="str">
        <f t="shared" si="54"/>
        <v/>
      </c>
      <c r="T491" s="36" t="str">
        <f t="shared" si="54"/>
        <v/>
      </c>
      <c r="U491" s="20">
        <f t="shared" si="55"/>
        <v>-9.2670598146589178E-3</v>
      </c>
    </row>
    <row r="492" spans="1:21" x14ac:dyDescent="0.25">
      <c r="A492" t="s">
        <v>9</v>
      </c>
      <c r="B492" s="6">
        <v>16496.45</v>
      </c>
      <c r="C492" s="6">
        <v>2183.6999999999998</v>
      </c>
      <c r="D492" s="19">
        <v>4479.54</v>
      </c>
      <c r="E492" s="1">
        <v>149.71</v>
      </c>
      <c r="G492" s="2" t="s">
        <v>242</v>
      </c>
      <c r="H492" s="119">
        <v>32193.3</v>
      </c>
      <c r="I492" s="124">
        <v>774.5</v>
      </c>
      <c r="J492" s="17">
        <f t="shared" si="50"/>
        <v>2.7932281693565653E-3</v>
      </c>
      <c r="K492" s="17">
        <f t="shared" si="51"/>
        <v>9.873517238189855E-3</v>
      </c>
      <c r="L492" s="17">
        <f t="shared" si="51"/>
        <v>8.5260724006961386E-3</v>
      </c>
      <c r="M492" s="17">
        <f t="shared" si="51"/>
        <v>1.0257102368580906E-2</v>
      </c>
      <c r="N492" s="36">
        <f t="shared" si="52"/>
        <v>9.6505778289435407E-2</v>
      </c>
      <c r="O492" s="20">
        <f t="shared" si="53"/>
        <v>6.2239411893789676E-2</v>
      </c>
      <c r="P492" s="17" t="str">
        <f t="shared" si="54"/>
        <v/>
      </c>
      <c r="Q492" s="17" t="str">
        <f t="shared" si="54"/>
        <v/>
      </c>
      <c r="R492" s="17" t="str">
        <f t="shared" si="54"/>
        <v/>
      </c>
      <c r="S492" s="17" t="str">
        <f t="shared" si="54"/>
        <v/>
      </c>
      <c r="T492" s="36" t="str">
        <f t="shared" si="54"/>
        <v/>
      </c>
      <c r="U492" s="20" t="str">
        <f t="shared" si="55"/>
        <v/>
      </c>
    </row>
    <row r="493" spans="1:21" x14ac:dyDescent="0.25">
      <c r="A493" t="s">
        <v>8</v>
      </c>
      <c r="B493" s="6">
        <v>16624.599999999999</v>
      </c>
      <c r="C493" s="6">
        <v>2202.6</v>
      </c>
      <c r="D493" s="19">
        <v>4486.2299999999996</v>
      </c>
      <c r="E493" s="1">
        <v>149.62</v>
      </c>
      <c r="G493" s="2" t="s">
        <v>241</v>
      </c>
      <c r="H493" s="119">
        <v>32958.9</v>
      </c>
      <c r="I493" s="124">
        <v>974.97</v>
      </c>
      <c r="J493" s="17">
        <f t="shared" si="50"/>
        <v>7.7683380363653409E-3</v>
      </c>
      <c r="K493" s="17">
        <f t="shared" si="51"/>
        <v>8.6550350322847081E-3</v>
      </c>
      <c r="L493" s="17">
        <f t="shared" si="51"/>
        <v>1.4934569174511747E-3</v>
      </c>
      <c r="M493" s="17">
        <f t="shared" si="51"/>
        <v>-6.0116224701090015E-4</v>
      </c>
      <c r="N493" s="36">
        <f t="shared" si="52"/>
        <v>2.3781345807978749E-2</v>
      </c>
      <c r="O493" s="20">
        <f t="shared" si="53"/>
        <v>0.25883795997417702</v>
      </c>
      <c r="P493" s="17" t="str">
        <f t="shared" si="54"/>
        <v/>
      </c>
      <c r="Q493" s="17" t="str">
        <f t="shared" si="54"/>
        <v/>
      </c>
      <c r="R493" s="17" t="str">
        <f t="shared" si="54"/>
        <v/>
      </c>
      <c r="S493" s="17">
        <f t="shared" si="54"/>
        <v>-6.0116224701090015E-4</v>
      </c>
      <c r="T493" s="36" t="str">
        <f t="shared" si="54"/>
        <v/>
      </c>
      <c r="U493" s="20" t="str">
        <f t="shared" si="55"/>
        <v/>
      </c>
    </row>
    <row r="494" spans="1:21" x14ac:dyDescent="0.25">
      <c r="A494" t="s">
        <v>7</v>
      </c>
      <c r="B494" s="6">
        <v>16634.650000000001</v>
      </c>
      <c r="C494" s="6">
        <v>2230.4499999999998</v>
      </c>
      <c r="D494" s="19">
        <v>4496.1899999999996</v>
      </c>
      <c r="E494" s="1">
        <v>148.36000000000001</v>
      </c>
      <c r="G494" s="2" t="s">
        <v>240</v>
      </c>
      <c r="H494" s="119">
        <v>32022.6</v>
      </c>
      <c r="I494" s="124">
        <v>1042.4000000000001</v>
      </c>
      <c r="J494" s="17">
        <f t="shared" si="50"/>
        <v>6.0452582317793713E-4</v>
      </c>
      <c r="K494" s="17">
        <f t="shared" si="51"/>
        <v>1.2644147825297436E-2</v>
      </c>
      <c r="L494" s="17">
        <f t="shared" si="51"/>
        <v>2.2201269217136943E-3</v>
      </c>
      <c r="M494" s="17">
        <f t="shared" si="51"/>
        <v>-8.4213340462504505E-3</v>
      </c>
      <c r="N494" s="36">
        <f t="shared" si="52"/>
        <v>-2.8408108280312816E-2</v>
      </c>
      <c r="O494" s="20">
        <f t="shared" si="53"/>
        <v>6.9161102392894191E-2</v>
      </c>
      <c r="P494" s="17" t="str">
        <f t="shared" si="54"/>
        <v/>
      </c>
      <c r="Q494" s="17" t="str">
        <f t="shared" si="54"/>
        <v/>
      </c>
      <c r="R494" s="17" t="str">
        <f t="shared" si="54"/>
        <v/>
      </c>
      <c r="S494" s="17">
        <f t="shared" si="54"/>
        <v>-8.4213340462504505E-3</v>
      </c>
      <c r="T494" s="36">
        <f t="shared" si="54"/>
        <v>-2.8408108280312816E-2</v>
      </c>
      <c r="U494" s="20" t="str">
        <f t="shared" si="55"/>
        <v/>
      </c>
    </row>
    <row r="495" spans="1:21" x14ac:dyDescent="0.25">
      <c r="A495" t="s">
        <v>6</v>
      </c>
      <c r="B495" s="6">
        <v>16636.900000000001</v>
      </c>
      <c r="C495" s="6">
        <v>2227.4</v>
      </c>
      <c r="D495" s="19">
        <v>4469.91</v>
      </c>
      <c r="E495" s="1">
        <v>147.54</v>
      </c>
      <c r="G495" s="2" t="s">
        <v>239</v>
      </c>
      <c r="H495" s="119">
        <v>33991.5</v>
      </c>
      <c r="I495" s="124">
        <v>1099.52</v>
      </c>
      <c r="J495" s="17">
        <f t="shared" si="50"/>
        <v>1.3525983414131026E-4</v>
      </c>
      <c r="K495" s="17">
        <f t="shared" si="51"/>
        <v>-1.36743706426945E-3</v>
      </c>
      <c r="L495" s="17">
        <f t="shared" si="51"/>
        <v>-5.8449487232522523E-3</v>
      </c>
      <c r="M495" s="17">
        <f t="shared" si="51"/>
        <v>-5.5270962523592537E-3</v>
      </c>
      <c r="N495" s="36">
        <f t="shared" si="52"/>
        <v>6.1484701429615374E-2</v>
      </c>
      <c r="O495" s="20">
        <f t="shared" si="53"/>
        <v>5.4796623177283177E-2</v>
      </c>
      <c r="P495" s="17" t="str">
        <f t="shared" si="54"/>
        <v/>
      </c>
      <c r="Q495" s="17">
        <f t="shared" si="54"/>
        <v>-1.36743706426945E-3</v>
      </c>
      <c r="R495" s="17">
        <f t="shared" si="54"/>
        <v>-5.8449487232522523E-3</v>
      </c>
      <c r="S495" s="17">
        <f t="shared" si="54"/>
        <v>-5.5270962523592537E-3</v>
      </c>
      <c r="T495" s="36" t="str">
        <f t="shared" si="54"/>
        <v/>
      </c>
      <c r="U495" s="20" t="str">
        <f t="shared" si="55"/>
        <v/>
      </c>
    </row>
    <row r="496" spans="1:21" x14ac:dyDescent="0.25">
      <c r="A496" t="s">
        <v>5</v>
      </c>
      <c r="B496" s="6">
        <v>16705.2</v>
      </c>
      <c r="C496" s="6">
        <v>2270.25</v>
      </c>
      <c r="D496" s="19">
        <v>4509.37</v>
      </c>
      <c r="E496" s="1">
        <v>148.6</v>
      </c>
      <c r="G496" s="2" t="s">
        <v>238</v>
      </c>
      <c r="H496" s="119">
        <v>36793.199999999997</v>
      </c>
      <c r="I496" s="124">
        <v>1207.77</v>
      </c>
      <c r="J496" s="17">
        <f t="shared" si="50"/>
        <v>4.1053321231718787E-3</v>
      </c>
      <c r="K496" s="17">
        <f t="shared" si="51"/>
        <v>1.9237676214420407E-2</v>
      </c>
      <c r="L496" s="17">
        <f t="shared" si="51"/>
        <v>8.8279182354902286E-3</v>
      </c>
      <c r="M496" s="17">
        <f t="shared" si="51"/>
        <v>7.1844923410600003E-3</v>
      </c>
      <c r="N496" s="36">
        <f t="shared" si="52"/>
        <v>8.2423547063236402E-2</v>
      </c>
      <c r="O496" s="20">
        <f t="shared" si="53"/>
        <v>9.8452051804423846E-2</v>
      </c>
      <c r="P496" s="17" t="str">
        <f t="shared" si="54"/>
        <v/>
      </c>
      <c r="Q496" s="17" t="str">
        <f t="shared" si="54"/>
        <v/>
      </c>
      <c r="R496" s="17" t="str">
        <f t="shared" si="54"/>
        <v/>
      </c>
      <c r="S496" s="17" t="str">
        <f t="shared" si="54"/>
        <v/>
      </c>
      <c r="T496" s="36" t="str">
        <f t="shared" si="54"/>
        <v/>
      </c>
      <c r="U496" s="20" t="str">
        <f t="shared" si="55"/>
        <v/>
      </c>
    </row>
    <row r="497" spans="1:21" x14ac:dyDescent="0.25">
      <c r="A497" t="s">
        <v>2</v>
      </c>
      <c r="B497" s="6">
        <v>16931.05</v>
      </c>
      <c r="C497" s="6">
        <v>2258.15</v>
      </c>
      <c r="D497" s="19">
        <v>4528.79</v>
      </c>
      <c r="E497" s="1">
        <v>153.12</v>
      </c>
      <c r="G497" s="2" t="s">
        <v>237</v>
      </c>
      <c r="H497" s="119">
        <v>39460.199999999997</v>
      </c>
      <c r="I497" s="124">
        <v>1224.3499999999999</v>
      </c>
      <c r="J497" s="17">
        <f t="shared" si="50"/>
        <v>1.3519742355673658E-2</v>
      </c>
      <c r="K497" s="17">
        <f t="shared" si="51"/>
        <v>-5.3298094923466266E-3</v>
      </c>
      <c r="L497" s="17">
        <f t="shared" si="51"/>
        <v>4.30658828173347E-3</v>
      </c>
      <c r="M497" s="17">
        <f t="shared" si="51"/>
        <v>3.0417227456258411E-2</v>
      </c>
      <c r="N497" s="36">
        <f t="shared" si="52"/>
        <v>7.2486220279834424E-2</v>
      </c>
      <c r="O497" s="20">
        <f t="shared" si="53"/>
        <v>1.3727779295726883E-2</v>
      </c>
      <c r="P497" s="17" t="str">
        <f t="shared" si="54"/>
        <v/>
      </c>
      <c r="Q497" s="17">
        <f t="shared" si="54"/>
        <v>-5.3298094923466266E-3</v>
      </c>
      <c r="R497" s="17" t="str">
        <f t="shared" si="54"/>
        <v/>
      </c>
      <c r="S497" s="17" t="str">
        <f t="shared" si="54"/>
        <v/>
      </c>
      <c r="T497" s="36" t="str">
        <f t="shared" si="54"/>
        <v/>
      </c>
      <c r="U497" s="20" t="str">
        <f t="shared" si="55"/>
        <v/>
      </c>
    </row>
    <row r="498" spans="1:21" x14ac:dyDescent="0.25">
      <c r="A498" t="s">
        <v>1</v>
      </c>
      <c r="B498" s="6">
        <v>17132.2</v>
      </c>
      <c r="C498" s="6">
        <v>2267.1</v>
      </c>
      <c r="D498" s="19">
        <v>4522.68</v>
      </c>
      <c r="E498" s="1">
        <v>151.83000000000001</v>
      </c>
      <c r="G498" s="2" t="s">
        <v>236</v>
      </c>
      <c r="H498" s="119">
        <v>40599.300000000003</v>
      </c>
      <c r="I498" s="124">
        <v>1215.73</v>
      </c>
      <c r="J498" s="17">
        <f t="shared" si="50"/>
        <v>1.1880539009689439E-2</v>
      </c>
      <c r="K498" s="17">
        <f t="shared" si="51"/>
        <v>3.9634213847616895E-3</v>
      </c>
      <c r="L498" s="17">
        <f t="shared" si="51"/>
        <v>-1.349146239944865E-3</v>
      </c>
      <c r="M498" s="17">
        <f t="shared" si="51"/>
        <v>-8.4247648902820993E-3</v>
      </c>
      <c r="N498" s="36">
        <f t="shared" si="52"/>
        <v>2.886706098803371E-2</v>
      </c>
      <c r="O498" s="20">
        <f t="shared" si="53"/>
        <v>-7.0404704537100349E-3</v>
      </c>
      <c r="P498" s="17" t="str">
        <f t="shared" si="54"/>
        <v/>
      </c>
      <c r="Q498" s="17" t="str">
        <f t="shared" si="54"/>
        <v/>
      </c>
      <c r="R498" s="17">
        <f t="shared" si="54"/>
        <v>-1.349146239944865E-3</v>
      </c>
      <c r="S498" s="17">
        <f t="shared" si="54"/>
        <v>-8.4247648902820993E-3</v>
      </c>
      <c r="T498" s="36" t="str">
        <f t="shared" si="54"/>
        <v/>
      </c>
      <c r="U498" s="20">
        <f t="shared" si="55"/>
        <v>-7.0404704537100349E-3</v>
      </c>
    </row>
    <row r="499" spans="1:21" ht="15.75" thickBot="1" x14ac:dyDescent="0.3">
      <c r="A499" s="27" t="s">
        <v>0</v>
      </c>
      <c r="B499" s="126">
        <v>17076.25</v>
      </c>
      <c r="C499" s="126">
        <v>2294.4</v>
      </c>
      <c r="D499" s="27">
        <v>4524.09</v>
      </c>
      <c r="E499" s="25">
        <v>152.51</v>
      </c>
      <c r="G499" s="2" t="s">
        <v>235</v>
      </c>
      <c r="H499" s="119">
        <v>40151.9</v>
      </c>
      <c r="I499" s="124">
        <v>1275.58</v>
      </c>
      <c r="J499" s="17">
        <f t="shared" si="50"/>
        <v>-3.2657802267076486E-3</v>
      </c>
      <c r="K499" s="17">
        <f t="shared" si="51"/>
        <v>1.2041815535265288E-2</v>
      </c>
      <c r="L499" s="17">
        <f t="shared" si="51"/>
        <v>3.117620525883158E-4</v>
      </c>
      <c r="M499" s="17">
        <f t="shared" si="51"/>
        <v>4.4786932753735353E-3</v>
      </c>
      <c r="N499" s="36">
        <f t="shared" si="52"/>
        <v>-1.1019894431677391E-2</v>
      </c>
      <c r="O499" s="20">
        <f t="shared" si="53"/>
        <v>4.9229680932443731E-2</v>
      </c>
      <c r="P499" s="17">
        <f t="shared" si="54"/>
        <v>-3.2657802267076486E-3</v>
      </c>
      <c r="Q499" s="17" t="str">
        <f t="shared" si="54"/>
        <v/>
      </c>
      <c r="R499" s="17" t="str">
        <f t="shared" si="54"/>
        <v/>
      </c>
      <c r="S499" s="17" t="str">
        <f t="shared" si="54"/>
        <v/>
      </c>
      <c r="T499" s="36">
        <f t="shared" si="54"/>
        <v>-1.1019894431677391E-2</v>
      </c>
      <c r="U499" s="20" t="str">
        <f t="shared" si="55"/>
        <v/>
      </c>
    </row>
    <row r="500" spans="1:21" x14ac:dyDescent="0.25">
      <c r="B500" s="6"/>
      <c r="G500" s="2" t="s">
        <v>234</v>
      </c>
      <c r="H500" s="119">
        <v>38192.199999999997</v>
      </c>
      <c r="I500" s="124">
        <v>1256.04</v>
      </c>
      <c r="K500" s="17"/>
      <c r="L500" s="17"/>
      <c r="M500" s="17"/>
      <c r="N500" s="36">
        <f t="shared" si="52"/>
        <v>-4.8807154829534904E-2</v>
      </c>
      <c r="O500" s="20">
        <f t="shared" si="53"/>
        <v>-1.5318521770488647E-2</v>
      </c>
      <c r="Q500" s="17" t="str">
        <f t="shared" ref="Q500:T563" si="56">IF(K500&lt;0,K500,"")</f>
        <v/>
      </c>
      <c r="R500" s="17" t="str">
        <f t="shared" si="56"/>
        <v/>
      </c>
      <c r="S500" s="17" t="str">
        <f t="shared" si="56"/>
        <v/>
      </c>
      <c r="T500" s="36">
        <f t="shared" si="56"/>
        <v>-4.8807154829534904E-2</v>
      </c>
      <c r="U500" s="20">
        <f t="shared" si="55"/>
        <v>-1.5318521770488647E-2</v>
      </c>
    </row>
    <row r="501" spans="1:21" x14ac:dyDescent="0.25">
      <c r="G501" s="2" t="s">
        <v>233</v>
      </c>
      <c r="H501" s="119">
        <v>35544.300000000003</v>
      </c>
      <c r="I501" s="124">
        <v>1091.47</v>
      </c>
      <c r="K501" s="17"/>
      <c r="L501" s="17"/>
      <c r="M501" s="17"/>
      <c r="N501" s="36">
        <f t="shared" si="52"/>
        <v>-6.9330910500049581E-2</v>
      </c>
      <c r="O501" s="20">
        <f t="shared" si="53"/>
        <v>-0.13102289735995665</v>
      </c>
      <c r="Q501" s="17" t="str">
        <f t="shared" si="56"/>
        <v/>
      </c>
      <c r="R501" s="17" t="str">
        <f t="shared" si="56"/>
        <v/>
      </c>
      <c r="S501" s="17" t="str">
        <f t="shared" si="56"/>
        <v/>
      </c>
      <c r="T501" s="36">
        <f t="shared" si="56"/>
        <v>-6.9330910500049581E-2</v>
      </c>
      <c r="U501" s="20">
        <f t="shared" si="55"/>
        <v>-0.13102289735995665</v>
      </c>
    </row>
    <row r="502" spans="1:21" x14ac:dyDescent="0.25">
      <c r="G502" s="2" t="s">
        <v>232</v>
      </c>
      <c r="H502" s="119">
        <v>34076.1</v>
      </c>
      <c r="I502" s="124">
        <v>1050.19</v>
      </c>
      <c r="K502" s="17"/>
      <c r="L502" s="17"/>
      <c r="M502" s="17"/>
      <c r="N502" s="36">
        <f t="shared" si="52"/>
        <v>-4.1306200994252418E-2</v>
      </c>
      <c r="O502" s="20">
        <f t="shared" si="53"/>
        <v>-3.7820553931853351E-2</v>
      </c>
      <c r="Q502" s="17" t="str">
        <f t="shared" si="56"/>
        <v/>
      </c>
      <c r="R502" s="17" t="str">
        <f t="shared" si="56"/>
        <v/>
      </c>
      <c r="S502" s="17" t="str">
        <f t="shared" si="56"/>
        <v/>
      </c>
      <c r="T502" s="36">
        <f t="shared" si="56"/>
        <v>-4.1306200994252418E-2</v>
      </c>
      <c r="U502" s="20">
        <f t="shared" si="55"/>
        <v>-3.7820553931853351E-2</v>
      </c>
    </row>
    <row r="503" spans="1:21" x14ac:dyDescent="0.25">
      <c r="G503" s="2" t="s">
        <v>231</v>
      </c>
      <c r="H503" s="119">
        <v>37382.199999999997</v>
      </c>
      <c r="I503" s="124">
        <v>1128.46</v>
      </c>
      <c r="K503" s="17"/>
      <c r="L503" s="17"/>
      <c r="M503" s="17"/>
      <c r="N503" s="36">
        <f t="shared" si="52"/>
        <v>9.7021079290176893E-2</v>
      </c>
      <c r="O503" s="20">
        <f t="shared" si="53"/>
        <v>7.4529370875746181E-2</v>
      </c>
      <c r="Q503" s="17" t="str">
        <f t="shared" si="56"/>
        <v/>
      </c>
      <c r="R503" s="17" t="str">
        <f t="shared" si="56"/>
        <v/>
      </c>
      <c r="S503" s="17" t="str">
        <f t="shared" si="56"/>
        <v/>
      </c>
      <c r="T503" s="36" t="str">
        <f t="shared" si="56"/>
        <v/>
      </c>
      <c r="U503" s="20" t="str">
        <f t="shared" si="55"/>
        <v/>
      </c>
    </row>
    <row r="504" spans="1:21" x14ac:dyDescent="0.25">
      <c r="G504" s="2" t="s">
        <v>230</v>
      </c>
      <c r="H504" s="119">
        <v>39175.699999999997</v>
      </c>
      <c r="I504" s="124">
        <v>1226.17</v>
      </c>
      <c r="K504" s="17"/>
      <c r="L504" s="17"/>
      <c r="M504" s="17"/>
      <c r="N504" s="36">
        <f t="shared" si="52"/>
        <v>4.7977379608476811E-2</v>
      </c>
      <c r="O504" s="20">
        <f t="shared" si="53"/>
        <v>8.6587030111833885E-2</v>
      </c>
      <c r="Q504" s="17" t="str">
        <f t="shared" si="56"/>
        <v/>
      </c>
      <c r="R504" s="17" t="str">
        <f t="shared" si="56"/>
        <v/>
      </c>
      <c r="S504" s="17" t="str">
        <f t="shared" si="56"/>
        <v/>
      </c>
      <c r="T504" s="36" t="str">
        <f t="shared" si="56"/>
        <v/>
      </c>
      <c r="U504" s="20" t="str">
        <f t="shared" si="55"/>
        <v/>
      </c>
    </row>
    <row r="505" spans="1:21" x14ac:dyDescent="0.25">
      <c r="G505" s="2" t="s">
        <v>229</v>
      </c>
      <c r="H505" s="119">
        <v>36845.800000000003</v>
      </c>
      <c r="I505" s="124">
        <v>1171.68</v>
      </c>
      <c r="K505" s="17"/>
      <c r="L505" s="17"/>
      <c r="M505" s="17"/>
      <c r="N505" s="36">
        <f t="shared" si="52"/>
        <v>-5.9473091737990535E-2</v>
      </c>
      <c r="O505" s="20">
        <f t="shared" si="53"/>
        <v>-4.4439188693248033E-2</v>
      </c>
      <c r="Q505" s="17" t="str">
        <f t="shared" si="56"/>
        <v/>
      </c>
      <c r="R505" s="17" t="str">
        <f t="shared" si="56"/>
        <v/>
      </c>
      <c r="S505" s="17" t="str">
        <f t="shared" si="56"/>
        <v/>
      </c>
      <c r="T505" s="36">
        <f t="shared" si="56"/>
        <v>-5.9473091737990535E-2</v>
      </c>
      <c r="U505" s="20">
        <f t="shared" si="55"/>
        <v>-4.4439188693248033E-2</v>
      </c>
    </row>
    <row r="506" spans="1:21" x14ac:dyDescent="0.25">
      <c r="G506" s="2" t="s">
        <v>228</v>
      </c>
      <c r="H506" s="119">
        <v>36019.5</v>
      </c>
      <c r="I506" s="124">
        <v>1228.27</v>
      </c>
      <c r="K506" s="17"/>
      <c r="L506" s="17"/>
      <c r="M506" s="17"/>
      <c r="N506" s="36">
        <f t="shared" si="52"/>
        <v>-2.2425893860358648E-2</v>
      </c>
      <c r="O506" s="20">
        <f t="shared" si="53"/>
        <v>4.8298170148846076E-2</v>
      </c>
      <c r="Q506" s="17" t="str">
        <f t="shared" si="56"/>
        <v/>
      </c>
      <c r="R506" s="17" t="str">
        <f t="shared" si="56"/>
        <v/>
      </c>
      <c r="S506" s="17" t="str">
        <f t="shared" si="56"/>
        <v/>
      </c>
      <c r="T506" s="36">
        <f t="shared" si="56"/>
        <v>-2.2425893860358648E-2</v>
      </c>
      <c r="U506" s="20" t="str">
        <f t="shared" si="55"/>
        <v/>
      </c>
    </row>
    <row r="507" spans="1:21" x14ac:dyDescent="0.25">
      <c r="G507" s="2" t="s">
        <v>227</v>
      </c>
      <c r="H507" s="119">
        <v>35839.599999999999</v>
      </c>
      <c r="I507" s="124">
        <v>1232.6400000000001</v>
      </c>
      <c r="K507" s="17"/>
      <c r="L507" s="17"/>
      <c r="M507" s="17"/>
      <c r="N507" s="36">
        <f t="shared" si="52"/>
        <v>-4.9945168589237143E-3</v>
      </c>
      <c r="O507" s="20">
        <f t="shared" si="53"/>
        <v>3.5578496584627306E-3</v>
      </c>
      <c r="Q507" s="17" t="str">
        <f t="shared" si="56"/>
        <v/>
      </c>
      <c r="R507" s="17" t="str">
        <f t="shared" si="56"/>
        <v/>
      </c>
      <c r="S507" s="17" t="str">
        <f t="shared" si="56"/>
        <v/>
      </c>
      <c r="T507" s="36">
        <f t="shared" si="56"/>
        <v>-4.9945168589237143E-3</v>
      </c>
      <c r="U507" s="20" t="str">
        <f t="shared" si="55"/>
        <v/>
      </c>
    </row>
    <row r="508" spans="1:21" x14ac:dyDescent="0.25">
      <c r="G508" s="2" t="s">
        <v>226</v>
      </c>
      <c r="H508" s="119">
        <v>36613.199999999997</v>
      </c>
      <c r="I508" s="124">
        <v>1258.06</v>
      </c>
      <c r="K508" s="17"/>
      <c r="L508" s="17"/>
      <c r="M508" s="17"/>
      <c r="N508" s="36">
        <f t="shared" si="52"/>
        <v>2.1585062333284943E-2</v>
      </c>
      <c r="O508" s="20">
        <f t="shared" si="53"/>
        <v>2.0622403946001899E-2</v>
      </c>
      <c r="Q508" s="17" t="str">
        <f t="shared" si="56"/>
        <v/>
      </c>
      <c r="R508" s="17" t="str">
        <f t="shared" si="56"/>
        <v/>
      </c>
      <c r="S508" s="17" t="str">
        <f t="shared" si="56"/>
        <v/>
      </c>
      <c r="T508" s="36" t="str">
        <f t="shared" si="56"/>
        <v/>
      </c>
      <c r="U508" s="20" t="str">
        <f t="shared" si="55"/>
        <v/>
      </c>
    </row>
    <row r="509" spans="1:21" x14ac:dyDescent="0.25">
      <c r="G509" s="2" t="s">
        <v>225</v>
      </c>
      <c r="H509" s="119">
        <v>36002.9</v>
      </c>
      <c r="I509" s="124">
        <v>1372</v>
      </c>
      <c r="K509" s="17"/>
      <c r="L509" s="17"/>
      <c r="M509" s="17"/>
      <c r="N509" s="36">
        <f t="shared" si="52"/>
        <v>-1.6668851670981977E-2</v>
      </c>
      <c r="O509" s="20">
        <f t="shared" si="53"/>
        <v>9.0568017423652281E-2</v>
      </c>
      <c r="Q509" s="17" t="str">
        <f t="shared" si="56"/>
        <v/>
      </c>
      <c r="R509" s="17" t="str">
        <f t="shared" si="56"/>
        <v/>
      </c>
      <c r="S509" s="17" t="str">
        <f t="shared" si="56"/>
        <v/>
      </c>
      <c r="T509" s="36">
        <f t="shared" si="56"/>
        <v>-1.6668851670981977E-2</v>
      </c>
      <c r="U509" s="20" t="str">
        <f t="shared" si="55"/>
        <v/>
      </c>
    </row>
    <row r="510" spans="1:21" x14ac:dyDescent="0.25">
      <c r="G510" s="2" t="s">
        <v>224</v>
      </c>
      <c r="H510" s="119">
        <v>35476.300000000003</v>
      </c>
      <c r="I510" s="124">
        <v>1377.53</v>
      </c>
      <c r="K510" s="17"/>
      <c r="L510" s="17"/>
      <c r="M510" s="17"/>
      <c r="N510" s="36">
        <f t="shared" si="52"/>
        <v>-1.4626599523927197E-2</v>
      </c>
      <c r="O510" s="20">
        <f t="shared" si="53"/>
        <v>4.0306122448978687E-3</v>
      </c>
      <c r="Q510" s="17" t="str">
        <f t="shared" si="56"/>
        <v/>
      </c>
      <c r="R510" s="17" t="str">
        <f t="shared" si="56"/>
        <v/>
      </c>
      <c r="S510" s="17" t="str">
        <f t="shared" si="56"/>
        <v/>
      </c>
      <c r="T510" s="36">
        <f t="shared" si="56"/>
        <v>-1.4626599523927197E-2</v>
      </c>
      <c r="U510" s="20" t="str">
        <f t="shared" si="55"/>
        <v/>
      </c>
    </row>
    <row r="511" spans="1:21" x14ac:dyDescent="0.25">
      <c r="G511" s="2" t="s">
        <v>223</v>
      </c>
      <c r="H511" s="119">
        <v>30842.1</v>
      </c>
      <c r="I511" s="124">
        <v>1117.33</v>
      </c>
      <c r="K511" s="17"/>
      <c r="L511" s="17"/>
      <c r="M511" s="17"/>
      <c r="N511" s="36">
        <f t="shared" si="52"/>
        <v>-0.13062805309460135</v>
      </c>
      <c r="O511" s="20">
        <f t="shared" si="53"/>
        <v>-0.18888880822922194</v>
      </c>
      <c r="Q511" s="17" t="str">
        <f t="shared" si="56"/>
        <v/>
      </c>
      <c r="R511" s="17" t="str">
        <f t="shared" si="56"/>
        <v/>
      </c>
      <c r="S511" s="17" t="str">
        <f t="shared" si="56"/>
        <v/>
      </c>
      <c r="T511" s="36">
        <f t="shared" si="56"/>
        <v>-0.13062805309460135</v>
      </c>
      <c r="U511" s="20">
        <f t="shared" si="55"/>
        <v>-0.18888880822922194</v>
      </c>
    </row>
    <row r="512" spans="1:21" x14ac:dyDescent="0.25">
      <c r="G512" s="2" t="s">
        <v>222</v>
      </c>
      <c r="H512" s="119">
        <v>33000.5</v>
      </c>
      <c r="I512" s="124">
        <v>1234.58</v>
      </c>
      <c r="K512" s="17"/>
      <c r="L512" s="17"/>
      <c r="M512" s="17"/>
      <c r="N512" s="36">
        <f t="shared" si="52"/>
        <v>6.9982264502092884E-2</v>
      </c>
      <c r="O512" s="20">
        <f t="shared" si="53"/>
        <v>0.10493766389517867</v>
      </c>
      <c r="Q512" s="17" t="str">
        <f t="shared" si="56"/>
        <v/>
      </c>
      <c r="R512" s="17" t="str">
        <f t="shared" si="56"/>
        <v/>
      </c>
      <c r="S512" s="17" t="str">
        <f t="shared" si="56"/>
        <v/>
      </c>
      <c r="T512" s="36" t="str">
        <f t="shared" si="56"/>
        <v/>
      </c>
      <c r="U512" s="20" t="str">
        <f t="shared" si="55"/>
        <v/>
      </c>
    </row>
    <row r="513" spans="7:21" x14ac:dyDescent="0.25">
      <c r="G513" s="2" t="s">
        <v>221</v>
      </c>
      <c r="H513" s="119">
        <v>32088.9</v>
      </c>
      <c r="I513" s="124">
        <v>1233.4000000000001</v>
      </c>
      <c r="K513" s="17"/>
      <c r="L513" s="17"/>
      <c r="M513" s="17"/>
      <c r="N513" s="36">
        <f t="shared" si="52"/>
        <v>-2.7623823881456344E-2</v>
      </c>
      <c r="O513" s="20">
        <f t="shared" si="53"/>
        <v>-9.5579063325168523E-4</v>
      </c>
      <c r="Q513" s="17" t="str">
        <f t="shared" si="56"/>
        <v/>
      </c>
      <c r="R513" s="17" t="str">
        <f t="shared" si="56"/>
        <v/>
      </c>
      <c r="S513" s="17" t="str">
        <f t="shared" si="56"/>
        <v/>
      </c>
      <c r="T513" s="36">
        <f t="shared" si="56"/>
        <v>-2.7623823881456344E-2</v>
      </c>
      <c r="U513" s="20">
        <f t="shared" si="55"/>
        <v>-9.5579063325168523E-4</v>
      </c>
    </row>
    <row r="514" spans="7:21" x14ac:dyDescent="0.25">
      <c r="G514" s="2" t="s">
        <v>220</v>
      </c>
      <c r="H514" s="119">
        <v>32241.3</v>
      </c>
      <c r="I514" s="124">
        <v>1390.28</v>
      </c>
      <c r="K514" s="17"/>
      <c r="L514" s="17"/>
      <c r="M514" s="17"/>
      <c r="N514" s="36">
        <f t="shared" si="52"/>
        <v>4.7493058347278794E-3</v>
      </c>
      <c r="O514" s="20">
        <f t="shared" si="53"/>
        <v>0.12719312469596233</v>
      </c>
      <c r="Q514" s="17" t="str">
        <f t="shared" si="56"/>
        <v/>
      </c>
      <c r="R514" s="17" t="str">
        <f t="shared" si="56"/>
        <v/>
      </c>
      <c r="S514" s="17" t="str">
        <f t="shared" si="56"/>
        <v/>
      </c>
      <c r="T514" s="36" t="str">
        <f t="shared" si="56"/>
        <v/>
      </c>
      <c r="U514" s="20" t="str">
        <f t="shared" si="55"/>
        <v/>
      </c>
    </row>
    <row r="515" spans="7:21" x14ac:dyDescent="0.25">
      <c r="G515" s="2" t="s">
        <v>219</v>
      </c>
      <c r="H515" s="119">
        <v>32252.3</v>
      </c>
      <c r="I515" s="124">
        <v>1317.9</v>
      </c>
      <c r="K515" s="17"/>
      <c r="L515" s="17"/>
      <c r="M515" s="17"/>
      <c r="N515" s="36">
        <f t="shared" si="52"/>
        <v>3.4117730984783989E-4</v>
      </c>
      <c r="O515" s="20">
        <f t="shared" si="53"/>
        <v>-5.2061455246425137E-2</v>
      </c>
      <c r="Q515" s="17" t="str">
        <f t="shared" si="56"/>
        <v/>
      </c>
      <c r="R515" s="17" t="str">
        <f t="shared" si="56"/>
        <v/>
      </c>
      <c r="S515" s="17" t="str">
        <f t="shared" si="56"/>
        <v/>
      </c>
      <c r="T515" s="36" t="str">
        <f t="shared" si="56"/>
        <v/>
      </c>
      <c r="U515" s="20">
        <f t="shared" si="55"/>
        <v>-5.2061455246425137E-2</v>
      </c>
    </row>
    <row r="516" spans="7:21" x14ac:dyDescent="0.25">
      <c r="G516" s="2" t="s">
        <v>218</v>
      </c>
      <c r="H516" s="119">
        <v>32502.1</v>
      </c>
      <c r="I516" s="124">
        <v>1366.27</v>
      </c>
      <c r="K516" s="17"/>
      <c r="L516" s="17"/>
      <c r="M516" s="17"/>
      <c r="N516" s="36">
        <f t="shared" si="52"/>
        <v>7.7451840643922854E-3</v>
      </c>
      <c r="O516" s="20">
        <f t="shared" si="53"/>
        <v>3.6702329463540462E-2</v>
      </c>
      <c r="Q516" s="17" t="str">
        <f t="shared" si="56"/>
        <v/>
      </c>
      <c r="R516" s="17" t="str">
        <f t="shared" si="56"/>
        <v/>
      </c>
      <c r="S516" s="17" t="str">
        <f t="shared" si="56"/>
        <v/>
      </c>
      <c r="T516" s="36" t="str">
        <f t="shared" si="56"/>
        <v/>
      </c>
      <c r="U516" s="20" t="str">
        <f t="shared" si="55"/>
        <v/>
      </c>
    </row>
    <row r="517" spans="7:21" x14ac:dyDescent="0.25">
      <c r="G517" s="2" t="s">
        <v>217</v>
      </c>
      <c r="H517" s="119">
        <v>30404</v>
      </c>
      <c r="I517" s="124">
        <v>1247.6199999999999</v>
      </c>
      <c r="K517" s="17"/>
      <c r="L517" s="17"/>
      <c r="M517" s="17"/>
      <c r="N517" s="36">
        <f t="shared" ref="N517:N580" si="57">H517/H516-1</f>
        <v>-6.4552751976026168E-2</v>
      </c>
      <c r="O517" s="20">
        <f t="shared" ref="O517:O580" si="58">I517/I516-1</f>
        <v>-8.6842278612572987E-2</v>
      </c>
      <c r="Q517" s="17" t="str">
        <f t="shared" si="56"/>
        <v/>
      </c>
      <c r="R517" s="17" t="str">
        <f t="shared" si="56"/>
        <v/>
      </c>
      <c r="S517" s="17" t="str">
        <f t="shared" si="56"/>
        <v/>
      </c>
      <c r="T517" s="36">
        <f t="shared" si="56"/>
        <v>-6.4552751976026168E-2</v>
      </c>
      <c r="U517" s="20">
        <f t="shared" si="55"/>
        <v>-8.6842278612572987E-2</v>
      </c>
    </row>
    <row r="518" spans="7:21" x14ac:dyDescent="0.25">
      <c r="G518" s="2" t="s">
        <v>216</v>
      </c>
      <c r="H518" s="119">
        <v>33374.800000000003</v>
      </c>
      <c r="I518" s="124">
        <v>1328.47</v>
      </c>
      <c r="K518" s="17"/>
      <c r="L518" s="17"/>
      <c r="M518" s="17"/>
      <c r="N518" s="36">
        <f t="shared" si="57"/>
        <v>9.7710827522694554E-2</v>
      </c>
      <c r="O518" s="20">
        <f t="shared" si="58"/>
        <v>6.4803385646270639E-2</v>
      </c>
      <c r="Q518" s="17" t="str">
        <f t="shared" si="56"/>
        <v/>
      </c>
      <c r="R518" s="17" t="str">
        <f t="shared" si="56"/>
        <v/>
      </c>
      <c r="S518" s="17" t="str">
        <f t="shared" si="56"/>
        <v/>
      </c>
      <c r="T518" s="36" t="str">
        <f t="shared" si="56"/>
        <v/>
      </c>
      <c r="U518" s="20" t="str">
        <f t="shared" si="55"/>
        <v/>
      </c>
    </row>
    <row r="519" spans="7:21" x14ac:dyDescent="0.25">
      <c r="G519" s="2" t="s">
        <v>215</v>
      </c>
      <c r="H519" s="119">
        <v>34301.800000000003</v>
      </c>
      <c r="I519" s="124">
        <v>1379.3</v>
      </c>
      <c r="K519" s="17"/>
      <c r="L519" s="17"/>
      <c r="M519" s="17"/>
      <c r="N519" s="36">
        <f t="shared" si="57"/>
        <v>2.7775447343504567E-2</v>
      </c>
      <c r="O519" s="20">
        <f t="shared" si="58"/>
        <v>3.8262060867012337E-2</v>
      </c>
      <c r="Q519" s="17" t="str">
        <f t="shared" si="56"/>
        <v/>
      </c>
      <c r="R519" s="17" t="str">
        <f t="shared" si="56"/>
        <v/>
      </c>
      <c r="S519" s="17" t="str">
        <f t="shared" si="56"/>
        <v/>
      </c>
      <c r="T519" s="36" t="str">
        <f t="shared" si="56"/>
        <v/>
      </c>
      <c r="U519" s="20" t="str">
        <f t="shared" si="55"/>
        <v/>
      </c>
    </row>
    <row r="520" spans="7:21" x14ac:dyDescent="0.25">
      <c r="G520" s="2" t="s">
        <v>214</v>
      </c>
      <c r="H520" s="119">
        <v>34283.1</v>
      </c>
      <c r="I520" s="124">
        <v>1376.96</v>
      </c>
      <c r="K520" s="17"/>
      <c r="L520" s="17"/>
      <c r="M520" s="17"/>
      <c r="N520" s="36">
        <f t="shared" si="57"/>
        <v>-5.4516089534673018E-4</v>
      </c>
      <c r="O520" s="20">
        <f t="shared" si="58"/>
        <v>-1.6965127238454114E-3</v>
      </c>
      <c r="Q520" s="17" t="str">
        <f t="shared" si="56"/>
        <v/>
      </c>
      <c r="R520" s="17" t="str">
        <f t="shared" si="56"/>
        <v/>
      </c>
      <c r="S520" s="17" t="str">
        <f t="shared" si="56"/>
        <v/>
      </c>
      <c r="T520" s="36">
        <f t="shared" si="56"/>
        <v>-5.4516089534673018E-4</v>
      </c>
      <c r="U520" s="20">
        <f t="shared" si="55"/>
        <v>-1.6965127238454114E-3</v>
      </c>
    </row>
    <row r="521" spans="7:21" x14ac:dyDescent="0.25">
      <c r="G521" s="2" t="s">
        <v>213</v>
      </c>
      <c r="H521" s="119">
        <v>33108.1</v>
      </c>
      <c r="I521" s="124">
        <v>1312.73</v>
      </c>
      <c r="K521" s="17"/>
      <c r="L521" s="17"/>
      <c r="M521" s="17"/>
      <c r="N521" s="36">
        <f t="shared" si="57"/>
        <v>-3.4273446683642961E-2</v>
      </c>
      <c r="O521" s="20">
        <f t="shared" si="58"/>
        <v>-4.6646235184754858E-2</v>
      </c>
      <c r="Q521" s="17" t="str">
        <f t="shared" si="56"/>
        <v/>
      </c>
      <c r="R521" s="17" t="str">
        <f t="shared" si="56"/>
        <v/>
      </c>
      <c r="S521" s="17" t="str">
        <f t="shared" si="56"/>
        <v/>
      </c>
      <c r="T521" s="36">
        <f t="shared" si="56"/>
        <v>-3.4273446683642961E-2</v>
      </c>
      <c r="U521" s="20">
        <f t="shared" si="55"/>
        <v>-4.6646235184754858E-2</v>
      </c>
    </row>
    <row r="522" spans="7:21" x14ac:dyDescent="0.25">
      <c r="G522" s="2" t="s">
        <v>212</v>
      </c>
      <c r="H522" s="119">
        <v>33515.699999999997</v>
      </c>
      <c r="I522" s="124">
        <v>1373.4</v>
      </c>
      <c r="K522" s="17"/>
      <c r="L522" s="17"/>
      <c r="M522" s="17"/>
      <c r="N522" s="36">
        <f t="shared" si="57"/>
        <v>1.2311186688453768E-2</v>
      </c>
      <c r="O522" s="20">
        <f t="shared" si="58"/>
        <v>4.6216662984772228E-2</v>
      </c>
      <c r="Q522" s="17" t="str">
        <f t="shared" si="56"/>
        <v/>
      </c>
      <c r="R522" s="17" t="str">
        <f t="shared" si="56"/>
        <v/>
      </c>
      <c r="S522" s="17" t="str">
        <f t="shared" si="56"/>
        <v/>
      </c>
      <c r="T522" s="36" t="str">
        <f t="shared" si="56"/>
        <v/>
      </c>
      <c r="U522" s="20" t="str">
        <f t="shared" si="55"/>
        <v/>
      </c>
    </row>
    <row r="523" spans="7:21" x14ac:dyDescent="0.25">
      <c r="G523" s="2" t="s">
        <v>211</v>
      </c>
      <c r="H523" s="119">
        <v>35485.199999999997</v>
      </c>
      <c r="I523" s="124">
        <v>1511.36</v>
      </c>
      <c r="K523" s="17"/>
      <c r="L523" s="17"/>
      <c r="M523" s="17"/>
      <c r="N523" s="36">
        <f t="shared" si="57"/>
        <v>5.8763504864884242E-2</v>
      </c>
      <c r="O523" s="20">
        <f t="shared" si="58"/>
        <v>0.10045143439638848</v>
      </c>
      <c r="Q523" s="17" t="str">
        <f t="shared" si="56"/>
        <v/>
      </c>
      <c r="R523" s="17" t="str">
        <f t="shared" si="56"/>
        <v/>
      </c>
      <c r="S523" s="17" t="str">
        <f t="shared" si="56"/>
        <v/>
      </c>
      <c r="T523" s="36" t="str">
        <f t="shared" si="56"/>
        <v/>
      </c>
      <c r="U523" s="20" t="str">
        <f t="shared" si="55"/>
        <v/>
      </c>
    </row>
    <row r="524" spans="7:21" x14ac:dyDescent="0.25">
      <c r="G524" s="2" t="s">
        <v>210</v>
      </c>
      <c r="H524" s="119">
        <v>37646.800000000003</v>
      </c>
      <c r="I524" s="124">
        <v>1664.34</v>
      </c>
      <c r="K524" s="17"/>
      <c r="L524" s="17"/>
      <c r="M524" s="17"/>
      <c r="N524" s="36">
        <f t="shared" si="57"/>
        <v>6.0915536618083133E-2</v>
      </c>
      <c r="O524" s="20">
        <f t="shared" si="58"/>
        <v>0.10122009316112646</v>
      </c>
      <c r="Q524" s="17" t="str">
        <f t="shared" si="56"/>
        <v/>
      </c>
      <c r="R524" s="17" t="str">
        <f t="shared" si="56"/>
        <v/>
      </c>
      <c r="S524" s="17" t="str">
        <f t="shared" si="56"/>
        <v/>
      </c>
      <c r="T524" s="36" t="str">
        <f t="shared" si="56"/>
        <v/>
      </c>
      <c r="U524" s="20" t="str">
        <f t="shared" si="55"/>
        <v/>
      </c>
    </row>
    <row r="525" spans="7:21" x14ac:dyDescent="0.25">
      <c r="G525" s="2" t="s">
        <v>209</v>
      </c>
      <c r="H525" s="119">
        <v>36982.1</v>
      </c>
      <c r="I525" s="124">
        <v>1594</v>
      </c>
      <c r="K525" s="17"/>
      <c r="L525" s="17"/>
      <c r="M525" s="17"/>
      <c r="N525" s="36">
        <f t="shared" si="57"/>
        <v>-1.7656215136479192E-2</v>
      </c>
      <c r="O525" s="20">
        <f t="shared" si="58"/>
        <v>-4.2262999146808866E-2</v>
      </c>
      <c r="Q525" s="17" t="str">
        <f t="shared" si="56"/>
        <v/>
      </c>
      <c r="R525" s="17" t="str">
        <f t="shared" si="56"/>
        <v/>
      </c>
      <c r="S525" s="17" t="str">
        <f t="shared" si="56"/>
        <v/>
      </c>
      <c r="T525" s="36">
        <f t="shared" si="56"/>
        <v>-1.7656215136479192E-2</v>
      </c>
      <c r="U525" s="20">
        <f t="shared" si="55"/>
        <v>-4.2262999146808866E-2</v>
      </c>
    </row>
    <row r="526" spans="7:21" x14ac:dyDescent="0.25">
      <c r="G526" s="2" t="s">
        <v>208</v>
      </c>
      <c r="H526" s="119">
        <v>38297.599999999999</v>
      </c>
      <c r="I526" s="124">
        <v>1719.2</v>
      </c>
      <c r="K526" s="17"/>
      <c r="L526" s="17"/>
      <c r="M526" s="17"/>
      <c r="N526" s="36">
        <f t="shared" si="57"/>
        <v>3.5571262854191543E-2</v>
      </c>
      <c r="O526" s="20">
        <f t="shared" si="58"/>
        <v>7.8544542032622289E-2</v>
      </c>
      <c r="Q526" s="17" t="str">
        <f t="shared" si="56"/>
        <v/>
      </c>
      <c r="R526" s="17" t="str">
        <f t="shared" si="56"/>
        <v/>
      </c>
      <c r="S526" s="17" t="str">
        <f t="shared" si="56"/>
        <v/>
      </c>
      <c r="T526" s="36" t="str">
        <f t="shared" si="56"/>
        <v/>
      </c>
      <c r="U526" s="20" t="str">
        <f t="shared" si="55"/>
        <v/>
      </c>
    </row>
    <row r="527" spans="7:21" x14ac:dyDescent="0.25">
      <c r="G527" s="2" t="s">
        <v>207</v>
      </c>
      <c r="H527" s="119">
        <v>39256.6</v>
      </c>
      <c r="I527" s="124">
        <v>1676.63</v>
      </c>
      <c r="K527" s="17"/>
      <c r="L527" s="17"/>
      <c r="M527" s="17"/>
      <c r="N527" s="36">
        <f t="shared" si="57"/>
        <v>2.5040733622994749E-2</v>
      </c>
      <c r="O527" s="20">
        <f t="shared" si="58"/>
        <v>-2.4761516984644016E-2</v>
      </c>
      <c r="Q527" s="17" t="str">
        <f t="shared" si="56"/>
        <v/>
      </c>
      <c r="R527" s="17" t="str">
        <f t="shared" si="56"/>
        <v/>
      </c>
      <c r="S527" s="17" t="str">
        <f t="shared" si="56"/>
        <v/>
      </c>
      <c r="T527" s="36" t="str">
        <f t="shared" si="56"/>
        <v/>
      </c>
      <c r="U527" s="20">
        <f t="shared" si="55"/>
        <v>-2.4761516984644016E-2</v>
      </c>
    </row>
    <row r="528" spans="7:21" x14ac:dyDescent="0.25">
      <c r="G528" s="2" t="s">
        <v>206</v>
      </c>
      <c r="H528" s="119">
        <v>38852.9</v>
      </c>
      <c r="I528" s="124">
        <v>1612.99</v>
      </c>
      <c r="K528" s="17"/>
      <c r="L528" s="17"/>
      <c r="M528" s="17"/>
      <c r="N528" s="36">
        <f t="shared" si="57"/>
        <v>-1.028362109810832E-2</v>
      </c>
      <c r="O528" s="20">
        <f t="shared" si="58"/>
        <v>-3.7957092501028855E-2</v>
      </c>
      <c r="Q528" s="17" t="str">
        <f t="shared" si="56"/>
        <v/>
      </c>
      <c r="R528" s="17" t="str">
        <f t="shared" si="56"/>
        <v/>
      </c>
      <c r="S528" s="17" t="str">
        <f t="shared" si="56"/>
        <v/>
      </c>
      <c r="T528" s="36">
        <f t="shared" si="56"/>
        <v>-1.028362109810832E-2</v>
      </c>
      <c r="U528" s="20">
        <f t="shared" si="55"/>
        <v>-3.7957092501028855E-2</v>
      </c>
    </row>
    <row r="529" spans="7:21" x14ac:dyDescent="0.25">
      <c r="G529" s="2" t="s">
        <v>205</v>
      </c>
      <c r="H529" s="119">
        <v>46395.7</v>
      </c>
      <c r="I529" s="124">
        <v>1750.18</v>
      </c>
      <c r="K529" s="17"/>
      <c r="L529" s="17"/>
      <c r="M529" s="17"/>
      <c r="N529" s="36">
        <f t="shared" si="57"/>
        <v>0.19413737455891322</v>
      </c>
      <c r="O529" s="20">
        <f t="shared" si="58"/>
        <v>8.5053224136541594E-2</v>
      </c>
      <c r="Q529" s="17" t="str">
        <f t="shared" si="56"/>
        <v/>
      </c>
      <c r="R529" s="17" t="str">
        <f t="shared" si="56"/>
        <v/>
      </c>
      <c r="S529" s="17" t="str">
        <f t="shared" si="56"/>
        <v/>
      </c>
      <c r="T529" s="36" t="str">
        <f t="shared" si="56"/>
        <v/>
      </c>
      <c r="U529" s="20" t="str">
        <f t="shared" si="55"/>
        <v/>
      </c>
    </row>
    <row r="530" spans="7:21" x14ac:dyDescent="0.25">
      <c r="G530" s="2" t="s">
        <v>204</v>
      </c>
      <c r="H530" s="119">
        <v>46508.6</v>
      </c>
      <c r="I530" s="124">
        <v>1770.63</v>
      </c>
      <c r="K530" s="17"/>
      <c r="L530" s="17"/>
      <c r="M530" s="17"/>
      <c r="N530" s="36">
        <f t="shared" si="57"/>
        <v>2.43341516562956E-3</v>
      </c>
      <c r="O530" s="20">
        <f t="shared" si="58"/>
        <v>1.1684512450148121E-2</v>
      </c>
      <c r="Q530" s="17" t="str">
        <f t="shared" si="56"/>
        <v/>
      </c>
      <c r="R530" s="17" t="str">
        <f t="shared" si="56"/>
        <v/>
      </c>
      <c r="S530" s="17" t="str">
        <f t="shared" si="56"/>
        <v/>
      </c>
      <c r="T530" s="36" t="str">
        <f t="shared" si="56"/>
        <v/>
      </c>
      <c r="U530" s="20" t="str">
        <f t="shared" si="55"/>
        <v/>
      </c>
    </row>
    <row r="531" spans="7:21" x14ac:dyDescent="0.25">
      <c r="G531" s="2" t="s">
        <v>203</v>
      </c>
      <c r="H531" s="119">
        <v>44836</v>
      </c>
      <c r="I531" s="124">
        <v>1742.09</v>
      </c>
      <c r="K531" s="17"/>
      <c r="L531" s="17"/>
      <c r="M531" s="17"/>
      <c r="N531" s="36">
        <f t="shared" si="57"/>
        <v>-3.5963241207002561E-2</v>
      </c>
      <c r="O531" s="20">
        <f t="shared" si="58"/>
        <v>-1.6118556671919193E-2</v>
      </c>
      <c r="Q531" s="17" t="str">
        <f t="shared" si="56"/>
        <v/>
      </c>
      <c r="R531" s="17" t="str">
        <f t="shared" si="56"/>
        <v/>
      </c>
      <c r="S531" s="17" t="str">
        <f t="shared" si="56"/>
        <v/>
      </c>
      <c r="T531" s="36">
        <f t="shared" si="56"/>
        <v>-3.5963241207002561E-2</v>
      </c>
      <c r="U531" s="20">
        <f t="shared" si="55"/>
        <v>-1.6118556671919193E-2</v>
      </c>
    </row>
    <row r="532" spans="7:21" x14ac:dyDescent="0.25">
      <c r="G532" s="2" t="s">
        <v>202</v>
      </c>
      <c r="H532" s="119">
        <v>47990.7</v>
      </c>
      <c r="I532" s="124">
        <v>1786.35</v>
      </c>
      <c r="K532" s="17"/>
      <c r="L532" s="17"/>
      <c r="M532" s="17"/>
      <c r="N532" s="36">
        <f t="shared" si="57"/>
        <v>7.0360870728878533E-2</v>
      </c>
      <c r="O532" s="20">
        <f t="shared" si="58"/>
        <v>2.540626488872566E-2</v>
      </c>
      <c r="Q532" s="17" t="str">
        <f t="shared" si="56"/>
        <v/>
      </c>
      <c r="R532" s="17" t="str">
        <f t="shared" si="56"/>
        <v/>
      </c>
      <c r="S532" s="17" t="str">
        <f t="shared" si="56"/>
        <v/>
      </c>
      <c r="T532" s="36" t="str">
        <f t="shared" si="56"/>
        <v/>
      </c>
      <c r="U532" s="20" t="str">
        <f t="shared" si="55"/>
        <v/>
      </c>
    </row>
    <row r="533" spans="7:21" x14ac:dyDescent="0.25">
      <c r="G533" s="2" t="s">
        <v>201</v>
      </c>
      <c r="H533" s="119">
        <v>47371.7</v>
      </c>
      <c r="I533" s="124">
        <v>1841.02</v>
      </c>
      <c r="K533" s="17"/>
      <c r="L533" s="17"/>
      <c r="M533" s="17"/>
      <c r="N533" s="36">
        <f t="shared" si="57"/>
        <v>-1.2898332385232969E-2</v>
      </c>
      <c r="O533" s="20">
        <f t="shared" si="58"/>
        <v>3.0604304867467125E-2</v>
      </c>
      <c r="Q533" s="17" t="str">
        <f t="shared" si="56"/>
        <v/>
      </c>
      <c r="R533" s="17" t="str">
        <f t="shared" si="56"/>
        <v/>
      </c>
      <c r="S533" s="17" t="str">
        <f t="shared" si="56"/>
        <v/>
      </c>
      <c r="T533" s="36">
        <f t="shared" si="56"/>
        <v>-1.2898332385232969E-2</v>
      </c>
      <c r="U533" s="20" t="str">
        <f t="shared" si="55"/>
        <v/>
      </c>
    </row>
    <row r="534" spans="7:21" x14ac:dyDescent="0.25">
      <c r="G534" s="2" t="s">
        <v>200</v>
      </c>
      <c r="H534" s="119">
        <v>47168.7</v>
      </c>
      <c r="I534" s="124">
        <v>1815.49</v>
      </c>
      <c r="K534" s="17"/>
      <c r="L534" s="17"/>
      <c r="M534" s="17"/>
      <c r="N534" s="36">
        <f t="shared" si="57"/>
        <v>-4.2852589204103175E-3</v>
      </c>
      <c r="O534" s="20">
        <f t="shared" si="58"/>
        <v>-1.3867312685359234E-2</v>
      </c>
      <c r="Q534" s="17" t="str">
        <f t="shared" si="56"/>
        <v/>
      </c>
      <c r="R534" s="17" t="str">
        <f t="shared" si="56"/>
        <v/>
      </c>
      <c r="S534" s="17" t="str">
        <f t="shared" si="56"/>
        <v/>
      </c>
      <c r="T534" s="36">
        <f t="shared" si="56"/>
        <v>-4.2852589204103175E-3</v>
      </c>
      <c r="U534" s="20">
        <f t="shared" si="55"/>
        <v>-1.3867312685359234E-2</v>
      </c>
    </row>
    <row r="535" spans="7:21" x14ac:dyDescent="0.25">
      <c r="G535" s="2" t="s">
        <v>199</v>
      </c>
      <c r="H535" s="119">
        <v>48643.4</v>
      </c>
      <c r="I535" s="124">
        <v>1801.78</v>
      </c>
      <c r="K535" s="17"/>
      <c r="L535" s="17"/>
      <c r="M535" s="17"/>
      <c r="N535" s="36">
        <f t="shared" si="57"/>
        <v>3.1264376588712617E-2</v>
      </c>
      <c r="O535" s="20">
        <f t="shared" si="58"/>
        <v>-7.5516802626288682E-3</v>
      </c>
      <c r="Q535" s="17" t="str">
        <f t="shared" si="56"/>
        <v/>
      </c>
      <c r="R535" s="17" t="str">
        <f t="shared" si="56"/>
        <v/>
      </c>
      <c r="S535" s="17" t="str">
        <f t="shared" si="56"/>
        <v/>
      </c>
      <c r="T535" s="36" t="str">
        <f t="shared" si="56"/>
        <v/>
      </c>
      <c r="U535" s="20">
        <f t="shared" si="55"/>
        <v>-7.5516802626288682E-3</v>
      </c>
    </row>
    <row r="536" spans="7:21" x14ac:dyDescent="0.25">
      <c r="G536" s="2" t="s">
        <v>198</v>
      </c>
      <c r="H536" s="119">
        <v>47936.3</v>
      </c>
      <c r="I536" s="124">
        <v>1778.82</v>
      </c>
      <c r="K536" s="17"/>
      <c r="L536" s="17"/>
      <c r="M536" s="17"/>
      <c r="N536" s="36">
        <f t="shared" si="57"/>
        <v>-1.4536401649555719E-2</v>
      </c>
      <c r="O536" s="20">
        <f t="shared" si="58"/>
        <v>-1.2742954189745692E-2</v>
      </c>
      <c r="Q536" s="17" t="str">
        <f t="shared" si="56"/>
        <v/>
      </c>
      <c r="R536" s="17" t="str">
        <f t="shared" si="56"/>
        <v/>
      </c>
      <c r="S536" s="17" t="str">
        <f t="shared" si="56"/>
        <v/>
      </c>
      <c r="T536" s="36">
        <f t="shared" si="56"/>
        <v>-1.4536401649555719E-2</v>
      </c>
      <c r="U536" s="20">
        <f t="shared" si="55"/>
        <v>-1.2742954189745692E-2</v>
      </c>
    </row>
    <row r="537" spans="7:21" x14ac:dyDescent="0.25">
      <c r="G537" s="2" t="s">
        <v>197</v>
      </c>
      <c r="H537" s="119">
        <v>49169.7</v>
      </c>
      <c r="I537" s="124">
        <v>1781.69</v>
      </c>
      <c r="K537" s="17"/>
      <c r="L537" s="17"/>
      <c r="M537" s="17"/>
      <c r="N537" s="36">
        <f t="shared" si="57"/>
        <v>2.5729979159843319E-2</v>
      </c>
      <c r="O537" s="20">
        <f t="shared" si="58"/>
        <v>1.6134291271743262E-3</v>
      </c>
      <c r="Q537" s="17" t="str">
        <f t="shared" si="56"/>
        <v/>
      </c>
      <c r="R537" s="17" t="str">
        <f t="shared" si="56"/>
        <v/>
      </c>
      <c r="S537" s="17" t="str">
        <f t="shared" si="56"/>
        <v/>
      </c>
      <c r="T537" s="36" t="str">
        <f t="shared" si="56"/>
        <v/>
      </c>
      <c r="U537" s="20" t="str">
        <f t="shared" ref="U537:U600" si="59">IF(O537&lt;0,O537,"")</f>
        <v/>
      </c>
    </row>
    <row r="538" spans="7:21" x14ac:dyDescent="0.25">
      <c r="G538" s="2" t="s">
        <v>196</v>
      </c>
      <c r="H538" s="119">
        <v>52079.199999999997</v>
      </c>
      <c r="I538" s="124">
        <v>1847.95</v>
      </c>
      <c r="K538" s="17"/>
      <c r="L538" s="17"/>
      <c r="M538" s="17"/>
      <c r="N538" s="36">
        <f t="shared" si="57"/>
        <v>5.9172620536631193E-2</v>
      </c>
      <c r="O538" s="20">
        <f t="shared" si="58"/>
        <v>3.7189410054498717E-2</v>
      </c>
      <c r="Q538" s="17" t="str">
        <f t="shared" si="56"/>
        <v/>
      </c>
      <c r="R538" s="17" t="str">
        <f t="shared" si="56"/>
        <v/>
      </c>
      <c r="S538" s="17" t="str">
        <f t="shared" si="56"/>
        <v/>
      </c>
      <c r="T538" s="36" t="str">
        <f t="shared" si="56"/>
        <v/>
      </c>
      <c r="U538" s="20" t="str">
        <f t="shared" si="59"/>
        <v/>
      </c>
    </row>
    <row r="539" spans="7:21" x14ac:dyDescent="0.25">
      <c r="G539" s="2" t="s">
        <v>195</v>
      </c>
      <c r="H539" s="119">
        <v>51582.2</v>
      </c>
      <c r="I539" s="124">
        <v>1934.16</v>
      </c>
      <c r="K539" s="17"/>
      <c r="L539" s="17"/>
      <c r="M539" s="17"/>
      <c r="N539" s="36">
        <f t="shared" si="57"/>
        <v>-9.5431573449669127E-3</v>
      </c>
      <c r="O539" s="20">
        <f t="shared" si="58"/>
        <v>4.6651695121621373E-2</v>
      </c>
      <c r="Q539" s="17" t="str">
        <f t="shared" si="56"/>
        <v/>
      </c>
      <c r="R539" s="17" t="str">
        <f t="shared" si="56"/>
        <v/>
      </c>
      <c r="S539" s="17" t="str">
        <f t="shared" si="56"/>
        <v/>
      </c>
      <c r="T539" s="36">
        <f t="shared" si="56"/>
        <v>-9.5431573449669127E-3</v>
      </c>
      <c r="U539" s="20" t="str">
        <f t="shared" si="59"/>
        <v/>
      </c>
    </row>
    <row r="540" spans="7:21" x14ac:dyDescent="0.25">
      <c r="G540" s="2" t="s">
        <v>194</v>
      </c>
      <c r="H540" s="119">
        <v>55906.6</v>
      </c>
      <c r="I540" s="124">
        <v>1955.59</v>
      </c>
      <c r="K540" s="17"/>
      <c r="L540" s="17"/>
      <c r="M540" s="17"/>
      <c r="N540" s="36">
        <f t="shared" si="57"/>
        <v>8.3835121417853431E-2</v>
      </c>
      <c r="O540" s="20">
        <f t="shared" si="58"/>
        <v>1.1079745212391856E-2</v>
      </c>
      <c r="Q540" s="17" t="str">
        <f t="shared" si="56"/>
        <v/>
      </c>
      <c r="R540" s="17" t="str">
        <f t="shared" si="56"/>
        <v/>
      </c>
      <c r="S540" s="17" t="str">
        <f t="shared" si="56"/>
        <v/>
      </c>
      <c r="T540" s="36" t="str">
        <f t="shared" si="56"/>
        <v/>
      </c>
      <c r="U540" s="20" t="str">
        <f t="shared" si="59"/>
        <v/>
      </c>
    </row>
    <row r="541" spans="7:21" x14ac:dyDescent="0.25">
      <c r="G541" s="2" t="s">
        <v>193</v>
      </c>
      <c r="H541" s="119">
        <v>55923.7</v>
      </c>
      <c r="I541" s="124">
        <v>1913.88</v>
      </c>
      <c r="K541" s="17"/>
      <c r="L541" s="17"/>
      <c r="M541" s="17"/>
      <c r="N541" s="36">
        <f t="shared" si="57"/>
        <v>3.0586728579451439E-4</v>
      </c>
      <c r="O541" s="20">
        <f t="shared" si="58"/>
        <v>-2.1328601598494479E-2</v>
      </c>
      <c r="Q541" s="17" t="str">
        <f t="shared" si="56"/>
        <v/>
      </c>
      <c r="R541" s="17" t="str">
        <f t="shared" si="56"/>
        <v/>
      </c>
      <c r="S541" s="17" t="str">
        <f t="shared" si="56"/>
        <v/>
      </c>
      <c r="T541" s="36" t="str">
        <f t="shared" si="56"/>
        <v/>
      </c>
      <c r="U541" s="20">
        <f t="shared" si="59"/>
        <v>-2.1328601598494479E-2</v>
      </c>
    </row>
    <row r="542" spans="7:21" x14ac:dyDescent="0.25">
      <c r="G542" s="2" t="s">
        <v>192</v>
      </c>
      <c r="H542" s="119">
        <v>57433.8</v>
      </c>
      <c r="I542" s="124">
        <v>1933.45</v>
      </c>
      <c r="K542" s="17"/>
      <c r="L542" s="17"/>
      <c r="M542" s="17"/>
      <c r="N542" s="36">
        <f t="shared" si="57"/>
        <v>2.70028628291763E-2</v>
      </c>
      <c r="O542" s="20">
        <f t="shared" si="58"/>
        <v>1.0225301481806559E-2</v>
      </c>
      <c r="Q542" s="17" t="str">
        <f t="shared" si="56"/>
        <v/>
      </c>
      <c r="R542" s="17" t="str">
        <f t="shared" si="56"/>
        <v/>
      </c>
      <c r="S542" s="17" t="str">
        <f t="shared" si="56"/>
        <v/>
      </c>
      <c r="T542" s="36" t="str">
        <f t="shared" si="56"/>
        <v/>
      </c>
      <c r="U542" s="20" t="str">
        <f t="shared" si="59"/>
        <v/>
      </c>
    </row>
    <row r="543" spans="7:21" x14ac:dyDescent="0.25">
      <c r="G543" s="2" t="s">
        <v>191</v>
      </c>
      <c r="H543" s="119">
        <v>54111.8</v>
      </c>
      <c r="I543" s="124">
        <v>1777.28</v>
      </c>
      <c r="K543" s="17"/>
      <c r="L543" s="17"/>
      <c r="M543" s="17"/>
      <c r="N543" s="36">
        <f t="shared" si="57"/>
        <v>-5.7840505068443959E-2</v>
      </c>
      <c r="O543" s="20">
        <f t="shared" si="58"/>
        <v>-8.0772711991517809E-2</v>
      </c>
      <c r="Q543" s="17" t="str">
        <f t="shared" si="56"/>
        <v/>
      </c>
      <c r="R543" s="17" t="str">
        <f t="shared" si="56"/>
        <v/>
      </c>
      <c r="S543" s="17" t="str">
        <f t="shared" si="56"/>
        <v/>
      </c>
      <c r="T543" s="36">
        <f t="shared" si="56"/>
        <v>-5.7840505068443959E-2</v>
      </c>
      <c r="U543" s="20">
        <f t="shared" si="59"/>
        <v>-8.0772711991517809E-2</v>
      </c>
    </row>
    <row r="544" spans="7:21" x14ac:dyDescent="0.25">
      <c r="G544" s="2" t="s">
        <v>190</v>
      </c>
      <c r="H544" s="119">
        <v>48911.199999999997</v>
      </c>
      <c r="I544" s="124">
        <v>1578.11</v>
      </c>
      <c r="K544" s="17"/>
      <c r="L544" s="17"/>
      <c r="M544" s="17"/>
      <c r="N544" s="36">
        <f t="shared" si="57"/>
        <v>-9.6108427367043836E-2</v>
      </c>
      <c r="O544" s="20">
        <f t="shared" si="58"/>
        <v>-0.11206450306085713</v>
      </c>
      <c r="Q544" s="17" t="str">
        <f t="shared" si="56"/>
        <v/>
      </c>
      <c r="R544" s="17" t="str">
        <f t="shared" si="56"/>
        <v/>
      </c>
      <c r="S544" s="17" t="str">
        <f t="shared" si="56"/>
        <v/>
      </c>
      <c r="T544" s="36">
        <f t="shared" si="56"/>
        <v>-9.6108427367043836E-2</v>
      </c>
      <c r="U544" s="20">
        <f t="shared" si="59"/>
        <v>-0.11206450306085713</v>
      </c>
    </row>
    <row r="545" spans="7:21" x14ac:dyDescent="0.25">
      <c r="G545" s="2" t="s">
        <v>189</v>
      </c>
      <c r="H545" s="119">
        <v>49697.5</v>
      </c>
      <c r="I545" s="124">
        <v>1623.71</v>
      </c>
      <c r="K545" s="17"/>
      <c r="L545" s="17"/>
      <c r="M545" s="17"/>
      <c r="N545" s="36">
        <f t="shared" si="57"/>
        <v>1.6076072555978982E-2</v>
      </c>
      <c r="O545" s="20">
        <f t="shared" si="58"/>
        <v>2.8895324153576096E-2</v>
      </c>
      <c r="Q545" s="17" t="str">
        <f t="shared" si="56"/>
        <v/>
      </c>
      <c r="R545" s="17" t="str">
        <f t="shared" si="56"/>
        <v/>
      </c>
      <c r="S545" s="17" t="str">
        <f t="shared" si="56"/>
        <v/>
      </c>
      <c r="T545" s="36" t="str">
        <f t="shared" si="56"/>
        <v/>
      </c>
      <c r="U545" s="20" t="str">
        <f t="shared" si="59"/>
        <v/>
      </c>
    </row>
    <row r="546" spans="7:21" x14ac:dyDescent="0.25">
      <c r="G546" s="2" t="s">
        <v>188</v>
      </c>
      <c r="H546" s="119">
        <v>46928.5</v>
      </c>
      <c r="I546" s="124">
        <v>1476.15</v>
      </c>
      <c r="K546" s="17"/>
      <c r="L546" s="17"/>
      <c r="M546" s="17"/>
      <c r="N546" s="36">
        <f t="shared" si="57"/>
        <v>-5.5717088384727553E-2</v>
      </c>
      <c r="O546" s="20">
        <f t="shared" si="58"/>
        <v>-9.0878297232880212E-2</v>
      </c>
      <c r="Q546" s="17" t="str">
        <f t="shared" si="56"/>
        <v/>
      </c>
      <c r="R546" s="17" t="str">
        <f t="shared" si="56"/>
        <v/>
      </c>
      <c r="S546" s="17" t="str">
        <f t="shared" si="56"/>
        <v/>
      </c>
      <c r="T546" s="36">
        <f t="shared" si="56"/>
        <v>-5.5717088384727553E-2</v>
      </c>
      <c r="U546" s="20">
        <f t="shared" si="59"/>
        <v>-9.0878297232880212E-2</v>
      </c>
    </row>
    <row r="547" spans="7:21" x14ac:dyDescent="0.25">
      <c r="G547" s="2" t="s">
        <v>187</v>
      </c>
      <c r="H547" s="119">
        <v>46345.599999999999</v>
      </c>
      <c r="I547" s="124">
        <v>1445.44</v>
      </c>
      <c r="K547" s="17"/>
      <c r="L547" s="17"/>
      <c r="M547" s="17"/>
      <c r="N547" s="36">
        <f t="shared" si="57"/>
        <v>-1.2421023471877457E-2</v>
      </c>
      <c r="O547" s="20">
        <f t="shared" si="58"/>
        <v>-2.0804118822612905E-2</v>
      </c>
      <c r="Q547" s="17" t="str">
        <f t="shared" si="56"/>
        <v/>
      </c>
      <c r="R547" s="17" t="str">
        <f t="shared" si="56"/>
        <v/>
      </c>
      <c r="S547" s="17" t="str">
        <f t="shared" si="56"/>
        <v/>
      </c>
      <c r="T547" s="36">
        <f t="shared" si="56"/>
        <v>-1.2421023471877457E-2</v>
      </c>
      <c r="U547" s="20">
        <f t="shared" si="59"/>
        <v>-2.0804118822612905E-2</v>
      </c>
    </row>
    <row r="548" spans="7:21" x14ac:dyDescent="0.25">
      <c r="G548" s="2" t="s">
        <v>186</v>
      </c>
      <c r="H548" s="119">
        <v>46136.7</v>
      </c>
      <c r="I548" s="124">
        <v>1458.93</v>
      </c>
      <c r="K548" s="17"/>
      <c r="L548" s="17"/>
      <c r="M548" s="17"/>
      <c r="N548" s="36">
        <f t="shared" si="57"/>
        <v>-4.5074397569564439E-3</v>
      </c>
      <c r="O548" s="20">
        <f t="shared" si="58"/>
        <v>9.3327983174673612E-3</v>
      </c>
      <c r="Q548" s="17" t="str">
        <f t="shared" si="56"/>
        <v/>
      </c>
      <c r="R548" s="17" t="str">
        <f t="shared" si="56"/>
        <v/>
      </c>
      <c r="S548" s="17" t="str">
        <f t="shared" si="56"/>
        <v/>
      </c>
      <c r="T548" s="36">
        <f t="shared" si="56"/>
        <v>-4.5074397569564439E-3</v>
      </c>
      <c r="U548" s="20" t="str">
        <f t="shared" si="59"/>
        <v/>
      </c>
    </row>
    <row r="549" spans="7:21" x14ac:dyDescent="0.25">
      <c r="G549" s="2" t="s">
        <v>185</v>
      </c>
      <c r="H549" s="119">
        <v>45164</v>
      </c>
      <c r="I549" s="124">
        <v>1418.76</v>
      </c>
      <c r="K549" s="17"/>
      <c r="L549" s="17"/>
      <c r="M549" s="17"/>
      <c r="N549" s="36">
        <f t="shared" si="57"/>
        <v>-2.1082999000795355E-2</v>
      </c>
      <c r="O549" s="20">
        <f t="shared" si="58"/>
        <v>-2.7533877567806564E-2</v>
      </c>
      <c r="Q549" s="17" t="str">
        <f t="shared" si="56"/>
        <v/>
      </c>
      <c r="R549" s="17" t="str">
        <f t="shared" si="56"/>
        <v/>
      </c>
      <c r="S549" s="17" t="str">
        <f t="shared" si="56"/>
        <v/>
      </c>
      <c r="T549" s="36">
        <f t="shared" si="56"/>
        <v>-2.1082999000795355E-2</v>
      </c>
      <c r="U549" s="20">
        <f t="shared" si="59"/>
        <v>-2.7533877567806564E-2</v>
      </c>
    </row>
    <row r="550" spans="7:21" x14ac:dyDescent="0.25">
      <c r="G550" s="2" t="s">
        <v>184</v>
      </c>
      <c r="H550" s="119">
        <v>49595.5</v>
      </c>
      <c r="I550" s="124">
        <v>1570.03</v>
      </c>
      <c r="K550" s="17"/>
      <c r="L550" s="17"/>
      <c r="M550" s="17"/>
      <c r="N550" s="36">
        <f t="shared" si="57"/>
        <v>9.8120184217518336E-2</v>
      </c>
      <c r="O550" s="20">
        <f t="shared" si="58"/>
        <v>0.10662127491612394</v>
      </c>
      <c r="Q550" s="17" t="str">
        <f t="shared" si="56"/>
        <v/>
      </c>
      <c r="R550" s="17" t="str">
        <f t="shared" si="56"/>
        <v/>
      </c>
      <c r="S550" s="17" t="str">
        <f t="shared" si="56"/>
        <v/>
      </c>
      <c r="T550" s="36" t="str">
        <f t="shared" si="56"/>
        <v/>
      </c>
      <c r="U550" s="20" t="str">
        <f t="shared" si="59"/>
        <v/>
      </c>
    </row>
    <row r="551" spans="7:21" x14ac:dyDescent="0.25">
      <c r="G551" s="2" t="s">
        <v>183</v>
      </c>
      <c r="H551" s="119">
        <v>48424.2</v>
      </c>
      <c r="I551" s="124">
        <v>1488.62</v>
      </c>
      <c r="K551" s="17"/>
      <c r="L551" s="17"/>
      <c r="M551" s="17"/>
      <c r="N551" s="36">
        <f t="shared" si="57"/>
        <v>-2.3617062031837666E-2</v>
      </c>
      <c r="O551" s="20">
        <f t="shared" si="58"/>
        <v>-5.1852512372375092E-2</v>
      </c>
      <c r="Q551" s="17" t="str">
        <f t="shared" si="56"/>
        <v/>
      </c>
      <c r="R551" s="17" t="str">
        <f t="shared" si="56"/>
        <v/>
      </c>
      <c r="S551" s="17" t="str">
        <f t="shared" si="56"/>
        <v/>
      </c>
      <c r="T551" s="36">
        <f t="shared" si="56"/>
        <v>-2.3617062031837666E-2</v>
      </c>
      <c r="U551" s="20">
        <f t="shared" si="59"/>
        <v>-5.1852512372375092E-2</v>
      </c>
    </row>
    <row r="552" spans="7:21" x14ac:dyDescent="0.25">
      <c r="G552" s="2" t="s">
        <v>182</v>
      </c>
      <c r="H552" s="119">
        <v>50395.1</v>
      </c>
      <c r="I552" s="124">
        <v>1571.05</v>
      </c>
      <c r="K552" s="17"/>
      <c r="L552" s="17"/>
      <c r="M552" s="17"/>
      <c r="N552" s="36">
        <f t="shared" si="57"/>
        <v>4.0700724018156276E-2</v>
      </c>
      <c r="O552" s="20">
        <f t="shared" si="58"/>
        <v>5.5373433112547277E-2</v>
      </c>
      <c r="Q552" s="17" t="str">
        <f t="shared" si="56"/>
        <v/>
      </c>
      <c r="R552" s="17" t="str">
        <f t="shared" si="56"/>
        <v/>
      </c>
      <c r="S552" s="17" t="str">
        <f t="shared" si="56"/>
        <v/>
      </c>
      <c r="T552" s="36" t="str">
        <f t="shared" si="56"/>
        <v/>
      </c>
      <c r="U552" s="20" t="str">
        <f t="shared" si="59"/>
        <v/>
      </c>
    </row>
    <row r="553" spans="7:21" x14ac:dyDescent="0.25">
      <c r="G553" s="2" t="s">
        <v>181</v>
      </c>
      <c r="H553" s="119">
        <v>48428</v>
      </c>
      <c r="I553" s="124">
        <v>1538.61</v>
      </c>
      <c r="K553" s="17"/>
      <c r="L553" s="17"/>
      <c r="M553" s="17"/>
      <c r="N553" s="36">
        <f t="shared" si="57"/>
        <v>-3.9033556833898531E-2</v>
      </c>
      <c r="O553" s="20">
        <f t="shared" si="58"/>
        <v>-2.0648610801693223E-2</v>
      </c>
      <c r="Q553" s="17" t="str">
        <f t="shared" si="56"/>
        <v/>
      </c>
      <c r="R553" s="17" t="str">
        <f t="shared" si="56"/>
        <v/>
      </c>
      <c r="S553" s="17" t="str">
        <f t="shared" si="56"/>
        <v/>
      </c>
      <c r="T553" s="36">
        <f t="shared" si="56"/>
        <v>-3.9033556833898531E-2</v>
      </c>
      <c r="U553" s="20">
        <f t="shared" si="59"/>
        <v>-2.0648610801693223E-2</v>
      </c>
    </row>
    <row r="554" spans="7:21" x14ac:dyDescent="0.25">
      <c r="G554" s="2" t="s">
        <v>180</v>
      </c>
      <c r="H554" s="119">
        <v>48792.5</v>
      </c>
      <c r="I554" s="124">
        <v>1530.29</v>
      </c>
      <c r="K554" s="17"/>
      <c r="L554" s="17"/>
      <c r="M554" s="17"/>
      <c r="N554" s="36">
        <f t="shared" si="57"/>
        <v>7.5266374824480842E-3</v>
      </c>
      <c r="O554" s="20">
        <f t="shared" si="58"/>
        <v>-5.4074781783557402E-3</v>
      </c>
      <c r="Q554" s="17" t="str">
        <f t="shared" si="56"/>
        <v/>
      </c>
      <c r="R554" s="17" t="str">
        <f t="shared" si="56"/>
        <v/>
      </c>
      <c r="S554" s="17" t="str">
        <f t="shared" si="56"/>
        <v/>
      </c>
      <c r="T554" s="36" t="str">
        <f t="shared" si="56"/>
        <v/>
      </c>
      <c r="U554" s="20">
        <f t="shared" si="59"/>
        <v>-5.4074781783557402E-3</v>
      </c>
    </row>
    <row r="555" spans="7:21" x14ac:dyDescent="0.25">
      <c r="G555" s="2" t="s">
        <v>179</v>
      </c>
      <c r="H555" s="119">
        <v>48855.6</v>
      </c>
      <c r="I555" s="124">
        <v>1649.19</v>
      </c>
      <c r="K555" s="17"/>
      <c r="L555" s="17"/>
      <c r="M555" s="17"/>
      <c r="N555" s="36">
        <f t="shared" si="57"/>
        <v>1.2932315417328866E-3</v>
      </c>
      <c r="O555" s="20">
        <f t="shared" si="58"/>
        <v>7.7697691287272441E-2</v>
      </c>
      <c r="Q555" s="17" t="str">
        <f t="shared" si="56"/>
        <v/>
      </c>
      <c r="R555" s="17" t="str">
        <f t="shared" si="56"/>
        <v/>
      </c>
      <c r="S555" s="17" t="str">
        <f t="shared" si="56"/>
        <v/>
      </c>
      <c r="T555" s="36" t="str">
        <f t="shared" si="56"/>
        <v/>
      </c>
      <c r="U555" s="20" t="str">
        <f t="shared" si="59"/>
        <v/>
      </c>
    </row>
    <row r="556" spans="7:21" x14ac:dyDescent="0.25">
      <c r="G556" s="2" t="s">
        <v>178</v>
      </c>
      <c r="H556" s="119">
        <v>50982.3</v>
      </c>
      <c r="I556" s="124">
        <v>1728.1</v>
      </c>
      <c r="K556" s="17"/>
      <c r="L556" s="17"/>
      <c r="M556" s="17"/>
      <c r="N556" s="36">
        <f t="shared" si="57"/>
        <v>4.353032201016882E-2</v>
      </c>
      <c r="O556" s="20">
        <f t="shared" si="58"/>
        <v>4.7847731310522112E-2</v>
      </c>
      <c r="Q556" s="17" t="str">
        <f t="shared" si="56"/>
        <v/>
      </c>
      <c r="R556" s="17" t="str">
        <f t="shared" si="56"/>
        <v/>
      </c>
      <c r="S556" s="17" t="str">
        <f t="shared" si="56"/>
        <v/>
      </c>
      <c r="T556" s="36" t="str">
        <f t="shared" si="56"/>
        <v/>
      </c>
      <c r="U556" s="20" t="str">
        <f t="shared" si="59"/>
        <v/>
      </c>
    </row>
    <row r="557" spans="7:21" x14ac:dyDescent="0.25">
      <c r="G557" s="2" t="s">
        <v>177</v>
      </c>
      <c r="H557" s="119">
        <v>52311</v>
      </c>
      <c r="I557" s="124">
        <v>1831.49</v>
      </c>
      <c r="K557" s="17"/>
      <c r="L557" s="17"/>
      <c r="M557" s="17"/>
      <c r="N557" s="36">
        <f t="shared" si="57"/>
        <v>2.6061986218746558E-2</v>
      </c>
      <c r="O557" s="20">
        <f t="shared" si="58"/>
        <v>5.9828713616110196E-2</v>
      </c>
      <c r="Q557" s="17" t="str">
        <f t="shared" si="56"/>
        <v/>
      </c>
      <c r="R557" s="17" t="str">
        <f t="shared" si="56"/>
        <v/>
      </c>
      <c r="S557" s="17" t="str">
        <f t="shared" si="56"/>
        <v/>
      </c>
      <c r="T557" s="36" t="str">
        <f t="shared" si="56"/>
        <v/>
      </c>
      <c r="U557" s="20" t="str">
        <f t="shared" si="59"/>
        <v/>
      </c>
    </row>
    <row r="558" spans="7:21" x14ac:dyDescent="0.25">
      <c r="G558" s="2" t="s">
        <v>176</v>
      </c>
      <c r="H558" s="119">
        <v>54879</v>
      </c>
      <c r="I558" s="124">
        <v>1869.1</v>
      </c>
      <c r="K558" s="17"/>
      <c r="L558" s="17"/>
      <c r="M558" s="17"/>
      <c r="N558" s="36">
        <f t="shared" si="57"/>
        <v>4.9091013362390301E-2</v>
      </c>
      <c r="O558" s="20">
        <f t="shared" si="58"/>
        <v>2.0535192657344492E-2</v>
      </c>
      <c r="Q558" s="17" t="str">
        <f t="shared" si="56"/>
        <v/>
      </c>
      <c r="R558" s="17" t="str">
        <f t="shared" si="56"/>
        <v/>
      </c>
      <c r="S558" s="17" t="str">
        <f t="shared" si="56"/>
        <v/>
      </c>
      <c r="T558" s="36" t="str">
        <f t="shared" si="56"/>
        <v/>
      </c>
      <c r="U558" s="20" t="str">
        <f t="shared" si="59"/>
        <v/>
      </c>
    </row>
    <row r="559" spans="7:21" x14ac:dyDescent="0.25">
      <c r="G559" s="2" t="s">
        <v>175</v>
      </c>
      <c r="H559" s="119">
        <v>55851.9</v>
      </c>
      <c r="I559" s="124">
        <v>1794.14</v>
      </c>
      <c r="K559" s="17"/>
      <c r="L559" s="17"/>
      <c r="M559" s="17"/>
      <c r="N559" s="36">
        <f t="shared" si="57"/>
        <v>1.772809271305964E-2</v>
      </c>
      <c r="O559" s="20">
        <f t="shared" si="58"/>
        <v>-4.0104863303193961E-2</v>
      </c>
      <c r="Q559" s="17" t="str">
        <f t="shared" si="56"/>
        <v/>
      </c>
      <c r="R559" s="17" t="str">
        <f t="shared" si="56"/>
        <v/>
      </c>
      <c r="S559" s="17" t="str">
        <f t="shared" si="56"/>
        <v/>
      </c>
      <c r="T559" s="36" t="str">
        <f t="shared" si="56"/>
        <v/>
      </c>
      <c r="U559" s="20">
        <f t="shared" si="59"/>
        <v>-4.0104863303193961E-2</v>
      </c>
    </row>
    <row r="560" spans="7:21" x14ac:dyDescent="0.25">
      <c r="G560" s="2" t="s">
        <v>174</v>
      </c>
      <c r="H560" s="119">
        <v>57799.5</v>
      </c>
      <c r="I560" s="124">
        <v>1825.79</v>
      </c>
      <c r="K560" s="17"/>
      <c r="L560" s="17"/>
      <c r="M560" s="17"/>
      <c r="N560" s="36">
        <f t="shared" si="57"/>
        <v>3.4870792220139224E-2</v>
      </c>
      <c r="O560" s="20">
        <f t="shared" si="58"/>
        <v>1.7640763819991578E-2</v>
      </c>
      <c r="Q560" s="17" t="str">
        <f t="shared" si="56"/>
        <v/>
      </c>
      <c r="R560" s="17" t="str">
        <f t="shared" si="56"/>
        <v/>
      </c>
      <c r="S560" s="17" t="str">
        <f t="shared" si="56"/>
        <v/>
      </c>
      <c r="T560" s="36" t="str">
        <f t="shared" si="56"/>
        <v/>
      </c>
      <c r="U560" s="20" t="str">
        <f t="shared" si="59"/>
        <v/>
      </c>
    </row>
    <row r="561" spans="7:21" x14ac:dyDescent="0.25">
      <c r="G561" s="2" t="s">
        <v>173</v>
      </c>
      <c r="H561" s="119">
        <v>57265.1</v>
      </c>
      <c r="I561" s="124">
        <v>1766.9</v>
      </c>
      <c r="K561" s="17"/>
      <c r="L561" s="17"/>
      <c r="M561" s="17"/>
      <c r="N561" s="36">
        <f t="shared" si="57"/>
        <v>-9.2457547210615942E-3</v>
      </c>
      <c r="O561" s="20">
        <f t="shared" si="58"/>
        <v>-3.2254530915384549E-2</v>
      </c>
      <c r="Q561" s="17" t="str">
        <f t="shared" si="56"/>
        <v/>
      </c>
      <c r="R561" s="17" t="str">
        <f t="shared" si="56"/>
        <v/>
      </c>
      <c r="S561" s="17" t="str">
        <f t="shared" si="56"/>
        <v/>
      </c>
      <c r="T561" s="36">
        <f t="shared" si="56"/>
        <v>-9.2457547210615942E-3</v>
      </c>
      <c r="U561" s="20">
        <f t="shared" si="59"/>
        <v>-3.2254530915384549E-2</v>
      </c>
    </row>
    <row r="562" spans="7:21" x14ac:dyDescent="0.25">
      <c r="G562" s="2" t="s">
        <v>172</v>
      </c>
      <c r="H562" s="119">
        <v>61195.3</v>
      </c>
      <c r="I562" s="124">
        <v>1921.13</v>
      </c>
      <c r="K562" s="17"/>
      <c r="L562" s="17"/>
      <c r="M562" s="17"/>
      <c r="N562" s="36">
        <f t="shared" si="57"/>
        <v>6.8631679679246327E-2</v>
      </c>
      <c r="O562" s="20">
        <f t="shared" si="58"/>
        <v>8.7288471333974771E-2</v>
      </c>
      <c r="Q562" s="17" t="str">
        <f t="shared" si="56"/>
        <v/>
      </c>
      <c r="R562" s="17" t="str">
        <f t="shared" si="56"/>
        <v/>
      </c>
      <c r="S562" s="17" t="str">
        <f t="shared" si="56"/>
        <v/>
      </c>
      <c r="T562" s="36" t="str">
        <f t="shared" si="56"/>
        <v/>
      </c>
      <c r="U562" s="20" t="str">
        <f t="shared" si="59"/>
        <v/>
      </c>
    </row>
    <row r="563" spans="7:21" x14ac:dyDescent="0.25">
      <c r="G563" s="2" t="s">
        <v>171</v>
      </c>
      <c r="H563" s="119">
        <v>59113.7</v>
      </c>
      <c r="I563" s="124">
        <v>1849.06</v>
      </c>
      <c r="K563" s="17"/>
      <c r="L563" s="17"/>
      <c r="M563" s="17"/>
      <c r="N563" s="36">
        <f t="shared" si="57"/>
        <v>-3.4015684211042396E-2</v>
      </c>
      <c r="O563" s="20">
        <f t="shared" si="58"/>
        <v>-3.7514379557864519E-2</v>
      </c>
      <c r="Q563" s="17" t="str">
        <f t="shared" si="56"/>
        <v/>
      </c>
      <c r="R563" s="17" t="str">
        <f t="shared" si="56"/>
        <v/>
      </c>
      <c r="S563" s="17" t="str">
        <f t="shared" si="56"/>
        <v/>
      </c>
      <c r="T563" s="36">
        <f t="shared" ref="T563:U626" si="60">IF(N563&lt;0,N563,"")</f>
        <v>-3.4015684211042396E-2</v>
      </c>
      <c r="U563" s="20">
        <f t="shared" si="59"/>
        <v>-3.7514379557864519E-2</v>
      </c>
    </row>
    <row r="564" spans="7:21" x14ac:dyDescent="0.25">
      <c r="G564" s="2" t="s">
        <v>170</v>
      </c>
      <c r="H564" s="119">
        <v>55791.3</v>
      </c>
      <c r="I564" s="124">
        <v>1792.38</v>
      </c>
      <c r="K564" s="17"/>
      <c r="L564" s="17"/>
      <c r="M564" s="17"/>
      <c r="N564" s="36">
        <f t="shared" si="57"/>
        <v>-5.620355349098427E-2</v>
      </c>
      <c r="O564" s="20">
        <f t="shared" si="58"/>
        <v>-3.0653413085567682E-2</v>
      </c>
      <c r="Q564" s="17" t="str">
        <f t="shared" ref="Q564:U627" si="61">IF(K564&lt;0,K564,"")</f>
        <v/>
      </c>
      <c r="R564" s="17" t="str">
        <f t="shared" si="61"/>
        <v/>
      </c>
      <c r="S564" s="17" t="str">
        <f t="shared" si="61"/>
        <v/>
      </c>
      <c r="T564" s="36">
        <f t="shared" si="60"/>
        <v>-5.620355349098427E-2</v>
      </c>
      <c r="U564" s="20">
        <f t="shared" si="59"/>
        <v>-3.0653413085567682E-2</v>
      </c>
    </row>
    <row r="565" spans="7:21" x14ac:dyDescent="0.25">
      <c r="G565" s="2" t="s">
        <v>169</v>
      </c>
      <c r="H565" s="119">
        <v>56889.7</v>
      </c>
      <c r="I565" s="124">
        <v>1804.85</v>
      </c>
      <c r="K565" s="17"/>
      <c r="L565" s="17"/>
      <c r="M565" s="17"/>
      <c r="N565" s="36">
        <f t="shared" si="57"/>
        <v>1.9687657394611646E-2</v>
      </c>
      <c r="O565" s="20">
        <f t="shared" si="58"/>
        <v>6.9572300516629326E-3</v>
      </c>
      <c r="Q565" s="17" t="str">
        <f t="shared" si="61"/>
        <v/>
      </c>
      <c r="R565" s="17" t="str">
        <f t="shared" si="61"/>
        <v/>
      </c>
      <c r="S565" s="17" t="str">
        <f t="shared" si="61"/>
        <v/>
      </c>
      <c r="T565" s="36" t="str">
        <f t="shared" si="60"/>
        <v/>
      </c>
      <c r="U565" s="20" t="str">
        <f t="shared" si="59"/>
        <v/>
      </c>
    </row>
    <row r="566" spans="7:21" x14ac:dyDescent="0.25">
      <c r="G566" s="2" t="s">
        <v>168</v>
      </c>
      <c r="H566" s="119">
        <v>58913.5</v>
      </c>
      <c r="I566" s="124">
        <v>1823.35</v>
      </c>
      <c r="K566" s="17"/>
      <c r="L566" s="17"/>
      <c r="M566" s="17"/>
      <c r="N566" s="36">
        <f t="shared" si="57"/>
        <v>3.5574102166121557E-2</v>
      </c>
      <c r="O566" s="20">
        <f t="shared" si="58"/>
        <v>1.0250159293015981E-2</v>
      </c>
      <c r="Q566" s="17" t="str">
        <f t="shared" si="61"/>
        <v/>
      </c>
      <c r="R566" s="17" t="str">
        <f t="shared" si="61"/>
        <v/>
      </c>
      <c r="S566" s="17" t="str">
        <f t="shared" si="61"/>
        <v/>
      </c>
      <c r="T566" s="36" t="str">
        <f t="shared" si="60"/>
        <v/>
      </c>
      <c r="U566" s="20" t="str">
        <f t="shared" si="59"/>
        <v/>
      </c>
    </row>
    <row r="567" spans="7:21" x14ac:dyDescent="0.25">
      <c r="G567" s="2" t="s">
        <v>167</v>
      </c>
      <c r="H567" s="119">
        <v>57656</v>
      </c>
      <c r="I567" s="124">
        <v>1776.08</v>
      </c>
      <c r="K567" s="17"/>
      <c r="L567" s="17"/>
      <c r="M567" s="17"/>
      <c r="N567" s="36">
        <f t="shared" si="57"/>
        <v>-2.134485304726419E-2</v>
      </c>
      <c r="O567" s="20">
        <f t="shared" si="58"/>
        <v>-2.5924808731181637E-2</v>
      </c>
      <c r="Q567" s="17" t="str">
        <f t="shared" si="61"/>
        <v/>
      </c>
      <c r="R567" s="17" t="str">
        <f t="shared" si="61"/>
        <v/>
      </c>
      <c r="S567" s="17" t="str">
        <f t="shared" si="61"/>
        <v/>
      </c>
      <c r="T567" s="36">
        <f t="shared" si="60"/>
        <v>-2.134485304726419E-2</v>
      </c>
      <c r="U567" s="20">
        <f t="shared" si="59"/>
        <v>-2.5924808731181637E-2</v>
      </c>
    </row>
    <row r="568" spans="7:21" x14ac:dyDescent="0.25">
      <c r="G568" s="2" t="s">
        <v>166</v>
      </c>
      <c r="H568" s="119">
        <v>58088</v>
      </c>
      <c r="I568" s="124">
        <v>1809.64</v>
      </c>
      <c r="K568" s="17"/>
      <c r="L568" s="17"/>
      <c r="M568" s="17"/>
      <c r="N568" s="36">
        <f t="shared" si="57"/>
        <v>7.4927154155681741E-3</v>
      </c>
      <c r="O568" s="20">
        <f t="shared" si="58"/>
        <v>1.8895545245709799E-2</v>
      </c>
      <c r="Q568" s="17" t="str">
        <f t="shared" si="61"/>
        <v/>
      </c>
      <c r="R568" s="17" t="str">
        <f t="shared" si="61"/>
        <v/>
      </c>
      <c r="S568" s="17" t="str">
        <f t="shared" si="61"/>
        <v/>
      </c>
      <c r="T568" s="36" t="str">
        <f t="shared" si="60"/>
        <v/>
      </c>
      <c r="U568" s="20" t="str">
        <f t="shared" si="59"/>
        <v/>
      </c>
    </row>
    <row r="569" spans="7:21" x14ac:dyDescent="0.25">
      <c r="G569" s="2" t="s">
        <v>165</v>
      </c>
      <c r="H569" s="119">
        <v>58093.4</v>
      </c>
      <c r="I569" s="124">
        <v>1804.6</v>
      </c>
      <c r="K569" s="17"/>
      <c r="L569" s="17"/>
      <c r="M569" s="17"/>
      <c r="N569" s="36">
        <f t="shared" si="57"/>
        <v>9.2962401873064593E-5</v>
      </c>
      <c r="O569" s="20">
        <f t="shared" si="58"/>
        <v>-2.785084326164422E-3</v>
      </c>
      <c r="Q569" s="17" t="str">
        <f t="shared" si="61"/>
        <v/>
      </c>
      <c r="R569" s="17" t="str">
        <f t="shared" si="61"/>
        <v/>
      </c>
      <c r="S569" s="17" t="str">
        <f t="shared" si="61"/>
        <v/>
      </c>
      <c r="T569" s="36" t="str">
        <f t="shared" si="60"/>
        <v/>
      </c>
      <c r="U569" s="20">
        <f t="shared" si="59"/>
        <v>-2.785084326164422E-3</v>
      </c>
    </row>
    <row r="570" spans="7:21" x14ac:dyDescent="0.25">
      <c r="G570" s="2" t="s">
        <v>164</v>
      </c>
      <c r="H570" s="119">
        <v>57383.8</v>
      </c>
      <c r="I570" s="124">
        <v>1783.72</v>
      </c>
      <c r="K570" s="17"/>
      <c r="L570" s="17"/>
      <c r="M570" s="17"/>
      <c r="N570" s="36">
        <f t="shared" si="57"/>
        <v>-1.2214812698172262E-2</v>
      </c>
      <c r="O570" s="20">
        <f t="shared" si="58"/>
        <v>-1.1570431120469848E-2</v>
      </c>
      <c r="Q570" s="17" t="str">
        <f t="shared" si="61"/>
        <v/>
      </c>
      <c r="R570" s="17" t="str">
        <f t="shared" si="61"/>
        <v/>
      </c>
      <c r="S570" s="17" t="str">
        <f t="shared" si="61"/>
        <v/>
      </c>
      <c r="T570" s="36">
        <f t="shared" si="60"/>
        <v>-1.2214812698172262E-2</v>
      </c>
      <c r="U570" s="20">
        <f t="shared" si="59"/>
        <v>-1.1570431120469848E-2</v>
      </c>
    </row>
    <row r="571" spans="7:21" x14ac:dyDescent="0.25">
      <c r="G571" s="2" t="s">
        <v>163</v>
      </c>
      <c r="H571" s="119">
        <v>54158.3</v>
      </c>
      <c r="I571" s="124">
        <v>1682.37</v>
      </c>
      <c r="K571" s="17"/>
      <c r="L571" s="17"/>
      <c r="M571" s="17"/>
      <c r="N571" s="36">
        <f t="shared" si="57"/>
        <v>-5.6209243723838398E-2</v>
      </c>
      <c r="O571" s="20">
        <f t="shared" si="58"/>
        <v>-5.6819455968425636E-2</v>
      </c>
      <c r="Q571" s="17" t="str">
        <f t="shared" si="61"/>
        <v/>
      </c>
      <c r="R571" s="17" t="str">
        <f t="shared" si="61"/>
        <v/>
      </c>
      <c r="S571" s="17" t="str">
        <f t="shared" si="61"/>
        <v/>
      </c>
      <c r="T571" s="36">
        <f t="shared" si="60"/>
        <v>-5.6209243723838398E-2</v>
      </c>
      <c r="U571" s="20">
        <f t="shared" si="59"/>
        <v>-5.6819455968425636E-2</v>
      </c>
    </row>
    <row r="572" spans="7:21" x14ac:dyDescent="0.25">
      <c r="G572" s="2" t="s">
        <v>162</v>
      </c>
      <c r="H572" s="119">
        <v>54452.5</v>
      </c>
      <c r="I572" s="124">
        <v>1667.9</v>
      </c>
      <c r="K572" s="17"/>
      <c r="L572" s="17"/>
      <c r="M572" s="17"/>
      <c r="N572" s="36">
        <f t="shared" si="57"/>
        <v>5.4322236850121719E-3</v>
      </c>
      <c r="O572" s="20">
        <f t="shared" si="58"/>
        <v>-8.6009617384997794E-3</v>
      </c>
      <c r="Q572" s="17" t="str">
        <f t="shared" si="61"/>
        <v/>
      </c>
      <c r="R572" s="17" t="str">
        <f t="shared" si="61"/>
        <v/>
      </c>
      <c r="S572" s="17" t="str">
        <f t="shared" si="61"/>
        <v/>
      </c>
      <c r="T572" s="36" t="str">
        <f t="shared" si="60"/>
        <v/>
      </c>
      <c r="U572" s="20">
        <f t="shared" si="59"/>
        <v>-8.6009617384997794E-3</v>
      </c>
    </row>
    <row r="573" spans="7:21" x14ac:dyDescent="0.25">
      <c r="G573" s="2" t="s">
        <v>161</v>
      </c>
      <c r="H573" s="119">
        <v>52325.4</v>
      </c>
      <c r="I573" s="124">
        <v>1582.38</v>
      </c>
      <c r="K573" s="17"/>
      <c r="L573" s="17"/>
      <c r="M573" s="17"/>
      <c r="N573" s="36">
        <f t="shared" si="57"/>
        <v>-3.9063403884119108E-2</v>
      </c>
      <c r="O573" s="20">
        <f t="shared" si="58"/>
        <v>-5.127405719767375E-2</v>
      </c>
      <c r="Q573" s="17" t="str">
        <f t="shared" si="61"/>
        <v/>
      </c>
      <c r="R573" s="17" t="str">
        <f t="shared" si="61"/>
        <v/>
      </c>
      <c r="S573" s="17" t="str">
        <f t="shared" si="61"/>
        <v/>
      </c>
      <c r="T573" s="36">
        <f t="shared" si="60"/>
        <v>-3.9063403884119108E-2</v>
      </c>
      <c r="U573" s="20">
        <f t="shared" si="59"/>
        <v>-5.127405719767375E-2</v>
      </c>
    </row>
    <row r="574" spans="7:21" x14ac:dyDescent="0.25">
      <c r="G574" s="2" t="s">
        <v>160</v>
      </c>
      <c r="H574" s="119">
        <v>51322.3</v>
      </c>
      <c r="I574" s="124">
        <v>1586.54</v>
      </c>
      <c r="K574" s="17"/>
      <c r="L574" s="17"/>
      <c r="M574" s="17"/>
      <c r="N574" s="36">
        <f t="shared" si="57"/>
        <v>-1.9170422013018551E-2</v>
      </c>
      <c r="O574" s="20">
        <f t="shared" si="58"/>
        <v>2.6289513264827757E-3</v>
      </c>
      <c r="Q574" s="17" t="str">
        <f t="shared" si="61"/>
        <v/>
      </c>
      <c r="R574" s="17" t="str">
        <f t="shared" si="61"/>
        <v/>
      </c>
      <c r="S574" s="17" t="str">
        <f t="shared" si="61"/>
        <v/>
      </c>
      <c r="T574" s="36">
        <f t="shared" si="60"/>
        <v>-1.9170422013018551E-2</v>
      </c>
      <c r="U574" s="20" t="str">
        <f t="shared" si="59"/>
        <v/>
      </c>
    </row>
    <row r="575" spans="7:21" x14ac:dyDescent="0.25">
      <c r="G575" s="2" t="s">
        <v>159</v>
      </c>
      <c r="H575" s="119">
        <v>55036.1</v>
      </c>
      <c r="I575" s="124">
        <v>1698.6</v>
      </c>
      <c r="K575" s="17"/>
      <c r="L575" s="17"/>
      <c r="M575" s="17"/>
      <c r="N575" s="36">
        <f t="shared" si="57"/>
        <v>7.2362306443787494E-2</v>
      </c>
      <c r="O575" s="20">
        <f t="shared" si="58"/>
        <v>7.0631689084422744E-2</v>
      </c>
      <c r="Q575" s="17" t="str">
        <f t="shared" si="61"/>
        <v/>
      </c>
      <c r="R575" s="17" t="str">
        <f t="shared" si="61"/>
        <v/>
      </c>
      <c r="S575" s="17" t="str">
        <f t="shared" si="61"/>
        <v/>
      </c>
      <c r="T575" s="36" t="str">
        <f t="shared" si="60"/>
        <v/>
      </c>
      <c r="U575" s="20" t="str">
        <f t="shared" si="59"/>
        <v/>
      </c>
    </row>
    <row r="576" spans="7:21" x14ac:dyDescent="0.25">
      <c r="G576" s="2" t="s">
        <v>158</v>
      </c>
      <c r="H576" s="119">
        <v>55862.9</v>
      </c>
      <c r="I576" s="124">
        <v>1713.01</v>
      </c>
      <c r="K576" s="17"/>
      <c r="L576" s="17"/>
      <c r="M576" s="17"/>
      <c r="N576" s="36">
        <f t="shared" si="57"/>
        <v>1.502286680923981E-2</v>
      </c>
      <c r="O576" s="20">
        <f t="shared" si="58"/>
        <v>8.4834569645590996E-3</v>
      </c>
      <c r="Q576" s="17" t="str">
        <f t="shared" si="61"/>
        <v/>
      </c>
      <c r="R576" s="17" t="str">
        <f t="shared" si="61"/>
        <v/>
      </c>
      <c r="S576" s="17" t="str">
        <f t="shared" si="61"/>
        <v/>
      </c>
      <c r="T576" s="36" t="str">
        <f t="shared" si="60"/>
        <v/>
      </c>
      <c r="U576" s="20" t="str">
        <f t="shared" si="59"/>
        <v/>
      </c>
    </row>
    <row r="577" spans="7:21" x14ac:dyDescent="0.25">
      <c r="G577" s="2" t="s">
        <v>157</v>
      </c>
      <c r="H577" s="119">
        <v>55765.2</v>
      </c>
      <c r="I577" s="124">
        <v>1686.8</v>
      </c>
      <c r="K577" s="17"/>
      <c r="L577" s="17"/>
      <c r="M577" s="17"/>
      <c r="N577" s="36">
        <f t="shared" si="57"/>
        <v>-1.7489245993316249E-3</v>
      </c>
      <c r="O577" s="20">
        <f t="shared" si="58"/>
        <v>-1.5300552828062863E-2</v>
      </c>
      <c r="Q577" s="17" t="str">
        <f t="shared" si="61"/>
        <v/>
      </c>
      <c r="R577" s="17" t="str">
        <f t="shared" si="61"/>
        <v/>
      </c>
      <c r="S577" s="17" t="str">
        <f t="shared" si="61"/>
        <v/>
      </c>
      <c r="T577" s="36">
        <f t="shared" si="60"/>
        <v>-1.7489245993316249E-3</v>
      </c>
      <c r="U577" s="20">
        <f t="shared" si="59"/>
        <v>-1.5300552828062863E-2</v>
      </c>
    </row>
    <row r="578" spans="7:21" x14ac:dyDescent="0.25">
      <c r="G578" s="2" t="s">
        <v>156</v>
      </c>
      <c r="H578" s="119">
        <v>57616.2</v>
      </c>
      <c r="I578" s="124">
        <v>1816.69</v>
      </c>
      <c r="K578" s="17"/>
      <c r="L578" s="17"/>
      <c r="M578" s="17"/>
      <c r="N578" s="36">
        <f t="shared" si="57"/>
        <v>3.3192743861763185E-2</v>
      </c>
      <c r="O578" s="20">
        <f t="shared" si="58"/>
        <v>7.7003794166469186E-2</v>
      </c>
      <c r="Q578" s="17" t="str">
        <f t="shared" si="61"/>
        <v/>
      </c>
      <c r="R578" s="17" t="str">
        <f t="shared" si="61"/>
        <v/>
      </c>
      <c r="S578" s="17" t="str">
        <f t="shared" si="61"/>
        <v/>
      </c>
      <c r="T578" s="36" t="str">
        <f t="shared" si="60"/>
        <v/>
      </c>
      <c r="U578" s="20" t="str">
        <f t="shared" si="59"/>
        <v/>
      </c>
    </row>
    <row r="579" spans="7:21" x14ac:dyDescent="0.25">
      <c r="G579" s="2" t="s">
        <v>155</v>
      </c>
      <c r="H579" s="119">
        <v>58771.3</v>
      </c>
      <c r="I579" s="124">
        <v>1841.01</v>
      </c>
      <c r="K579" s="17"/>
      <c r="L579" s="17"/>
      <c r="M579" s="17"/>
      <c r="N579" s="36">
        <f t="shared" si="57"/>
        <v>2.004818089356819E-2</v>
      </c>
      <c r="O579" s="20">
        <f t="shared" si="58"/>
        <v>1.3386984020388626E-2</v>
      </c>
      <c r="Q579" s="17" t="str">
        <f t="shared" si="61"/>
        <v/>
      </c>
      <c r="R579" s="17" t="str">
        <f t="shared" si="61"/>
        <v/>
      </c>
      <c r="S579" s="17" t="str">
        <f t="shared" si="61"/>
        <v/>
      </c>
      <c r="T579" s="36" t="str">
        <f t="shared" si="60"/>
        <v/>
      </c>
      <c r="U579" s="20" t="str">
        <f t="shared" si="59"/>
        <v/>
      </c>
    </row>
    <row r="580" spans="7:21" x14ac:dyDescent="0.25">
      <c r="G580" s="2" t="s">
        <v>154</v>
      </c>
      <c r="H580" s="119">
        <v>58763.7</v>
      </c>
      <c r="I580" s="124">
        <v>1917.99</v>
      </c>
      <c r="K580" s="17"/>
      <c r="L580" s="17"/>
      <c r="M580" s="17"/>
      <c r="N580" s="36">
        <f t="shared" si="57"/>
        <v>-1.2931481862754612E-4</v>
      </c>
      <c r="O580" s="20">
        <f t="shared" si="58"/>
        <v>4.1814004269395522E-2</v>
      </c>
      <c r="Q580" s="17" t="str">
        <f t="shared" si="61"/>
        <v/>
      </c>
      <c r="R580" s="17" t="str">
        <f t="shared" si="61"/>
        <v/>
      </c>
      <c r="S580" s="17" t="str">
        <f t="shared" si="61"/>
        <v/>
      </c>
      <c r="T580" s="36">
        <f t="shared" si="60"/>
        <v>-1.2931481862754612E-4</v>
      </c>
      <c r="U580" s="20" t="str">
        <f t="shared" si="59"/>
        <v/>
      </c>
    </row>
    <row r="581" spans="7:21" x14ac:dyDescent="0.25">
      <c r="G581" s="2" t="s">
        <v>153</v>
      </c>
      <c r="H581" s="119">
        <v>58718.3</v>
      </c>
      <c r="I581" s="124">
        <v>1967.96</v>
      </c>
      <c r="K581" s="17"/>
      <c r="L581" s="17"/>
      <c r="M581" s="17"/>
      <c r="N581" s="36">
        <f t="shared" ref="N581:N644" si="62">H581/H580-1</f>
        <v>-7.7258579701400265E-4</v>
      </c>
      <c r="O581" s="20">
        <f t="shared" ref="O581:O644" si="63">I581/I580-1</f>
        <v>2.6053316232097057E-2</v>
      </c>
      <c r="Q581" s="17" t="str">
        <f t="shared" si="61"/>
        <v/>
      </c>
      <c r="R581" s="17" t="str">
        <f t="shared" si="61"/>
        <v/>
      </c>
      <c r="S581" s="17" t="str">
        <f t="shared" si="61"/>
        <v/>
      </c>
      <c r="T581" s="36">
        <f t="shared" si="60"/>
        <v>-7.7258579701400265E-4</v>
      </c>
      <c r="U581" s="20" t="str">
        <f t="shared" si="59"/>
        <v/>
      </c>
    </row>
    <row r="582" spans="7:21" x14ac:dyDescent="0.25">
      <c r="G582" s="2" t="s">
        <v>152</v>
      </c>
      <c r="H582" s="119">
        <v>58977.3</v>
      </c>
      <c r="I582" s="124">
        <v>2134.5500000000002</v>
      </c>
      <c r="K582" s="17"/>
      <c r="L582" s="17"/>
      <c r="M582" s="17"/>
      <c r="N582" s="36">
        <f t="shared" si="62"/>
        <v>4.4108906422699601E-3</v>
      </c>
      <c r="O582" s="20">
        <f t="shared" si="63"/>
        <v>8.4651110794935036E-2</v>
      </c>
      <c r="Q582" s="17" t="str">
        <f t="shared" si="61"/>
        <v/>
      </c>
      <c r="R582" s="17" t="str">
        <f t="shared" si="61"/>
        <v/>
      </c>
      <c r="S582" s="17" t="str">
        <f t="shared" si="61"/>
        <v/>
      </c>
      <c r="T582" s="36" t="str">
        <f t="shared" si="60"/>
        <v/>
      </c>
      <c r="U582" s="20" t="str">
        <f t="shared" si="59"/>
        <v/>
      </c>
    </row>
    <row r="583" spans="7:21" x14ac:dyDescent="0.25">
      <c r="G583" s="2" t="s">
        <v>151</v>
      </c>
      <c r="H583" s="119">
        <v>57059.9</v>
      </c>
      <c r="I583" s="124">
        <v>2008.59</v>
      </c>
      <c r="K583" s="17"/>
      <c r="L583" s="17"/>
      <c r="M583" s="17"/>
      <c r="N583" s="36">
        <f t="shared" si="62"/>
        <v>-3.2510813482475531E-2</v>
      </c>
      <c r="O583" s="20">
        <f t="shared" si="63"/>
        <v>-5.9010095804736484E-2</v>
      </c>
      <c r="Q583" s="17" t="str">
        <f t="shared" si="61"/>
        <v/>
      </c>
      <c r="R583" s="17" t="str">
        <f t="shared" si="61"/>
        <v/>
      </c>
      <c r="S583" s="17" t="str">
        <f t="shared" si="61"/>
        <v/>
      </c>
      <c r="T583" s="36">
        <f t="shared" si="60"/>
        <v>-3.2510813482475531E-2</v>
      </c>
      <c r="U583" s="20">
        <f t="shared" si="59"/>
        <v>-5.9010095804736484E-2</v>
      </c>
    </row>
    <row r="584" spans="7:21" x14ac:dyDescent="0.25">
      <c r="G584" s="2" t="s">
        <v>150</v>
      </c>
      <c r="H584" s="119">
        <v>58199.9</v>
      </c>
      <c r="I584" s="124">
        <v>2075.94</v>
      </c>
      <c r="K584" s="17"/>
      <c r="L584" s="17"/>
      <c r="M584" s="17"/>
      <c r="N584" s="36">
        <f t="shared" si="62"/>
        <v>1.9979004519811605E-2</v>
      </c>
      <c r="O584" s="20">
        <f t="shared" si="63"/>
        <v>3.353098442190805E-2</v>
      </c>
      <c r="Q584" s="17" t="str">
        <f t="shared" si="61"/>
        <v/>
      </c>
      <c r="R584" s="17" t="str">
        <f t="shared" si="61"/>
        <v/>
      </c>
      <c r="S584" s="17" t="str">
        <f t="shared" si="61"/>
        <v/>
      </c>
      <c r="T584" s="36" t="str">
        <f t="shared" si="60"/>
        <v/>
      </c>
      <c r="U584" s="20" t="str">
        <f t="shared" si="59"/>
        <v/>
      </c>
    </row>
    <row r="585" spans="7:21" x14ac:dyDescent="0.25">
      <c r="G585" s="2" t="s">
        <v>149</v>
      </c>
      <c r="H585" s="119">
        <v>58993.4</v>
      </c>
      <c r="I585" s="124">
        <v>2106.41</v>
      </c>
      <c r="K585" s="17"/>
      <c r="L585" s="17"/>
      <c r="M585" s="17"/>
      <c r="N585" s="36">
        <f t="shared" si="62"/>
        <v>1.3634044044749327E-2</v>
      </c>
      <c r="O585" s="20">
        <f t="shared" si="63"/>
        <v>1.467768817981252E-2</v>
      </c>
      <c r="Q585" s="17" t="str">
        <f t="shared" si="61"/>
        <v/>
      </c>
      <c r="R585" s="17" t="str">
        <f t="shared" si="61"/>
        <v/>
      </c>
      <c r="S585" s="17" t="str">
        <f t="shared" si="61"/>
        <v/>
      </c>
      <c r="T585" s="36" t="str">
        <f t="shared" si="60"/>
        <v/>
      </c>
      <c r="U585" s="20" t="str">
        <f t="shared" si="59"/>
        <v/>
      </c>
    </row>
    <row r="586" spans="7:21" x14ac:dyDescent="0.25">
      <c r="G586" s="2" t="s">
        <v>148</v>
      </c>
      <c r="H586" s="119">
        <v>57996.3</v>
      </c>
      <c r="I586" s="124">
        <v>2111.5300000000002</v>
      </c>
      <c r="K586" s="17"/>
      <c r="L586" s="17"/>
      <c r="M586" s="17"/>
      <c r="N586" s="36">
        <f t="shared" si="62"/>
        <v>-1.6901890719978829E-2</v>
      </c>
      <c r="O586" s="20">
        <f t="shared" si="63"/>
        <v>2.4306758893095637E-3</v>
      </c>
      <c r="Q586" s="17" t="str">
        <f t="shared" si="61"/>
        <v/>
      </c>
      <c r="R586" s="17" t="str">
        <f t="shared" si="61"/>
        <v/>
      </c>
      <c r="S586" s="17" t="str">
        <f t="shared" si="61"/>
        <v/>
      </c>
      <c r="T586" s="36">
        <f t="shared" si="60"/>
        <v>-1.6901890719978829E-2</v>
      </c>
      <c r="U586" s="20" t="str">
        <f t="shared" si="59"/>
        <v/>
      </c>
    </row>
    <row r="587" spans="7:21" x14ac:dyDescent="0.25">
      <c r="G587" s="2" t="s">
        <v>147</v>
      </c>
      <c r="H587" s="119">
        <v>55948.7</v>
      </c>
      <c r="I587" s="124">
        <v>1961.46</v>
      </c>
      <c r="K587" s="17"/>
      <c r="L587" s="17"/>
      <c r="M587" s="17"/>
      <c r="N587" s="36">
        <f t="shared" si="62"/>
        <v>-3.530570053606874E-2</v>
      </c>
      <c r="O587" s="20">
        <f t="shared" si="63"/>
        <v>-7.1071687354667068E-2</v>
      </c>
      <c r="Q587" s="17" t="str">
        <f t="shared" si="61"/>
        <v/>
      </c>
      <c r="R587" s="17" t="str">
        <f t="shared" si="61"/>
        <v/>
      </c>
      <c r="S587" s="17" t="str">
        <f t="shared" si="61"/>
        <v/>
      </c>
      <c r="T587" s="36">
        <f t="shared" si="60"/>
        <v>-3.530570053606874E-2</v>
      </c>
      <c r="U587" s="20">
        <f t="shared" si="59"/>
        <v>-7.1071687354667068E-2</v>
      </c>
    </row>
    <row r="588" spans="7:21" x14ac:dyDescent="0.25">
      <c r="G588" s="2" t="s">
        <v>146</v>
      </c>
      <c r="H588" s="119">
        <v>58077.4</v>
      </c>
      <c r="I588" s="124">
        <v>2079.92</v>
      </c>
      <c r="K588" s="17"/>
      <c r="L588" s="17"/>
      <c r="M588" s="17"/>
      <c r="N588" s="36">
        <f t="shared" si="62"/>
        <v>3.8047354094018271E-2</v>
      </c>
      <c r="O588" s="20">
        <f t="shared" si="63"/>
        <v>6.0393788300551643E-2</v>
      </c>
      <c r="Q588" s="17" t="str">
        <f t="shared" si="61"/>
        <v/>
      </c>
      <c r="R588" s="17" t="str">
        <f t="shared" si="61"/>
        <v/>
      </c>
      <c r="S588" s="17" t="str">
        <f t="shared" si="61"/>
        <v/>
      </c>
      <c r="T588" s="36" t="str">
        <f t="shared" si="60"/>
        <v/>
      </c>
      <c r="U588" s="20" t="str">
        <f t="shared" si="59"/>
        <v/>
      </c>
    </row>
    <row r="589" spans="7:21" x14ac:dyDescent="0.25">
      <c r="G589" s="2" t="s">
        <v>145</v>
      </c>
      <c r="H589" s="119">
        <v>58118.7</v>
      </c>
      <c r="I589" s="124">
        <v>2066.9299999999998</v>
      </c>
      <c r="K589" s="17"/>
      <c r="L589" s="17"/>
      <c r="M589" s="17"/>
      <c r="N589" s="36">
        <f t="shared" si="62"/>
        <v>7.1111998815376332E-4</v>
      </c>
      <c r="O589" s="20">
        <f t="shared" si="63"/>
        <v>-6.2454325166353408E-3</v>
      </c>
      <c r="Q589" s="17" t="str">
        <f t="shared" si="61"/>
        <v/>
      </c>
      <c r="R589" s="17" t="str">
        <f t="shared" si="61"/>
        <v/>
      </c>
      <c r="S589" s="17" t="str">
        <f t="shared" si="61"/>
        <v/>
      </c>
      <c r="T589" s="36" t="str">
        <f t="shared" si="60"/>
        <v/>
      </c>
      <c r="U589" s="20">
        <f t="shared" si="59"/>
        <v>-6.2454325166353408E-3</v>
      </c>
    </row>
    <row r="590" spans="7:21" x14ac:dyDescent="0.25">
      <c r="G590" s="2" t="s">
        <v>144</v>
      </c>
      <c r="H590" s="119">
        <v>59748.4</v>
      </c>
      <c r="I590" s="124">
        <v>2133.79</v>
      </c>
      <c r="K590" s="17"/>
      <c r="L590" s="17"/>
      <c r="M590" s="17"/>
      <c r="N590" s="36">
        <f t="shared" si="62"/>
        <v>2.804088873288646E-2</v>
      </c>
      <c r="O590" s="20">
        <f t="shared" si="63"/>
        <v>3.2347491206765611E-2</v>
      </c>
      <c r="Q590" s="17" t="str">
        <f t="shared" si="61"/>
        <v/>
      </c>
      <c r="R590" s="17" t="str">
        <f t="shared" si="61"/>
        <v/>
      </c>
      <c r="S590" s="17" t="str">
        <f t="shared" si="61"/>
        <v/>
      </c>
      <c r="T590" s="36" t="str">
        <f t="shared" si="60"/>
        <v/>
      </c>
      <c r="U590" s="20" t="str">
        <f t="shared" si="59"/>
        <v/>
      </c>
    </row>
    <row r="591" spans="7:21" x14ac:dyDescent="0.25">
      <c r="G591" s="2" t="s">
        <v>143</v>
      </c>
      <c r="H591" s="119">
        <v>59978.7</v>
      </c>
      <c r="I591" s="124">
        <v>2151.42</v>
      </c>
      <c r="K591" s="17"/>
      <c r="L591" s="17"/>
      <c r="M591" s="17"/>
      <c r="N591" s="36">
        <f t="shared" si="62"/>
        <v>3.8544965220825844E-3</v>
      </c>
      <c r="O591" s="20">
        <f t="shared" si="63"/>
        <v>8.2622938527221468E-3</v>
      </c>
      <c r="Q591" s="17" t="str">
        <f t="shared" si="61"/>
        <v/>
      </c>
      <c r="R591" s="17" t="str">
        <f t="shared" si="61"/>
        <v/>
      </c>
      <c r="S591" s="17" t="str">
        <f t="shared" si="61"/>
        <v/>
      </c>
      <c r="T591" s="36" t="str">
        <f t="shared" si="60"/>
        <v/>
      </c>
      <c r="U591" s="20" t="str">
        <f t="shared" si="59"/>
        <v/>
      </c>
    </row>
    <row r="592" spans="7:21" x14ac:dyDescent="0.25">
      <c r="G592" s="2" t="s">
        <v>142</v>
      </c>
      <c r="H592" s="119">
        <v>59863.8</v>
      </c>
      <c r="I592" s="124">
        <v>2137.81</v>
      </c>
      <c r="K592" s="17"/>
      <c r="L592" s="17"/>
      <c r="M592" s="17"/>
      <c r="N592" s="36">
        <f t="shared" si="62"/>
        <v>-1.9156800664235085E-3</v>
      </c>
      <c r="O592" s="20">
        <f t="shared" si="63"/>
        <v>-6.3260544198715518E-3</v>
      </c>
      <c r="Q592" s="17" t="str">
        <f t="shared" si="61"/>
        <v/>
      </c>
      <c r="R592" s="17" t="str">
        <f t="shared" si="61"/>
        <v/>
      </c>
      <c r="S592" s="17" t="str">
        <f t="shared" si="61"/>
        <v/>
      </c>
      <c r="T592" s="36">
        <f t="shared" si="60"/>
        <v>-1.9156800664235085E-3</v>
      </c>
      <c r="U592" s="20">
        <f t="shared" si="59"/>
        <v>-6.3260544198715518E-3</v>
      </c>
    </row>
    <row r="593" spans="7:21" x14ac:dyDescent="0.25">
      <c r="G593" s="2" t="s">
        <v>141</v>
      </c>
      <c r="H593" s="119">
        <v>63540.9</v>
      </c>
      <c r="I593" s="124">
        <v>2299.9299999999998</v>
      </c>
      <c r="K593" s="17"/>
      <c r="L593" s="17"/>
      <c r="M593" s="17"/>
      <c r="N593" s="36">
        <f t="shared" si="62"/>
        <v>6.1424433463963091E-2</v>
      </c>
      <c r="O593" s="20">
        <f t="shared" si="63"/>
        <v>7.5834615798410443E-2</v>
      </c>
      <c r="Q593" s="17" t="str">
        <f t="shared" si="61"/>
        <v/>
      </c>
      <c r="R593" s="17" t="str">
        <f t="shared" si="61"/>
        <v/>
      </c>
      <c r="S593" s="17" t="str">
        <f t="shared" si="61"/>
        <v/>
      </c>
      <c r="T593" s="36" t="str">
        <f t="shared" si="60"/>
        <v/>
      </c>
      <c r="U593" s="20" t="str">
        <f t="shared" si="59"/>
        <v/>
      </c>
    </row>
    <row r="594" spans="7:21" x14ac:dyDescent="0.25">
      <c r="G594" s="2" t="s">
        <v>140</v>
      </c>
      <c r="H594" s="119">
        <v>62980.4</v>
      </c>
      <c r="I594" s="124">
        <v>2431.56</v>
      </c>
      <c r="K594" s="17"/>
      <c r="L594" s="17"/>
      <c r="M594" s="17"/>
      <c r="N594" s="36">
        <f t="shared" si="62"/>
        <v>-8.8210900380699675E-3</v>
      </c>
      <c r="O594" s="20">
        <f t="shared" si="63"/>
        <v>5.7232176631462739E-2</v>
      </c>
      <c r="Q594" s="17" t="str">
        <f t="shared" si="61"/>
        <v/>
      </c>
      <c r="R594" s="17" t="str">
        <f t="shared" si="61"/>
        <v/>
      </c>
      <c r="S594" s="17" t="str">
        <f t="shared" si="61"/>
        <v/>
      </c>
      <c r="T594" s="36">
        <f t="shared" si="60"/>
        <v>-8.8210900380699675E-3</v>
      </c>
      <c r="U594" s="20" t="str">
        <f t="shared" si="59"/>
        <v/>
      </c>
    </row>
    <row r="595" spans="7:21" x14ac:dyDescent="0.25">
      <c r="G595" s="2" t="s">
        <v>139</v>
      </c>
      <c r="H595" s="119">
        <v>63216</v>
      </c>
      <c r="I595" s="124">
        <v>2514.2199999999998</v>
      </c>
      <c r="K595" s="17"/>
      <c r="L595" s="17"/>
      <c r="M595" s="17"/>
      <c r="N595" s="36">
        <f t="shared" si="62"/>
        <v>3.7408463585495433E-3</v>
      </c>
      <c r="O595" s="20">
        <f t="shared" si="63"/>
        <v>3.3994637187648946E-2</v>
      </c>
      <c r="Q595" s="17" t="str">
        <f t="shared" si="61"/>
        <v/>
      </c>
      <c r="R595" s="17" t="str">
        <f t="shared" si="61"/>
        <v/>
      </c>
      <c r="S595" s="17" t="str">
        <f t="shared" si="61"/>
        <v/>
      </c>
      <c r="T595" s="36" t="str">
        <f t="shared" si="60"/>
        <v/>
      </c>
      <c r="U595" s="20" t="str">
        <f t="shared" si="59"/>
        <v/>
      </c>
    </row>
    <row r="596" spans="7:21" x14ac:dyDescent="0.25">
      <c r="G596" s="2" t="s">
        <v>138</v>
      </c>
      <c r="H596" s="119">
        <v>61379.7</v>
      </c>
      <c r="I596" s="124">
        <v>2423.1799999999998</v>
      </c>
      <c r="K596" s="17"/>
      <c r="L596" s="17"/>
      <c r="M596" s="17"/>
      <c r="N596" s="36">
        <f t="shared" si="62"/>
        <v>-2.9048025816249101E-2</v>
      </c>
      <c r="O596" s="20">
        <f t="shared" si="63"/>
        <v>-3.6210037307793264E-2</v>
      </c>
      <c r="Q596" s="17" t="str">
        <f t="shared" si="61"/>
        <v/>
      </c>
      <c r="R596" s="17" t="str">
        <f t="shared" si="61"/>
        <v/>
      </c>
      <c r="S596" s="17" t="str">
        <f t="shared" si="61"/>
        <v/>
      </c>
      <c r="T596" s="36">
        <f t="shared" si="60"/>
        <v>-2.9048025816249101E-2</v>
      </c>
      <c r="U596" s="20">
        <f t="shared" si="59"/>
        <v>-3.6210037307793264E-2</v>
      </c>
    </row>
    <row r="597" spans="7:21" x14ac:dyDescent="0.25">
      <c r="G597" s="2" t="s">
        <v>137</v>
      </c>
      <c r="H597" s="119">
        <v>60041.9</v>
      </c>
      <c r="I597" s="124">
        <v>2318.33</v>
      </c>
      <c r="K597" s="17"/>
      <c r="L597" s="17"/>
      <c r="M597" s="17"/>
      <c r="N597" s="36">
        <f t="shared" si="62"/>
        <v>-2.1795479612966462E-2</v>
      </c>
      <c r="O597" s="20">
        <f t="shared" si="63"/>
        <v>-4.3269587896895834E-2</v>
      </c>
      <c r="Q597" s="17" t="str">
        <f t="shared" si="61"/>
        <v/>
      </c>
      <c r="R597" s="17" t="str">
        <f t="shared" si="61"/>
        <v/>
      </c>
      <c r="S597" s="17" t="str">
        <f t="shared" si="61"/>
        <v/>
      </c>
      <c r="T597" s="36">
        <f t="shared" si="60"/>
        <v>-2.1795479612966462E-2</v>
      </c>
      <c r="U597" s="20">
        <f t="shared" si="59"/>
        <v>-4.3269587896895834E-2</v>
      </c>
    </row>
    <row r="598" spans="7:21" x14ac:dyDescent="0.25">
      <c r="G598" s="2" t="s">
        <v>136</v>
      </c>
      <c r="H598" s="119">
        <v>56207.1</v>
      </c>
      <c r="I598" s="124">
        <v>2237.17</v>
      </c>
      <c r="K598" s="17"/>
      <c r="L598" s="17"/>
      <c r="M598" s="17"/>
      <c r="N598" s="36">
        <f t="shared" si="62"/>
        <v>-6.386873166905116E-2</v>
      </c>
      <c r="O598" s="20">
        <f t="shared" si="63"/>
        <v>-3.5007958314821397E-2</v>
      </c>
      <c r="Q598" s="17" t="str">
        <f t="shared" si="61"/>
        <v/>
      </c>
      <c r="R598" s="17" t="str">
        <f t="shared" si="61"/>
        <v/>
      </c>
      <c r="S598" s="17" t="str">
        <f t="shared" si="61"/>
        <v/>
      </c>
      <c r="T598" s="36">
        <f t="shared" si="60"/>
        <v>-6.386873166905116E-2</v>
      </c>
      <c r="U598" s="20">
        <f t="shared" si="59"/>
        <v>-3.5007958314821397E-2</v>
      </c>
    </row>
    <row r="599" spans="7:21" x14ac:dyDescent="0.25">
      <c r="G599" s="2" t="s">
        <v>135</v>
      </c>
      <c r="H599" s="119">
        <v>55646.1</v>
      </c>
      <c r="I599" s="124">
        <v>2160.63</v>
      </c>
      <c r="K599" s="17"/>
      <c r="L599" s="17"/>
      <c r="M599" s="17"/>
      <c r="N599" s="36">
        <f t="shared" si="62"/>
        <v>-9.9809454677434184E-3</v>
      </c>
      <c r="O599" s="20">
        <f t="shared" si="63"/>
        <v>-3.4212867149121418E-2</v>
      </c>
      <c r="Q599" s="17" t="str">
        <f t="shared" si="61"/>
        <v/>
      </c>
      <c r="R599" s="17" t="str">
        <f t="shared" si="61"/>
        <v/>
      </c>
      <c r="S599" s="17" t="str">
        <f t="shared" si="61"/>
        <v/>
      </c>
      <c r="T599" s="36">
        <f t="shared" si="60"/>
        <v>-9.9809454677434184E-3</v>
      </c>
      <c r="U599" s="20">
        <f t="shared" si="59"/>
        <v>-3.4212867149121418E-2</v>
      </c>
    </row>
    <row r="600" spans="7:21" x14ac:dyDescent="0.25">
      <c r="G600" s="2" t="s">
        <v>134</v>
      </c>
      <c r="H600" s="119">
        <v>56483.199999999997</v>
      </c>
      <c r="I600" s="124">
        <v>2332.14</v>
      </c>
      <c r="K600" s="17"/>
      <c r="L600" s="17"/>
      <c r="M600" s="17"/>
      <c r="N600" s="36">
        <f t="shared" si="62"/>
        <v>1.5043282458249596E-2</v>
      </c>
      <c r="O600" s="20">
        <f t="shared" si="63"/>
        <v>7.9379625387039798E-2</v>
      </c>
      <c r="Q600" s="17" t="str">
        <f t="shared" si="61"/>
        <v/>
      </c>
      <c r="R600" s="17" t="str">
        <f t="shared" si="61"/>
        <v/>
      </c>
      <c r="S600" s="17" t="str">
        <f t="shared" si="61"/>
        <v/>
      </c>
      <c r="T600" s="36" t="str">
        <f t="shared" si="60"/>
        <v/>
      </c>
      <c r="U600" s="20" t="str">
        <f t="shared" si="59"/>
        <v/>
      </c>
    </row>
    <row r="601" spans="7:21" x14ac:dyDescent="0.25">
      <c r="G601" s="2" t="s">
        <v>133</v>
      </c>
      <c r="H601" s="119">
        <v>53820.2</v>
      </c>
      <c r="I601" s="124">
        <v>2360.81</v>
      </c>
      <c r="K601" s="17"/>
      <c r="L601" s="17"/>
      <c r="M601" s="17"/>
      <c r="N601" s="36">
        <f t="shared" si="62"/>
        <v>-4.7146762223103544E-2</v>
      </c>
      <c r="O601" s="20">
        <f t="shared" si="63"/>
        <v>1.2293430068520683E-2</v>
      </c>
      <c r="Q601" s="17" t="str">
        <f t="shared" si="61"/>
        <v/>
      </c>
      <c r="R601" s="17" t="str">
        <f t="shared" si="61"/>
        <v/>
      </c>
      <c r="S601" s="17" t="str">
        <f t="shared" si="61"/>
        <v/>
      </c>
      <c r="T601" s="36">
        <f t="shared" si="60"/>
        <v>-4.7146762223103544E-2</v>
      </c>
      <c r="U601" s="20" t="str">
        <f t="shared" si="60"/>
        <v/>
      </c>
    </row>
    <row r="602" spans="7:21" x14ac:dyDescent="0.25">
      <c r="G602" s="2" t="s">
        <v>132</v>
      </c>
      <c r="H602" s="119">
        <v>51729.5</v>
      </c>
      <c r="I602" s="124">
        <v>2401.1</v>
      </c>
      <c r="K602" s="17"/>
      <c r="L602" s="17"/>
      <c r="M602" s="17"/>
      <c r="N602" s="36">
        <f t="shared" si="62"/>
        <v>-3.8846009490860256E-2</v>
      </c>
      <c r="O602" s="20">
        <f t="shared" si="63"/>
        <v>1.7066176439442415E-2</v>
      </c>
      <c r="Q602" s="17" t="str">
        <f t="shared" si="61"/>
        <v/>
      </c>
      <c r="R602" s="17" t="str">
        <f t="shared" si="61"/>
        <v/>
      </c>
      <c r="S602" s="17" t="str">
        <f t="shared" si="61"/>
        <v/>
      </c>
      <c r="T602" s="36">
        <f t="shared" si="60"/>
        <v>-3.8846009490860256E-2</v>
      </c>
      <c r="U602" s="20" t="str">
        <f t="shared" si="60"/>
        <v/>
      </c>
    </row>
    <row r="603" spans="7:21" x14ac:dyDescent="0.25">
      <c r="G603" s="2" t="s">
        <v>131</v>
      </c>
      <c r="H603" s="119">
        <v>51143.6</v>
      </c>
      <c r="I603" s="124">
        <v>2367.31</v>
      </c>
      <c r="K603" s="17"/>
      <c r="L603" s="17"/>
      <c r="M603" s="17"/>
      <c r="N603" s="36">
        <f t="shared" si="62"/>
        <v>-1.1326225847920424E-2</v>
      </c>
      <c r="O603" s="20">
        <f t="shared" si="63"/>
        <v>-1.4072716671525543E-2</v>
      </c>
      <c r="Q603" s="17" t="str">
        <f t="shared" si="61"/>
        <v/>
      </c>
      <c r="R603" s="17" t="str">
        <f t="shared" si="61"/>
        <v/>
      </c>
      <c r="S603" s="17" t="str">
        <f t="shared" si="61"/>
        <v/>
      </c>
      <c r="T603" s="36">
        <f t="shared" si="60"/>
        <v>-1.1326225847920424E-2</v>
      </c>
      <c r="U603" s="20">
        <f t="shared" si="60"/>
        <v>-1.4072716671525543E-2</v>
      </c>
    </row>
    <row r="604" spans="7:21" x14ac:dyDescent="0.25">
      <c r="G604" s="2" t="s">
        <v>130</v>
      </c>
      <c r="H604" s="119">
        <v>50088.9</v>
      </c>
      <c r="I604" s="124">
        <v>2215.9299999999998</v>
      </c>
      <c r="K604" s="17"/>
      <c r="L604" s="17"/>
      <c r="M604" s="17"/>
      <c r="N604" s="36">
        <f t="shared" si="62"/>
        <v>-2.0622326156156334E-2</v>
      </c>
      <c r="O604" s="20">
        <f t="shared" si="63"/>
        <v>-6.3945997778068864E-2</v>
      </c>
      <c r="Q604" s="17" t="str">
        <f t="shared" si="61"/>
        <v/>
      </c>
      <c r="R604" s="17" t="str">
        <f t="shared" si="61"/>
        <v/>
      </c>
      <c r="S604" s="17" t="str">
        <f t="shared" si="61"/>
        <v/>
      </c>
      <c r="T604" s="36">
        <f t="shared" si="60"/>
        <v>-2.0622326156156334E-2</v>
      </c>
      <c r="U604" s="20">
        <f t="shared" si="60"/>
        <v>-6.3945997778068864E-2</v>
      </c>
    </row>
    <row r="605" spans="7:21" x14ac:dyDescent="0.25">
      <c r="G605" s="2" t="s">
        <v>129</v>
      </c>
      <c r="H605" s="119">
        <v>48963.6</v>
      </c>
      <c r="I605" s="124">
        <v>2316.48</v>
      </c>
      <c r="K605" s="17"/>
      <c r="L605" s="17"/>
      <c r="M605" s="17"/>
      <c r="N605" s="36">
        <f t="shared" si="62"/>
        <v>-2.2466055353581371E-2</v>
      </c>
      <c r="O605" s="20">
        <f t="shared" si="63"/>
        <v>4.5375982093297296E-2</v>
      </c>
      <c r="Q605" s="17" t="str">
        <f t="shared" si="61"/>
        <v/>
      </c>
      <c r="R605" s="17" t="str">
        <f t="shared" si="61"/>
        <v/>
      </c>
      <c r="S605" s="17" t="str">
        <f t="shared" si="61"/>
        <v/>
      </c>
      <c r="T605" s="36">
        <f t="shared" si="60"/>
        <v>-2.2466055353581371E-2</v>
      </c>
      <c r="U605" s="20" t="str">
        <f t="shared" si="60"/>
        <v/>
      </c>
    </row>
    <row r="606" spans="7:21" x14ac:dyDescent="0.25">
      <c r="G606" s="2" t="s">
        <v>128</v>
      </c>
      <c r="H606" s="119">
        <v>54020.5</v>
      </c>
      <c r="I606" s="124">
        <v>2533.12</v>
      </c>
      <c r="K606" s="17"/>
      <c r="L606" s="17"/>
      <c r="M606" s="17"/>
      <c r="N606" s="36">
        <f t="shared" si="62"/>
        <v>0.1032787621825193</v>
      </c>
      <c r="O606" s="20">
        <f t="shared" si="63"/>
        <v>9.352120458626878E-2</v>
      </c>
      <c r="Q606" s="17" t="str">
        <f t="shared" si="61"/>
        <v/>
      </c>
      <c r="R606" s="17" t="str">
        <f t="shared" si="61"/>
        <v/>
      </c>
      <c r="S606" s="17" t="str">
        <f t="shared" si="61"/>
        <v/>
      </c>
      <c r="T606" s="36" t="str">
        <f t="shared" si="60"/>
        <v/>
      </c>
      <c r="U606" s="20" t="str">
        <f t="shared" si="60"/>
        <v/>
      </c>
    </row>
    <row r="607" spans="7:21" x14ac:dyDescent="0.25">
      <c r="G607" s="2" t="s">
        <v>127</v>
      </c>
      <c r="H607" s="119">
        <v>55036.5</v>
      </c>
      <c r="I607" s="124">
        <v>2665.24</v>
      </c>
      <c r="K607" s="17"/>
      <c r="L607" s="17"/>
      <c r="M607" s="17"/>
      <c r="N607" s="36">
        <f t="shared" si="62"/>
        <v>1.8807674864171897E-2</v>
      </c>
      <c r="O607" s="20">
        <f t="shared" si="63"/>
        <v>5.2157023749368259E-2</v>
      </c>
      <c r="Q607" s="17" t="str">
        <f t="shared" si="61"/>
        <v/>
      </c>
      <c r="R607" s="17" t="str">
        <f t="shared" si="61"/>
        <v/>
      </c>
      <c r="S607" s="17" t="str">
        <f t="shared" si="61"/>
        <v/>
      </c>
      <c r="T607" s="36" t="str">
        <f t="shared" si="60"/>
        <v/>
      </c>
      <c r="U607" s="20" t="str">
        <f t="shared" si="60"/>
        <v/>
      </c>
    </row>
    <row r="608" spans="7:21" x14ac:dyDescent="0.25">
      <c r="G608" s="2" t="s">
        <v>126</v>
      </c>
      <c r="H608" s="119">
        <v>54841.4</v>
      </c>
      <c r="I608" s="124">
        <v>2746.54</v>
      </c>
      <c r="K608" s="17"/>
      <c r="L608" s="17"/>
      <c r="M608" s="17"/>
      <c r="N608" s="36">
        <f t="shared" si="62"/>
        <v>-3.5449201893288373E-3</v>
      </c>
      <c r="O608" s="20">
        <f t="shared" si="63"/>
        <v>3.0503819543455712E-2</v>
      </c>
      <c r="Q608" s="17" t="str">
        <f t="shared" si="61"/>
        <v/>
      </c>
      <c r="R608" s="17" t="str">
        <f t="shared" si="61"/>
        <v/>
      </c>
      <c r="S608" s="17" t="str">
        <f t="shared" si="61"/>
        <v/>
      </c>
      <c r="T608" s="36">
        <f t="shared" si="60"/>
        <v>-3.5449201893288373E-3</v>
      </c>
      <c r="U608" s="20" t="str">
        <f t="shared" si="60"/>
        <v/>
      </c>
    </row>
    <row r="609" spans="7:21" x14ac:dyDescent="0.25">
      <c r="G609" s="2" t="s">
        <v>125</v>
      </c>
      <c r="H609" s="119">
        <v>53560.800000000003</v>
      </c>
      <c r="I609" s="124">
        <v>2757.36</v>
      </c>
      <c r="K609" s="17"/>
      <c r="L609" s="17"/>
      <c r="M609" s="17"/>
      <c r="N609" s="36">
        <f t="shared" si="62"/>
        <v>-2.335097207584047E-2</v>
      </c>
      <c r="O609" s="20">
        <f t="shared" si="63"/>
        <v>3.9395020644157341E-3</v>
      </c>
      <c r="Q609" s="17" t="str">
        <f t="shared" si="61"/>
        <v/>
      </c>
      <c r="R609" s="17" t="str">
        <f t="shared" si="61"/>
        <v/>
      </c>
      <c r="S609" s="17" t="str">
        <f t="shared" si="61"/>
        <v/>
      </c>
      <c r="T609" s="36">
        <f t="shared" si="60"/>
        <v>-2.335097207584047E-2</v>
      </c>
      <c r="U609" s="20" t="str">
        <f t="shared" si="60"/>
        <v/>
      </c>
    </row>
    <row r="610" spans="7:21" x14ac:dyDescent="0.25">
      <c r="G610" s="2" t="s">
        <v>124</v>
      </c>
      <c r="H610" s="119">
        <v>57720.3</v>
      </c>
      <c r="I610" s="124">
        <v>2772.78</v>
      </c>
      <c r="K610" s="17"/>
      <c r="L610" s="17"/>
      <c r="M610" s="17"/>
      <c r="N610" s="36">
        <f t="shared" si="62"/>
        <v>7.7659407626473165E-2</v>
      </c>
      <c r="O610" s="20">
        <f t="shared" si="63"/>
        <v>5.5923056836975071E-3</v>
      </c>
      <c r="Q610" s="17" t="str">
        <f t="shared" si="61"/>
        <v/>
      </c>
      <c r="R610" s="17" t="str">
        <f t="shared" si="61"/>
        <v/>
      </c>
      <c r="S610" s="17" t="str">
        <f t="shared" si="61"/>
        <v/>
      </c>
      <c r="T610" s="36" t="str">
        <f t="shared" si="60"/>
        <v/>
      </c>
      <c r="U610" s="20" t="str">
        <f t="shared" si="60"/>
        <v/>
      </c>
    </row>
    <row r="611" spans="7:21" x14ac:dyDescent="0.25">
      <c r="G611" s="2" t="s">
        <v>123</v>
      </c>
      <c r="H611" s="119">
        <v>57807.1</v>
      </c>
      <c r="I611" s="124">
        <v>2944.66</v>
      </c>
      <c r="K611" s="17"/>
      <c r="L611" s="17"/>
      <c r="M611" s="17"/>
      <c r="N611" s="36">
        <f t="shared" si="62"/>
        <v>1.5038036877839112E-3</v>
      </c>
      <c r="O611" s="20">
        <f t="shared" si="63"/>
        <v>6.1988329402260511E-2</v>
      </c>
      <c r="Q611" s="17" t="str">
        <f t="shared" si="61"/>
        <v/>
      </c>
      <c r="R611" s="17" t="str">
        <f t="shared" si="61"/>
        <v/>
      </c>
      <c r="S611" s="17" t="str">
        <f t="shared" si="61"/>
        <v/>
      </c>
      <c r="T611" s="36" t="str">
        <f t="shared" si="60"/>
        <v/>
      </c>
      <c r="U611" s="20" t="str">
        <f t="shared" si="60"/>
        <v/>
      </c>
    </row>
    <row r="612" spans="7:21" x14ac:dyDescent="0.25">
      <c r="G612" s="2" t="s">
        <v>122</v>
      </c>
      <c r="H612" s="119">
        <v>56603.8</v>
      </c>
      <c r="I612" s="124">
        <v>2950.33</v>
      </c>
      <c r="K612" s="17"/>
      <c r="L612" s="17"/>
      <c r="M612" s="17"/>
      <c r="N612" s="36">
        <f t="shared" si="62"/>
        <v>-2.0815782144407824E-2</v>
      </c>
      <c r="O612" s="20">
        <f t="shared" si="63"/>
        <v>1.9255194148051213E-3</v>
      </c>
      <c r="Q612" s="17" t="str">
        <f t="shared" si="61"/>
        <v/>
      </c>
      <c r="R612" s="17" t="str">
        <f t="shared" si="61"/>
        <v/>
      </c>
      <c r="S612" s="17" t="str">
        <f t="shared" si="61"/>
        <v/>
      </c>
      <c r="T612" s="36">
        <f t="shared" si="60"/>
        <v>-2.0815782144407824E-2</v>
      </c>
      <c r="U612" s="20" t="str">
        <f t="shared" si="60"/>
        <v/>
      </c>
    </row>
    <row r="613" spans="7:21" x14ac:dyDescent="0.25">
      <c r="G613" s="2" t="s">
        <v>121</v>
      </c>
      <c r="H613" s="119">
        <v>57169.8</v>
      </c>
      <c r="I613" s="124">
        <v>3429.37</v>
      </c>
      <c r="K613" s="17"/>
      <c r="L613" s="17"/>
      <c r="M613" s="17"/>
      <c r="N613" s="36">
        <f t="shared" si="62"/>
        <v>9.9993286669799453E-3</v>
      </c>
      <c r="O613" s="20">
        <f t="shared" si="63"/>
        <v>0.16236827744692972</v>
      </c>
      <c r="Q613" s="17" t="str">
        <f t="shared" si="61"/>
        <v/>
      </c>
      <c r="R613" s="17" t="str">
        <f t="shared" si="61"/>
        <v/>
      </c>
      <c r="S613" s="17" t="str">
        <f t="shared" si="61"/>
        <v/>
      </c>
      <c r="T613" s="36" t="str">
        <f t="shared" si="60"/>
        <v/>
      </c>
      <c r="U613" s="20" t="str">
        <f t="shared" si="60"/>
        <v/>
      </c>
    </row>
    <row r="614" spans="7:21" x14ac:dyDescent="0.25">
      <c r="G614" s="2" t="s">
        <v>120</v>
      </c>
      <c r="H614" s="119">
        <v>53741.5</v>
      </c>
      <c r="I614" s="124">
        <v>3286.71</v>
      </c>
      <c r="K614" s="17"/>
      <c r="L614" s="17"/>
      <c r="M614" s="17"/>
      <c r="N614" s="36">
        <f t="shared" si="62"/>
        <v>-5.9966975571018266E-2</v>
      </c>
      <c r="O614" s="20">
        <f t="shared" si="63"/>
        <v>-4.1599477455042777E-2</v>
      </c>
      <c r="Q614" s="17" t="str">
        <f t="shared" si="61"/>
        <v/>
      </c>
      <c r="R614" s="17" t="str">
        <f t="shared" si="61"/>
        <v/>
      </c>
      <c r="S614" s="17" t="str">
        <f t="shared" si="61"/>
        <v/>
      </c>
      <c r="T614" s="36">
        <f t="shared" si="60"/>
        <v>-5.9966975571018266E-2</v>
      </c>
      <c r="U614" s="20">
        <f t="shared" si="60"/>
        <v>-4.1599477455042777E-2</v>
      </c>
    </row>
    <row r="615" spans="7:21" x14ac:dyDescent="0.25">
      <c r="G615" s="2" t="s">
        <v>119</v>
      </c>
      <c r="H615" s="119">
        <v>57441.3</v>
      </c>
      <c r="I615" s="124">
        <v>3522.76</v>
      </c>
      <c r="K615" s="17"/>
      <c r="L615" s="17"/>
      <c r="M615" s="17"/>
      <c r="N615" s="36">
        <f t="shared" si="62"/>
        <v>6.8844375389596646E-2</v>
      </c>
      <c r="O615" s="20">
        <f t="shared" si="63"/>
        <v>7.1819539904646401E-2</v>
      </c>
      <c r="Q615" s="17" t="str">
        <f t="shared" si="61"/>
        <v/>
      </c>
      <c r="R615" s="17" t="str">
        <f t="shared" si="61"/>
        <v/>
      </c>
      <c r="S615" s="17" t="str">
        <f t="shared" si="61"/>
        <v/>
      </c>
      <c r="T615" s="36" t="str">
        <f t="shared" si="60"/>
        <v/>
      </c>
      <c r="U615" s="20" t="str">
        <f t="shared" si="60"/>
        <v/>
      </c>
    </row>
    <row r="616" spans="7:21" x14ac:dyDescent="0.25">
      <c r="G616" s="2" t="s">
        <v>118</v>
      </c>
      <c r="H616" s="119">
        <v>56405.4</v>
      </c>
      <c r="I616" s="124">
        <v>3489.52</v>
      </c>
      <c r="K616" s="17"/>
      <c r="L616" s="17"/>
      <c r="M616" s="17"/>
      <c r="N616" s="36">
        <f t="shared" si="62"/>
        <v>-1.8034062599558198E-2</v>
      </c>
      <c r="O616" s="20">
        <f t="shared" si="63"/>
        <v>-9.4357833062712615E-3</v>
      </c>
      <c r="Q616" s="17" t="str">
        <f t="shared" si="61"/>
        <v/>
      </c>
      <c r="R616" s="17" t="str">
        <f t="shared" si="61"/>
        <v/>
      </c>
      <c r="S616" s="17" t="str">
        <f t="shared" si="61"/>
        <v/>
      </c>
      <c r="T616" s="36">
        <f t="shared" si="60"/>
        <v>-1.8034062599558198E-2</v>
      </c>
      <c r="U616" s="20">
        <f t="shared" si="60"/>
        <v>-9.4357833062712615E-3</v>
      </c>
    </row>
    <row r="617" spans="7:21" x14ac:dyDescent="0.25">
      <c r="G617" s="2" t="s">
        <v>117</v>
      </c>
      <c r="H617" s="119">
        <v>57337.2</v>
      </c>
      <c r="I617" s="124">
        <v>3481.22</v>
      </c>
      <c r="K617" s="17"/>
      <c r="L617" s="17"/>
      <c r="M617" s="17"/>
      <c r="N617" s="36">
        <f t="shared" si="62"/>
        <v>1.6519694922826567E-2</v>
      </c>
      <c r="O617" s="20">
        <f t="shared" si="63"/>
        <v>-2.3785506316055249E-3</v>
      </c>
      <c r="Q617" s="17" t="str">
        <f t="shared" si="61"/>
        <v/>
      </c>
      <c r="R617" s="17" t="str">
        <f t="shared" si="61"/>
        <v/>
      </c>
      <c r="S617" s="17" t="str">
        <f t="shared" si="61"/>
        <v/>
      </c>
      <c r="T617" s="36" t="str">
        <f t="shared" si="60"/>
        <v/>
      </c>
      <c r="U617" s="20">
        <f t="shared" si="60"/>
        <v>-2.3785506316055249E-3</v>
      </c>
    </row>
    <row r="618" spans="7:21" x14ac:dyDescent="0.25">
      <c r="G618" s="2" t="s">
        <v>116</v>
      </c>
      <c r="H618" s="119">
        <v>58840.1</v>
      </c>
      <c r="I618" s="124">
        <v>3905.55</v>
      </c>
      <c r="K618" s="17"/>
      <c r="L618" s="17"/>
      <c r="M618" s="17"/>
      <c r="N618" s="36">
        <f t="shared" si="62"/>
        <v>2.621160433366132E-2</v>
      </c>
      <c r="O618" s="20">
        <f t="shared" si="63"/>
        <v>0.12189117608194833</v>
      </c>
      <c r="Q618" s="17" t="str">
        <f t="shared" si="61"/>
        <v/>
      </c>
      <c r="R618" s="17" t="str">
        <f t="shared" si="61"/>
        <v/>
      </c>
      <c r="S618" s="17" t="str">
        <f t="shared" si="61"/>
        <v/>
      </c>
      <c r="T618" s="36" t="str">
        <f t="shared" si="60"/>
        <v/>
      </c>
      <c r="U618" s="20" t="str">
        <f t="shared" si="60"/>
        <v/>
      </c>
    </row>
    <row r="619" spans="7:21" x14ac:dyDescent="0.25">
      <c r="G619" s="2" t="s">
        <v>115</v>
      </c>
      <c r="H619" s="119">
        <v>58238.3</v>
      </c>
      <c r="I619" s="124">
        <v>3922.23</v>
      </c>
      <c r="K619" s="17"/>
      <c r="L619" s="17"/>
      <c r="M619" s="17"/>
      <c r="N619" s="36">
        <f t="shared" si="62"/>
        <v>-1.0227718851599454E-2</v>
      </c>
      <c r="O619" s="20">
        <f t="shared" si="63"/>
        <v>4.2708453354840525E-3</v>
      </c>
      <c r="Q619" s="17" t="str">
        <f t="shared" si="61"/>
        <v/>
      </c>
      <c r="R619" s="17" t="str">
        <f t="shared" si="61"/>
        <v/>
      </c>
      <c r="S619" s="17" t="str">
        <f t="shared" si="61"/>
        <v/>
      </c>
      <c r="T619" s="36">
        <f t="shared" si="60"/>
        <v>-1.0227718851599454E-2</v>
      </c>
      <c r="U619" s="20" t="str">
        <f t="shared" si="60"/>
        <v/>
      </c>
    </row>
    <row r="620" spans="7:21" x14ac:dyDescent="0.25">
      <c r="G620" s="2" t="s">
        <v>114</v>
      </c>
      <c r="H620" s="119">
        <v>55848.9</v>
      </c>
      <c r="I620" s="124">
        <v>3947.9</v>
      </c>
      <c r="K620" s="17"/>
      <c r="L620" s="17"/>
      <c r="M620" s="17"/>
      <c r="N620" s="36">
        <f t="shared" si="62"/>
        <v>-4.1027983303084103E-2</v>
      </c>
      <c r="O620" s="20">
        <f t="shared" si="63"/>
        <v>6.5447462285486147E-3</v>
      </c>
      <c r="Q620" s="17" t="str">
        <f t="shared" si="61"/>
        <v/>
      </c>
      <c r="R620" s="17" t="str">
        <f t="shared" si="61"/>
        <v/>
      </c>
      <c r="S620" s="17" t="str">
        <f t="shared" si="61"/>
        <v/>
      </c>
      <c r="T620" s="36">
        <f t="shared" si="60"/>
        <v>-4.1027983303084103E-2</v>
      </c>
      <c r="U620" s="20" t="str">
        <f t="shared" si="60"/>
        <v/>
      </c>
    </row>
    <row r="621" spans="7:21" x14ac:dyDescent="0.25">
      <c r="G621" s="2" t="s">
        <v>113</v>
      </c>
      <c r="H621" s="119">
        <v>56695.7</v>
      </c>
      <c r="I621" s="124">
        <v>4167.78</v>
      </c>
      <c r="K621" s="17"/>
      <c r="L621" s="17"/>
      <c r="M621" s="17"/>
      <c r="N621" s="36">
        <f t="shared" si="62"/>
        <v>1.5162339813317605E-2</v>
      </c>
      <c r="O621" s="20">
        <f t="shared" si="63"/>
        <v>5.5695433015020557E-2</v>
      </c>
      <c r="Q621" s="17" t="str">
        <f t="shared" si="61"/>
        <v/>
      </c>
      <c r="R621" s="17" t="str">
        <f t="shared" si="61"/>
        <v/>
      </c>
      <c r="S621" s="17" t="str">
        <f t="shared" si="61"/>
        <v/>
      </c>
      <c r="T621" s="36" t="str">
        <f t="shared" si="60"/>
        <v/>
      </c>
      <c r="U621" s="20" t="str">
        <f t="shared" si="60"/>
        <v/>
      </c>
    </row>
    <row r="622" spans="7:21" x14ac:dyDescent="0.25">
      <c r="G622" s="2" t="s">
        <v>112</v>
      </c>
      <c r="H622" s="119">
        <v>49384.2</v>
      </c>
      <c r="I622" s="124">
        <v>3811.77</v>
      </c>
      <c r="K622" s="17"/>
      <c r="L622" s="17"/>
      <c r="M622" s="17"/>
      <c r="N622" s="36">
        <f t="shared" si="62"/>
        <v>-0.12896039734935805</v>
      </c>
      <c r="O622" s="20">
        <f t="shared" si="63"/>
        <v>-8.5419575889322363E-2</v>
      </c>
      <c r="Q622" s="17" t="str">
        <f t="shared" si="61"/>
        <v/>
      </c>
      <c r="R622" s="17" t="str">
        <f t="shared" si="61"/>
        <v/>
      </c>
      <c r="S622" s="17" t="str">
        <f t="shared" si="61"/>
        <v/>
      </c>
      <c r="T622" s="36">
        <f t="shared" si="60"/>
        <v>-0.12896039734935805</v>
      </c>
      <c r="U622" s="20">
        <f t="shared" si="60"/>
        <v>-8.5419575889322363E-2</v>
      </c>
    </row>
    <row r="623" spans="7:21" x14ac:dyDescent="0.25">
      <c r="G623" s="2" t="s">
        <v>111</v>
      </c>
      <c r="H623" s="119">
        <v>49704.6</v>
      </c>
      <c r="I623" s="124">
        <v>3719.62</v>
      </c>
      <c r="K623" s="17"/>
      <c r="L623" s="17"/>
      <c r="M623" s="17"/>
      <c r="N623" s="36">
        <f t="shared" si="62"/>
        <v>6.4879050384536452E-3</v>
      </c>
      <c r="O623" s="20">
        <f t="shared" si="63"/>
        <v>-2.4175120744431067E-2</v>
      </c>
      <c r="Q623" s="17" t="str">
        <f t="shared" si="61"/>
        <v/>
      </c>
      <c r="R623" s="17" t="str">
        <f t="shared" si="61"/>
        <v/>
      </c>
      <c r="S623" s="17" t="str">
        <f t="shared" si="61"/>
        <v/>
      </c>
      <c r="T623" s="36" t="str">
        <f t="shared" si="60"/>
        <v/>
      </c>
      <c r="U623" s="20">
        <f t="shared" si="60"/>
        <v>-2.4175120744431067E-2</v>
      </c>
    </row>
    <row r="624" spans="7:21" x14ac:dyDescent="0.25">
      <c r="G624" s="2" t="s">
        <v>110</v>
      </c>
      <c r="H624" s="119">
        <v>49839.8</v>
      </c>
      <c r="I624" s="124">
        <v>4075.38</v>
      </c>
      <c r="K624" s="17"/>
      <c r="L624" s="17"/>
      <c r="M624" s="17"/>
      <c r="N624" s="36">
        <f t="shared" si="62"/>
        <v>2.7200701745915268E-3</v>
      </c>
      <c r="O624" s="20">
        <f t="shared" si="63"/>
        <v>9.5644178706427052E-2</v>
      </c>
      <c r="Q624" s="17" t="str">
        <f t="shared" si="61"/>
        <v/>
      </c>
      <c r="R624" s="17" t="str">
        <f t="shared" si="61"/>
        <v/>
      </c>
      <c r="S624" s="17" t="str">
        <f t="shared" si="61"/>
        <v/>
      </c>
      <c r="T624" s="36" t="str">
        <f t="shared" si="60"/>
        <v/>
      </c>
      <c r="U624" s="20" t="str">
        <f t="shared" si="60"/>
        <v/>
      </c>
    </row>
    <row r="625" spans="7:21" x14ac:dyDescent="0.25">
      <c r="G625" s="2" t="s">
        <v>109</v>
      </c>
      <c r="H625" s="119">
        <v>46708.800000000003</v>
      </c>
      <c r="I625" s="124">
        <v>3641.65</v>
      </c>
      <c r="K625" s="17"/>
      <c r="L625" s="17"/>
      <c r="M625" s="17"/>
      <c r="N625" s="36">
        <f t="shared" si="62"/>
        <v>-6.2821279379130734E-2</v>
      </c>
      <c r="O625" s="20">
        <f t="shared" si="63"/>
        <v>-0.10642688534566103</v>
      </c>
      <c r="Q625" s="17" t="str">
        <f t="shared" si="61"/>
        <v/>
      </c>
      <c r="R625" s="17" t="str">
        <f t="shared" si="61"/>
        <v/>
      </c>
      <c r="S625" s="17" t="str">
        <f t="shared" si="61"/>
        <v/>
      </c>
      <c r="T625" s="36">
        <f t="shared" si="60"/>
        <v>-6.2821279379130734E-2</v>
      </c>
      <c r="U625" s="20">
        <f t="shared" si="60"/>
        <v>-0.10642688534566103</v>
      </c>
    </row>
    <row r="626" spans="7:21" x14ac:dyDescent="0.25">
      <c r="G626" s="2" t="s">
        <v>108</v>
      </c>
      <c r="H626" s="119">
        <v>46426.400000000001</v>
      </c>
      <c r="I626" s="124">
        <v>3582.12</v>
      </c>
      <c r="K626" s="17"/>
      <c r="L626" s="17"/>
      <c r="M626" s="17"/>
      <c r="N626" s="36">
        <f t="shared" si="62"/>
        <v>-6.0459699242969567E-3</v>
      </c>
      <c r="O626" s="20">
        <f t="shared" si="63"/>
        <v>-1.6346985569728023E-2</v>
      </c>
      <c r="Q626" s="17" t="str">
        <f t="shared" si="61"/>
        <v/>
      </c>
      <c r="R626" s="17" t="str">
        <f t="shared" si="61"/>
        <v/>
      </c>
      <c r="S626" s="17" t="str">
        <f t="shared" si="61"/>
        <v/>
      </c>
      <c r="T626" s="36">
        <f t="shared" si="60"/>
        <v>-6.0459699242969567E-3</v>
      </c>
      <c r="U626" s="20">
        <f t="shared" si="60"/>
        <v>-1.6346985569728023E-2</v>
      </c>
    </row>
    <row r="627" spans="7:21" x14ac:dyDescent="0.25">
      <c r="G627" s="2" t="s">
        <v>107</v>
      </c>
      <c r="H627" s="119">
        <v>43541.3</v>
      </c>
      <c r="I627" s="124">
        <v>3279.68</v>
      </c>
      <c r="K627" s="17"/>
      <c r="L627" s="17"/>
      <c r="M627" s="17"/>
      <c r="N627" s="36">
        <f t="shared" si="62"/>
        <v>-6.2143521789326694E-2</v>
      </c>
      <c r="O627" s="20">
        <f t="shared" si="63"/>
        <v>-8.4430449007850128E-2</v>
      </c>
      <c r="Q627" s="17" t="str">
        <f t="shared" si="61"/>
        <v/>
      </c>
      <c r="R627" s="17" t="str">
        <f t="shared" si="61"/>
        <v/>
      </c>
      <c r="S627" s="17" t="str">
        <f t="shared" si="61"/>
        <v/>
      </c>
      <c r="T627" s="36">
        <f t="shared" si="61"/>
        <v>-6.2143521789326694E-2</v>
      </c>
      <c r="U627" s="20">
        <f t="shared" si="61"/>
        <v>-8.4430449007850128E-2</v>
      </c>
    </row>
    <row r="628" spans="7:21" x14ac:dyDescent="0.25">
      <c r="G628" s="2" t="s">
        <v>106</v>
      </c>
      <c r="H628" s="119">
        <v>42897.3</v>
      </c>
      <c r="I628" s="124">
        <v>3377.55</v>
      </c>
      <c r="K628" s="17"/>
      <c r="L628" s="17"/>
      <c r="M628" s="17"/>
      <c r="N628" s="36">
        <f t="shared" si="62"/>
        <v>-1.4790555174053144E-2</v>
      </c>
      <c r="O628" s="20">
        <f t="shared" si="63"/>
        <v>2.9841325983022804E-2</v>
      </c>
      <c r="Q628" s="17" t="str">
        <f t="shared" ref="Q628:T691" si="64">IF(K628&lt;0,K628,"")</f>
        <v/>
      </c>
      <c r="R628" s="17" t="str">
        <f t="shared" si="64"/>
        <v/>
      </c>
      <c r="S628" s="17" t="str">
        <f t="shared" si="64"/>
        <v/>
      </c>
      <c r="T628" s="36">
        <f t="shared" si="64"/>
        <v>-1.4790555174053144E-2</v>
      </c>
      <c r="U628" s="20" t="str">
        <f t="shared" ref="U628:U691" si="65">IF(O628&lt;0,O628,"")</f>
        <v/>
      </c>
    </row>
    <row r="629" spans="7:21" x14ac:dyDescent="0.25">
      <c r="G629" s="2" t="s">
        <v>105</v>
      </c>
      <c r="H629" s="119">
        <v>36720.5</v>
      </c>
      <c r="I629" s="124">
        <v>2435.69</v>
      </c>
      <c r="K629" s="17"/>
      <c r="L629" s="17"/>
      <c r="M629" s="17"/>
      <c r="N629" s="36">
        <f t="shared" si="62"/>
        <v>-0.14399041431512016</v>
      </c>
      <c r="O629" s="20">
        <f t="shared" si="63"/>
        <v>-0.27885893621115898</v>
      </c>
      <c r="Q629" s="17" t="str">
        <f t="shared" si="64"/>
        <v/>
      </c>
      <c r="R629" s="17" t="str">
        <f t="shared" si="64"/>
        <v/>
      </c>
      <c r="S629" s="17" t="str">
        <f t="shared" si="64"/>
        <v/>
      </c>
      <c r="T629" s="36">
        <f t="shared" si="64"/>
        <v>-0.14399041431512016</v>
      </c>
      <c r="U629" s="20">
        <f t="shared" si="65"/>
        <v>-0.27885893621115898</v>
      </c>
    </row>
    <row r="630" spans="7:21" x14ac:dyDescent="0.25">
      <c r="G630" s="2" t="s">
        <v>104</v>
      </c>
      <c r="H630" s="119">
        <v>40717.199999999997</v>
      </c>
      <c r="I630" s="124">
        <v>2777.55</v>
      </c>
      <c r="K630" s="17"/>
      <c r="L630" s="17"/>
      <c r="M630" s="17"/>
      <c r="N630" s="36">
        <f t="shared" si="62"/>
        <v>0.10884111055132695</v>
      </c>
      <c r="O630" s="20">
        <f t="shared" si="63"/>
        <v>0.14035447860770467</v>
      </c>
      <c r="Q630" s="17" t="str">
        <f t="shared" si="64"/>
        <v/>
      </c>
      <c r="R630" s="17" t="str">
        <f t="shared" si="64"/>
        <v/>
      </c>
      <c r="S630" s="17" t="str">
        <f t="shared" si="64"/>
        <v/>
      </c>
      <c r="T630" s="36" t="str">
        <f t="shared" si="64"/>
        <v/>
      </c>
      <c r="U630" s="20" t="str">
        <f t="shared" si="65"/>
        <v/>
      </c>
    </row>
    <row r="631" spans="7:21" x14ac:dyDescent="0.25">
      <c r="G631" s="2" t="s">
        <v>103</v>
      </c>
      <c r="H631" s="119">
        <v>37297.4</v>
      </c>
      <c r="I631" s="124">
        <v>2433.11</v>
      </c>
      <c r="K631" s="17"/>
      <c r="L631" s="17"/>
      <c r="M631" s="17"/>
      <c r="N631" s="36">
        <f t="shared" si="62"/>
        <v>-8.3989075869656982E-2</v>
      </c>
      <c r="O631" s="20">
        <f t="shared" si="63"/>
        <v>-0.12400856870263366</v>
      </c>
      <c r="Q631" s="17" t="str">
        <f t="shared" si="64"/>
        <v/>
      </c>
      <c r="R631" s="17" t="str">
        <f t="shared" si="64"/>
        <v/>
      </c>
      <c r="S631" s="17" t="str">
        <f t="shared" si="64"/>
        <v/>
      </c>
      <c r="T631" s="36">
        <f t="shared" si="64"/>
        <v>-8.3989075869656982E-2</v>
      </c>
      <c r="U631" s="20">
        <f t="shared" si="65"/>
        <v>-0.12400856870263366</v>
      </c>
    </row>
    <row r="632" spans="7:21" x14ac:dyDescent="0.25">
      <c r="G632" s="2" t="s">
        <v>102</v>
      </c>
      <c r="H632" s="119">
        <v>37448.300000000003</v>
      </c>
      <c r="I632" s="124">
        <v>2291.6</v>
      </c>
      <c r="K632" s="17"/>
      <c r="L632" s="17"/>
      <c r="M632" s="17"/>
      <c r="N632" s="36">
        <f t="shared" si="62"/>
        <v>4.0458584244478235E-3</v>
      </c>
      <c r="O632" s="20">
        <f t="shared" si="63"/>
        <v>-5.8160132505312268E-2</v>
      </c>
      <c r="Q632" s="17" t="str">
        <f t="shared" si="64"/>
        <v/>
      </c>
      <c r="R632" s="17" t="str">
        <f t="shared" si="64"/>
        <v/>
      </c>
      <c r="S632" s="17" t="str">
        <f t="shared" si="64"/>
        <v/>
      </c>
      <c r="T632" s="36" t="str">
        <f t="shared" si="64"/>
        <v/>
      </c>
      <c r="U632" s="20">
        <f t="shared" si="65"/>
        <v>-5.8160132505312268E-2</v>
      </c>
    </row>
    <row r="633" spans="7:21" x14ac:dyDescent="0.25">
      <c r="G633" s="2" t="s">
        <v>101</v>
      </c>
      <c r="H633" s="119">
        <v>34679.699999999997</v>
      </c>
      <c r="I633" s="124">
        <v>2101.34</v>
      </c>
      <c r="K633" s="17"/>
      <c r="L633" s="17"/>
      <c r="M633" s="17"/>
      <c r="N633" s="36">
        <f t="shared" si="62"/>
        <v>-7.393125989697813E-2</v>
      </c>
      <c r="O633" s="20">
        <f t="shared" si="63"/>
        <v>-8.3024960726130081E-2</v>
      </c>
      <c r="Q633" s="17" t="str">
        <f t="shared" si="64"/>
        <v/>
      </c>
      <c r="R633" s="17" t="str">
        <f t="shared" si="64"/>
        <v/>
      </c>
      <c r="S633" s="17" t="str">
        <f t="shared" si="64"/>
        <v/>
      </c>
      <c r="T633" s="36">
        <f t="shared" si="64"/>
        <v>-7.393125989697813E-2</v>
      </c>
      <c r="U633" s="20">
        <f t="shared" si="65"/>
        <v>-8.3024960726130081E-2</v>
      </c>
    </row>
    <row r="634" spans="7:21" x14ac:dyDescent="0.25">
      <c r="G634" s="2" t="s">
        <v>100</v>
      </c>
      <c r="H634" s="119">
        <v>38750.6</v>
      </c>
      <c r="I634" s="124">
        <v>2646.79</v>
      </c>
      <c r="K634" s="17"/>
      <c r="L634" s="17"/>
      <c r="M634" s="17"/>
      <c r="N634" s="36">
        <f t="shared" si="62"/>
        <v>0.1173856751932687</v>
      </c>
      <c r="O634" s="20">
        <f t="shared" si="63"/>
        <v>0.25957246328533201</v>
      </c>
      <c r="Q634" s="17" t="str">
        <f t="shared" si="64"/>
        <v/>
      </c>
      <c r="R634" s="17" t="str">
        <f t="shared" si="64"/>
        <v/>
      </c>
      <c r="S634" s="17" t="str">
        <f t="shared" si="64"/>
        <v/>
      </c>
      <c r="T634" s="36" t="str">
        <f t="shared" si="64"/>
        <v/>
      </c>
      <c r="U634" s="20" t="str">
        <f t="shared" si="65"/>
        <v/>
      </c>
    </row>
    <row r="635" spans="7:21" x14ac:dyDescent="0.25">
      <c r="G635" s="2" t="s">
        <v>99</v>
      </c>
      <c r="H635" s="119">
        <v>38378.300000000003</v>
      </c>
      <c r="I635" s="124">
        <v>2705.09</v>
      </c>
      <c r="K635" s="17"/>
      <c r="L635" s="17"/>
      <c r="M635" s="17"/>
      <c r="N635" s="36">
        <f t="shared" si="62"/>
        <v>-9.607593172750728E-3</v>
      </c>
      <c r="O635" s="20">
        <f t="shared" si="63"/>
        <v>2.202668137630881E-2</v>
      </c>
      <c r="Q635" s="17" t="str">
        <f t="shared" si="64"/>
        <v/>
      </c>
      <c r="R635" s="17" t="str">
        <f t="shared" si="64"/>
        <v/>
      </c>
      <c r="S635" s="17" t="str">
        <f t="shared" si="64"/>
        <v/>
      </c>
      <c r="T635" s="36">
        <f t="shared" si="64"/>
        <v>-9.607593172750728E-3</v>
      </c>
      <c r="U635" s="20" t="str">
        <f t="shared" si="65"/>
        <v/>
      </c>
    </row>
    <row r="636" spans="7:21" x14ac:dyDescent="0.25">
      <c r="G636" s="2" t="s">
        <v>98</v>
      </c>
      <c r="H636" s="119">
        <v>39249.199999999997</v>
      </c>
      <c r="I636" s="124">
        <v>2884.66</v>
      </c>
      <c r="K636" s="17"/>
      <c r="L636" s="17"/>
      <c r="M636" s="17"/>
      <c r="N636" s="36">
        <f t="shared" si="62"/>
        <v>2.2692511132593074E-2</v>
      </c>
      <c r="O636" s="20">
        <f t="shared" si="63"/>
        <v>6.6382264545726599E-2</v>
      </c>
      <c r="Q636" s="17" t="str">
        <f t="shared" si="64"/>
        <v/>
      </c>
      <c r="R636" s="17" t="str">
        <f t="shared" si="64"/>
        <v/>
      </c>
      <c r="S636" s="17" t="str">
        <f t="shared" si="64"/>
        <v/>
      </c>
      <c r="T636" s="36" t="str">
        <f t="shared" si="64"/>
        <v/>
      </c>
      <c r="U636" s="20" t="str">
        <f t="shared" si="65"/>
        <v/>
      </c>
    </row>
    <row r="637" spans="7:21" x14ac:dyDescent="0.25">
      <c r="G637" s="2" t="s">
        <v>97</v>
      </c>
      <c r="H637" s="119">
        <v>38417.300000000003</v>
      </c>
      <c r="I637" s="124">
        <v>2735.88</v>
      </c>
      <c r="K637" s="17"/>
      <c r="L637" s="17"/>
      <c r="M637" s="17"/>
      <c r="N637" s="36">
        <f t="shared" si="62"/>
        <v>-2.119533646545646E-2</v>
      </c>
      <c r="O637" s="20">
        <f t="shared" si="63"/>
        <v>-5.1576268953706816E-2</v>
      </c>
      <c r="Q637" s="17" t="str">
        <f t="shared" si="64"/>
        <v/>
      </c>
      <c r="R637" s="17" t="str">
        <f t="shared" si="64"/>
        <v/>
      </c>
      <c r="S637" s="17" t="str">
        <f t="shared" si="64"/>
        <v/>
      </c>
      <c r="T637" s="36">
        <f t="shared" si="64"/>
        <v>-2.119533646545646E-2</v>
      </c>
      <c r="U637" s="20">
        <f t="shared" si="65"/>
        <v>-5.1576268953706816E-2</v>
      </c>
    </row>
    <row r="638" spans="7:21" x14ac:dyDescent="0.25">
      <c r="G638" s="2" t="s">
        <v>96</v>
      </c>
      <c r="H638" s="119">
        <v>35662.5</v>
      </c>
      <c r="I638" s="124">
        <v>2414.29</v>
      </c>
      <c r="K638" s="17"/>
      <c r="L638" s="17"/>
      <c r="M638" s="17"/>
      <c r="N638" s="36">
        <f t="shared" si="62"/>
        <v>-7.1707277710823081E-2</v>
      </c>
      <c r="O638" s="20">
        <f t="shared" si="63"/>
        <v>-0.11754536017661599</v>
      </c>
      <c r="Q638" s="17" t="str">
        <f t="shared" si="64"/>
        <v/>
      </c>
      <c r="R638" s="17" t="str">
        <f t="shared" si="64"/>
        <v/>
      </c>
      <c r="S638" s="17" t="str">
        <f t="shared" si="64"/>
        <v/>
      </c>
      <c r="T638" s="36">
        <f t="shared" si="64"/>
        <v>-7.1707277710823081E-2</v>
      </c>
      <c r="U638" s="20">
        <f t="shared" si="65"/>
        <v>-0.11754536017661599</v>
      </c>
    </row>
    <row r="639" spans="7:21" x14ac:dyDescent="0.25">
      <c r="G639" s="2" t="s">
        <v>95</v>
      </c>
      <c r="H639" s="119">
        <v>34584.6</v>
      </c>
      <c r="I639" s="124">
        <v>2276.0700000000002</v>
      </c>
      <c r="K639" s="17"/>
      <c r="L639" s="17"/>
      <c r="M639" s="17"/>
      <c r="N639" s="36">
        <f t="shared" si="62"/>
        <v>-3.0225026288117851E-2</v>
      </c>
      <c r="O639" s="20">
        <f t="shared" si="63"/>
        <v>-5.7250785945350269E-2</v>
      </c>
      <c r="Q639" s="17" t="str">
        <f t="shared" si="64"/>
        <v/>
      </c>
      <c r="R639" s="17" t="str">
        <f t="shared" si="64"/>
        <v/>
      </c>
      <c r="S639" s="17" t="str">
        <f t="shared" si="64"/>
        <v/>
      </c>
      <c r="T639" s="36">
        <f t="shared" si="64"/>
        <v>-3.0225026288117851E-2</v>
      </c>
      <c r="U639" s="20">
        <f t="shared" si="65"/>
        <v>-5.7250785945350269E-2</v>
      </c>
    </row>
    <row r="640" spans="7:21" x14ac:dyDescent="0.25">
      <c r="G640" s="2" t="s">
        <v>94</v>
      </c>
      <c r="H640" s="119">
        <v>35652.800000000003</v>
      </c>
      <c r="I640" s="124">
        <v>2386.1</v>
      </c>
      <c r="K640" s="17"/>
      <c r="L640" s="17"/>
      <c r="M640" s="17"/>
      <c r="N640" s="36">
        <f t="shared" si="62"/>
        <v>3.0886579575880813E-2</v>
      </c>
      <c r="O640" s="20">
        <f t="shared" si="63"/>
        <v>4.8342098441611858E-2</v>
      </c>
      <c r="Q640" s="17" t="str">
        <f t="shared" si="64"/>
        <v/>
      </c>
      <c r="R640" s="17" t="str">
        <f t="shared" si="64"/>
        <v/>
      </c>
      <c r="S640" s="17" t="str">
        <f t="shared" si="64"/>
        <v/>
      </c>
      <c r="T640" s="36" t="str">
        <f t="shared" si="64"/>
        <v/>
      </c>
      <c r="U640" s="20" t="str">
        <f t="shared" si="65"/>
        <v/>
      </c>
    </row>
    <row r="641" spans="7:21" x14ac:dyDescent="0.25">
      <c r="G641" s="2" t="s">
        <v>93</v>
      </c>
      <c r="H641" s="119">
        <v>37298.6</v>
      </c>
      <c r="I641" s="124">
        <v>2708.47</v>
      </c>
      <c r="K641" s="17"/>
      <c r="L641" s="17"/>
      <c r="M641" s="17"/>
      <c r="N641" s="36">
        <f t="shared" si="62"/>
        <v>4.6161872279316007E-2</v>
      </c>
      <c r="O641" s="20">
        <f t="shared" si="63"/>
        <v>0.13510330665102055</v>
      </c>
      <c r="Q641" s="17" t="str">
        <f t="shared" si="64"/>
        <v/>
      </c>
      <c r="R641" s="17" t="str">
        <f t="shared" si="64"/>
        <v/>
      </c>
      <c r="S641" s="17" t="str">
        <f t="shared" si="64"/>
        <v/>
      </c>
      <c r="T641" s="36" t="str">
        <f t="shared" si="64"/>
        <v/>
      </c>
      <c r="U641" s="20" t="str">
        <f t="shared" si="65"/>
        <v/>
      </c>
    </row>
    <row r="642" spans="7:21" x14ac:dyDescent="0.25">
      <c r="G642" s="2" t="s">
        <v>92</v>
      </c>
      <c r="H642" s="119">
        <v>36687.599999999999</v>
      </c>
      <c r="I642" s="124">
        <v>2633.67</v>
      </c>
      <c r="K642" s="17"/>
      <c r="L642" s="17"/>
      <c r="M642" s="17"/>
      <c r="N642" s="36">
        <f t="shared" si="62"/>
        <v>-1.6381311899106188E-2</v>
      </c>
      <c r="O642" s="20">
        <f t="shared" si="63"/>
        <v>-2.7617067938725426E-2</v>
      </c>
      <c r="Q642" s="17" t="str">
        <f t="shared" si="64"/>
        <v/>
      </c>
      <c r="R642" s="17" t="str">
        <f t="shared" si="64"/>
        <v/>
      </c>
      <c r="S642" s="17" t="str">
        <f t="shared" si="64"/>
        <v/>
      </c>
      <c r="T642" s="36">
        <f t="shared" si="64"/>
        <v>-1.6381311899106188E-2</v>
      </c>
      <c r="U642" s="20">
        <f t="shared" si="65"/>
        <v>-2.7617067938725426E-2</v>
      </c>
    </row>
    <row r="643" spans="7:21" x14ac:dyDescent="0.25">
      <c r="G643" s="2" t="s">
        <v>91</v>
      </c>
      <c r="H643" s="119">
        <v>37555.800000000003</v>
      </c>
      <c r="I643" s="124">
        <v>2706.1</v>
      </c>
      <c r="K643" s="17"/>
      <c r="L643" s="17"/>
      <c r="M643" s="17"/>
      <c r="N643" s="36">
        <f t="shared" si="62"/>
        <v>2.3664671442122254E-2</v>
      </c>
      <c r="O643" s="20">
        <f t="shared" si="63"/>
        <v>2.7501547270538662E-2</v>
      </c>
      <c r="Q643" s="17" t="str">
        <f t="shared" si="64"/>
        <v/>
      </c>
      <c r="R643" s="17" t="str">
        <f t="shared" si="64"/>
        <v/>
      </c>
      <c r="S643" s="17" t="str">
        <f t="shared" si="64"/>
        <v/>
      </c>
      <c r="T643" s="36" t="str">
        <f t="shared" si="64"/>
        <v/>
      </c>
      <c r="U643" s="20" t="str">
        <f t="shared" si="65"/>
        <v/>
      </c>
    </row>
    <row r="644" spans="7:21" x14ac:dyDescent="0.25">
      <c r="G644" s="2" t="s">
        <v>90</v>
      </c>
      <c r="H644" s="119">
        <v>39187.300000000003</v>
      </c>
      <c r="I644" s="124">
        <v>2853.35</v>
      </c>
      <c r="K644" s="17"/>
      <c r="L644" s="17"/>
      <c r="M644" s="17"/>
      <c r="N644" s="36">
        <f t="shared" si="62"/>
        <v>4.3442024933565415E-2</v>
      </c>
      <c r="O644" s="20">
        <f t="shared" si="63"/>
        <v>5.4414101474446586E-2</v>
      </c>
      <c r="Q644" s="17" t="str">
        <f t="shared" si="64"/>
        <v/>
      </c>
      <c r="R644" s="17" t="str">
        <f t="shared" si="64"/>
        <v/>
      </c>
      <c r="S644" s="17" t="str">
        <f t="shared" si="64"/>
        <v/>
      </c>
      <c r="T644" s="36" t="str">
        <f t="shared" si="64"/>
        <v/>
      </c>
      <c r="U644" s="20" t="str">
        <f t="shared" si="65"/>
        <v/>
      </c>
    </row>
    <row r="645" spans="7:21" x14ac:dyDescent="0.25">
      <c r="G645" s="2" t="s">
        <v>89</v>
      </c>
      <c r="H645" s="119">
        <v>36851.300000000003</v>
      </c>
      <c r="I645" s="124">
        <v>2686.5</v>
      </c>
      <c r="K645" s="17"/>
      <c r="L645" s="17"/>
      <c r="M645" s="17"/>
      <c r="N645" s="36">
        <f t="shared" ref="N645:N708" si="66">H645/H644-1</f>
        <v>-5.9611149530587659E-2</v>
      </c>
      <c r="O645" s="20">
        <f t="shared" ref="O645:O708" si="67">I645/I644-1</f>
        <v>-5.8475125729405719E-2</v>
      </c>
      <c r="Q645" s="17" t="str">
        <f t="shared" si="64"/>
        <v/>
      </c>
      <c r="R645" s="17" t="str">
        <f t="shared" si="64"/>
        <v/>
      </c>
      <c r="S645" s="17" t="str">
        <f t="shared" si="64"/>
        <v/>
      </c>
      <c r="T645" s="36">
        <f t="shared" si="64"/>
        <v>-5.9611149530587659E-2</v>
      </c>
      <c r="U645" s="20">
        <f t="shared" si="65"/>
        <v>-5.8475125729405719E-2</v>
      </c>
    </row>
    <row r="646" spans="7:21" x14ac:dyDescent="0.25">
      <c r="G646" s="2" t="s">
        <v>88</v>
      </c>
      <c r="H646" s="119">
        <v>35520</v>
      </c>
      <c r="I646" s="124">
        <v>2628.98</v>
      </c>
      <c r="K646" s="17"/>
      <c r="L646" s="17"/>
      <c r="M646" s="17"/>
      <c r="N646" s="36">
        <f t="shared" si="66"/>
        <v>-3.6126269629565333E-2</v>
      </c>
      <c r="O646" s="20">
        <f t="shared" si="67"/>
        <v>-2.1410757491159504E-2</v>
      </c>
      <c r="Q646" s="17" t="str">
        <f t="shared" si="64"/>
        <v/>
      </c>
      <c r="R646" s="17" t="str">
        <f t="shared" si="64"/>
        <v/>
      </c>
      <c r="S646" s="17" t="str">
        <f t="shared" si="64"/>
        <v/>
      </c>
      <c r="T646" s="36">
        <f t="shared" si="64"/>
        <v>-3.6126269629565333E-2</v>
      </c>
      <c r="U646" s="20">
        <f t="shared" si="65"/>
        <v>-2.1410757491159504E-2</v>
      </c>
    </row>
    <row r="647" spans="7:21" x14ac:dyDescent="0.25">
      <c r="G647" s="2" t="s">
        <v>87</v>
      </c>
      <c r="H647" s="119">
        <v>35815.4</v>
      </c>
      <c r="I647" s="124">
        <v>2713.66</v>
      </c>
      <c r="K647" s="17"/>
      <c r="L647" s="17"/>
      <c r="M647" s="17"/>
      <c r="N647" s="36">
        <f t="shared" si="66"/>
        <v>8.3164414414413912E-3</v>
      </c>
      <c r="O647" s="20">
        <f t="shared" si="67"/>
        <v>3.2210210804190176E-2</v>
      </c>
      <c r="Q647" s="17" t="str">
        <f t="shared" si="64"/>
        <v/>
      </c>
      <c r="R647" s="17" t="str">
        <f t="shared" si="64"/>
        <v/>
      </c>
      <c r="S647" s="17" t="str">
        <f t="shared" si="64"/>
        <v/>
      </c>
      <c r="T647" s="36" t="str">
        <f t="shared" si="64"/>
        <v/>
      </c>
      <c r="U647" s="20" t="str">
        <f t="shared" si="65"/>
        <v/>
      </c>
    </row>
    <row r="648" spans="7:21" x14ac:dyDescent="0.25">
      <c r="G648" s="2" t="s">
        <v>86</v>
      </c>
      <c r="H648" s="119">
        <v>33578</v>
      </c>
      <c r="I648" s="124">
        <v>2592.63</v>
      </c>
      <c r="K648" s="17"/>
      <c r="L648" s="17"/>
      <c r="M648" s="17"/>
      <c r="N648" s="36">
        <f t="shared" si="66"/>
        <v>-6.2470333990406357E-2</v>
      </c>
      <c r="O648" s="20">
        <f t="shared" si="67"/>
        <v>-4.4600281538586195E-2</v>
      </c>
      <c r="Q648" s="17" t="str">
        <f t="shared" si="64"/>
        <v/>
      </c>
      <c r="R648" s="17" t="str">
        <f t="shared" si="64"/>
        <v/>
      </c>
      <c r="S648" s="17" t="str">
        <f t="shared" si="64"/>
        <v/>
      </c>
      <c r="T648" s="36">
        <f t="shared" si="64"/>
        <v>-6.2470333990406357E-2</v>
      </c>
      <c r="U648" s="20">
        <f t="shared" si="65"/>
        <v>-4.4600281538586195E-2</v>
      </c>
    </row>
    <row r="649" spans="7:21" x14ac:dyDescent="0.25">
      <c r="G649" s="2" t="s">
        <v>85</v>
      </c>
      <c r="H649" s="119">
        <v>33382.9</v>
      </c>
      <c r="I649" s="124">
        <v>2510.65</v>
      </c>
      <c r="K649" s="17"/>
      <c r="L649" s="17"/>
      <c r="M649" s="17"/>
      <c r="N649" s="36">
        <f t="shared" si="66"/>
        <v>-5.8103520162010591E-3</v>
      </c>
      <c r="O649" s="20">
        <f t="shared" si="67"/>
        <v>-3.1620400905644108E-2</v>
      </c>
      <c r="Q649" s="17" t="str">
        <f t="shared" si="64"/>
        <v/>
      </c>
      <c r="R649" s="17" t="str">
        <f t="shared" si="64"/>
        <v/>
      </c>
      <c r="S649" s="17" t="str">
        <f t="shared" si="64"/>
        <v/>
      </c>
      <c r="T649" s="36">
        <f t="shared" si="64"/>
        <v>-5.8103520162010591E-3</v>
      </c>
      <c r="U649" s="20">
        <f t="shared" si="65"/>
        <v>-3.1620400905644108E-2</v>
      </c>
    </row>
    <row r="650" spans="7:21" x14ac:dyDescent="0.25">
      <c r="G650" s="2" t="s">
        <v>84</v>
      </c>
      <c r="H650" s="119">
        <v>37332.199999999997</v>
      </c>
      <c r="I650" s="124">
        <v>2606.23</v>
      </c>
      <c r="K650" s="17"/>
      <c r="L650" s="17"/>
      <c r="M650" s="17"/>
      <c r="N650" s="36">
        <f t="shared" si="66"/>
        <v>0.11830308331511019</v>
      </c>
      <c r="O650" s="20">
        <f t="shared" si="67"/>
        <v>3.8069822555911736E-2</v>
      </c>
      <c r="Q650" s="17" t="str">
        <f t="shared" si="64"/>
        <v/>
      </c>
      <c r="R650" s="17" t="str">
        <f t="shared" si="64"/>
        <v/>
      </c>
      <c r="S650" s="17" t="str">
        <f t="shared" si="64"/>
        <v/>
      </c>
      <c r="T650" s="36" t="str">
        <f t="shared" si="64"/>
        <v/>
      </c>
      <c r="U650" s="20" t="str">
        <f t="shared" si="65"/>
        <v/>
      </c>
    </row>
    <row r="651" spans="7:21" x14ac:dyDescent="0.25">
      <c r="G651" s="2" t="s">
        <v>83</v>
      </c>
      <c r="H651" s="119">
        <v>36649.4</v>
      </c>
      <c r="I651" s="124">
        <v>2469.9699999999998</v>
      </c>
      <c r="K651" s="17"/>
      <c r="L651" s="17"/>
      <c r="M651" s="17"/>
      <c r="N651" s="36">
        <f t="shared" si="66"/>
        <v>-1.8289840941599911E-2</v>
      </c>
      <c r="O651" s="20">
        <f t="shared" si="67"/>
        <v>-5.2282415596474729E-2</v>
      </c>
      <c r="Q651" s="17" t="str">
        <f t="shared" si="64"/>
        <v/>
      </c>
      <c r="R651" s="17" t="str">
        <f t="shared" si="64"/>
        <v/>
      </c>
      <c r="S651" s="17" t="str">
        <f t="shared" si="64"/>
        <v/>
      </c>
      <c r="T651" s="36">
        <f t="shared" si="64"/>
        <v>-1.8289840941599911E-2</v>
      </c>
      <c r="U651" s="20">
        <f t="shared" si="65"/>
        <v>-5.2282415596474729E-2</v>
      </c>
    </row>
    <row r="652" spans="7:21" x14ac:dyDescent="0.25">
      <c r="G652" s="2" t="s">
        <v>82</v>
      </c>
      <c r="H652" s="119">
        <v>37314.6</v>
      </c>
      <c r="I652" s="124">
        <v>2351.4499999999998</v>
      </c>
      <c r="K652" s="17"/>
      <c r="L652" s="17"/>
      <c r="M652" s="17"/>
      <c r="N652" s="36">
        <f t="shared" si="66"/>
        <v>1.8150365353866604E-2</v>
      </c>
      <c r="O652" s="20">
        <f t="shared" si="67"/>
        <v>-4.7984388474353934E-2</v>
      </c>
      <c r="Q652" s="17" t="str">
        <f t="shared" si="64"/>
        <v/>
      </c>
      <c r="R652" s="17" t="str">
        <f t="shared" si="64"/>
        <v/>
      </c>
      <c r="S652" s="17" t="str">
        <f t="shared" si="64"/>
        <v/>
      </c>
      <c r="T652" s="36" t="str">
        <f t="shared" si="64"/>
        <v/>
      </c>
      <c r="U652" s="20">
        <f t="shared" si="65"/>
        <v>-4.7984388474353934E-2</v>
      </c>
    </row>
    <row r="653" spans="7:21" x14ac:dyDescent="0.25">
      <c r="G653" s="2" t="s">
        <v>81</v>
      </c>
      <c r="H653" s="119">
        <v>35467.5</v>
      </c>
      <c r="I653" s="124">
        <v>2368.4699999999998</v>
      </c>
      <c r="K653" s="17"/>
      <c r="L653" s="17"/>
      <c r="M653" s="17"/>
      <c r="N653" s="36">
        <f t="shared" si="66"/>
        <v>-4.950073161711499E-2</v>
      </c>
      <c r="O653" s="20">
        <f t="shared" si="67"/>
        <v>7.2380871377235589E-3</v>
      </c>
      <c r="Q653" s="17" t="str">
        <f t="shared" si="64"/>
        <v/>
      </c>
      <c r="R653" s="17" t="str">
        <f t="shared" si="64"/>
        <v/>
      </c>
      <c r="S653" s="17" t="str">
        <f t="shared" si="64"/>
        <v/>
      </c>
      <c r="T653" s="36">
        <f t="shared" si="64"/>
        <v>-4.950073161711499E-2</v>
      </c>
      <c r="U653" s="20" t="str">
        <f t="shared" si="65"/>
        <v/>
      </c>
    </row>
    <row r="654" spans="7:21" x14ac:dyDescent="0.25">
      <c r="G654" s="2" t="s">
        <v>80</v>
      </c>
      <c r="H654" s="119">
        <v>39022.9</v>
      </c>
      <c r="I654" s="124">
        <v>2508.27</v>
      </c>
      <c r="K654" s="17"/>
      <c r="L654" s="17"/>
      <c r="M654" s="17"/>
      <c r="N654" s="36">
        <f t="shared" si="66"/>
        <v>0.1002438852470573</v>
      </c>
      <c r="O654" s="20">
        <f t="shared" si="67"/>
        <v>5.9025446807432713E-2</v>
      </c>
      <c r="Q654" s="17" t="str">
        <f t="shared" si="64"/>
        <v/>
      </c>
      <c r="R654" s="17" t="str">
        <f t="shared" si="64"/>
        <v/>
      </c>
      <c r="S654" s="17" t="str">
        <f t="shared" si="64"/>
        <v/>
      </c>
      <c r="T654" s="36" t="str">
        <f t="shared" si="64"/>
        <v/>
      </c>
      <c r="U654" s="20" t="str">
        <f t="shared" si="65"/>
        <v/>
      </c>
    </row>
    <row r="655" spans="7:21" x14ac:dyDescent="0.25">
      <c r="G655" s="2" t="s">
        <v>79</v>
      </c>
      <c r="H655" s="119">
        <v>40529.4</v>
      </c>
      <c r="I655" s="124">
        <v>2581.48</v>
      </c>
      <c r="K655" s="17"/>
      <c r="L655" s="17"/>
      <c r="M655" s="17"/>
      <c r="N655" s="36">
        <f t="shared" si="66"/>
        <v>3.8605536748934632E-2</v>
      </c>
      <c r="O655" s="20">
        <f t="shared" si="67"/>
        <v>2.9187447922273124E-2</v>
      </c>
      <c r="Q655" s="17" t="str">
        <f t="shared" si="64"/>
        <v/>
      </c>
      <c r="R655" s="17" t="str">
        <f t="shared" si="64"/>
        <v/>
      </c>
      <c r="S655" s="17" t="str">
        <f t="shared" si="64"/>
        <v/>
      </c>
      <c r="T655" s="36" t="str">
        <f t="shared" si="64"/>
        <v/>
      </c>
      <c r="U655" s="20" t="str">
        <f t="shared" si="65"/>
        <v/>
      </c>
    </row>
    <row r="656" spans="7:21" x14ac:dyDescent="0.25">
      <c r="G656" s="2" t="s">
        <v>78</v>
      </c>
      <c r="H656" s="119">
        <v>40156.1</v>
      </c>
      <c r="I656" s="124">
        <v>2543.83</v>
      </c>
      <c r="K656" s="17"/>
      <c r="L656" s="17"/>
      <c r="M656" s="17"/>
      <c r="N656" s="36">
        <f t="shared" si="66"/>
        <v>-9.2105977389254079E-3</v>
      </c>
      <c r="O656" s="20">
        <f t="shared" si="67"/>
        <v>-1.4584656863504741E-2</v>
      </c>
      <c r="Q656" s="17" t="str">
        <f t="shared" si="64"/>
        <v/>
      </c>
      <c r="R656" s="17" t="str">
        <f t="shared" si="64"/>
        <v/>
      </c>
      <c r="S656" s="17" t="str">
        <f t="shared" si="64"/>
        <v/>
      </c>
      <c r="T656" s="36">
        <f t="shared" si="64"/>
        <v>-9.2105977389254079E-3</v>
      </c>
      <c r="U656" s="20">
        <f t="shared" si="65"/>
        <v>-1.4584656863504741E-2</v>
      </c>
    </row>
    <row r="657" spans="7:21" x14ac:dyDescent="0.25">
      <c r="G657" s="2" t="s">
        <v>77</v>
      </c>
      <c r="H657" s="119">
        <v>38336</v>
      </c>
      <c r="I657" s="124">
        <v>2367.2800000000002</v>
      </c>
      <c r="K657" s="17"/>
      <c r="L657" s="17"/>
      <c r="M657" s="17"/>
      <c r="N657" s="36">
        <f t="shared" si="66"/>
        <v>-4.5325616780514055E-2</v>
      </c>
      <c r="O657" s="20">
        <f t="shared" si="67"/>
        <v>-6.9403222699629952E-2</v>
      </c>
      <c r="Q657" s="17" t="str">
        <f t="shared" si="64"/>
        <v/>
      </c>
      <c r="R657" s="17" t="str">
        <f t="shared" si="64"/>
        <v/>
      </c>
      <c r="S657" s="17" t="str">
        <f t="shared" si="64"/>
        <v/>
      </c>
      <c r="T657" s="36">
        <f t="shared" si="64"/>
        <v>-4.5325616780514055E-2</v>
      </c>
      <c r="U657" s="20">
        <f t="shared" si="65"/>
        <v>-6.9403222699629952E-2</v>
      </c>
    </row>
    <row r="658" spans="7:21" x14ac:dyDescent="0.25">
      <c r="G658" s="2" t="s">
        <v>76</v>
      </c>
      <c r="H658" s="119">
        <v>38052</v>
      </c>
      <c r="I658" s="124">
        <v>2371.62</v>
      </c>
      <c r="K658" s="17"/>
      <c r="L658" s="17"/>
      <c r="M658" s="17"/>
      <c r="N658" s="36">
        <f t="shared" si="66"/>
        <v>-7.4081803005008329E-3</v>
      </c>
      <c r="O658" s="20">
        <f t="shared" si="67"/>
        <v>1.833327700990095E-3</v>
      </c>
      <c r="Q658" s="17" t="str">
        <f t="shared" si="64"/>
        <v/>
      </c>
      <c r="R658" s="17" t="str">
        <f t="shared" si="64"/>
        <v/>
      </c>
      <c r="S658" s="17" t="str">
        <f t="shared" si="64"/>
        <v/>
      </c>
      <c r="T658" s="36">
        <f t="shared" si="64"/>
        <v>-7.4081803005008329E-3</v>
      </c>
      <c r="U658" s="20" t="str">
        <f t="shared" si="65"/>
        <v/>
      </c>
    </row>
    <row r="659" spans="7:21" x14ac:dyDescent="0.25">
      <c r="G659" s="2" t="s">
        <v>75</v>
      </c>
      <c r="H659" s="119">
        <v>35749.4</v>
      </c>
      <c r="I659" s="124">
        <v>2229.5300000000002</v>
      </c>
      <c r="K659" s="17"/>
      <c r="L659" s="17"/>
      <c r="M659" s="17"/>
      <c r="N659" s="36">
        <f t="shared" si="66"/>
        <v>-6.0511931041732359E-2</v>
      </c>
      <c r="O659" s="20">
        <f t="shared" si="67"/>
        <v>-5.9912633558495743E-2</v>
      </c>
      <c r="Q659" s="17" t="str">
        <f t="shared" si="64"/>
        <v/>
      </c>
      <c r="R659" s="17" t="str">
        <f t="shared" si="64"/>
        <v/>
      </c>
      <c r="S659" s="17" t="str">
        <f t="shared" si="64"/>
        <v/>
      </c>
      <c r="T659" s="36">
        <f t="shared" si="64"/>
        <v>-6.0511931041732359E-2</v>
      </c>
      <c r="U659" s="20">
        <f t="shared" si="65"/>
        <v>-5.9912633558495743E-2</v>
      </c>
    </row>
    <row r="660" spans="7:21" x14ac:dyDescent="0.25">
      <c r="G660" s="2" t="s">
        <v>74</v>
      </c>
      <c r="H660" s="119">
        <v>35513.4</v>
      </c>
      <c r="I660" s="124">
        <v>2166.91</v>
      </c>
      <c r="K660" s="17"/>
      <c r="L660" s="17"/>
      <c r="M660" s="17"/>
      <c r="N660" s="36">
        <f t="shared" si="66"/>
        <v>-6.6015093959619353E-3</v>
      </c>
      <c r="O660" s="20">
        <f t="shared" si="67"/>
        <v>-2.8086637093916789E-2</v>
      </c>
      <c r="Q660" s="17" t="str">
        <f t="shared" si="64"/>
        <v/>
      </c>
      <c r="R660" s="17" t="str">
        <f t="shared" si="64"/>
        <v/>
      </c>
      <c r="S660" s="17" t="str">
        <f t="shared" si="64"/>
        <v/>
      </c>
      <c r="T660" s="36">
        <f t="shared" si="64"/>
        <v>-6.6015093959619353E-3</v>
      </c>
      <c r="U660" s="20">
        <f t="shared" si="65"/>
        <v>-2.8086637093916789E-2</v>
      </c>
    </row>
    <row r="661" spans="7:21" x14ac:dyDescent="0.25">
      <c r="G661" s="2" t="s">
        <v>73</v>
      </c>
      <c r="H661" s="119">
        <v>35595.800000000003</v>
      </c>
      <c r="I661" s="124">
        <v>2243.86</v>
      </c>
      <c r="K661" s="17"/>
      <c r="L661" s="17"/>
      <c r="M661" s="17"/>
      <c r="N661" s="36">
        <f t="shared" si="66"/>
        <v>2.320250947529745E-3</v>
      </c>
      <c r="O661" s="20">
        <f t="shared" si="67"/>
        <v>3.5511396412402974E-2</v>
      </c>
      <c r="Q661" s="17" t="str">
        <f t="shared" si="64"/>
        <v/>
      </c>
      <c r="R661" s="17" t="str">
        <f t="shared" si="64"/>
        <v/>
      </c>
      <c r="S661" s="17" t="str">
        <f t="shared" si="64"/>
        <v/>
      </c>
      <c r="T661" s="36" t="str">
        <f t="shared" si="64"/>
        <v/>
      </c>
      <c r="U661" s="20" t="str">
        <f t="shared" si="65"/>
        <v/>
      </c>
    </row>
    <row r="662" spans="7:21" x14ac:dyDescent="0.25">
      <c r="G662" s="2" t="s">
        <v>72</v>
      </c>
      <c r="H662" s="119">
        <v>31692</v>
      </c>
      <c r="I662" s="124">
        <v>1891.18</v>
      </c>
      <c r="K662" s="17"/>
      <c r="L662" s="17"/>
      <c r="M662" s="17"/>
      <c r="N662" s="36">
        <f t="shared" si="66"/>
        <v>-0.10967024199484221</v>
      </c>
      <c r="O662" s="20">
        <f t="shared" si="67"/>
        <v>-0.15717558136425624</v>
      </c>
      <c r="Q662" s="17" t="str">
        <f t="shared" si="64"/>
        <v/>
      </c>
      <c r="R662" s="17" t="str">
        <f t="shared" si="64"/>
        <v/>
      </c>
      <c r="S662" s="17" t="str">
        <f t="shared" si="64"/>
        <v/>
      </c>
      <c r="T662" s="36">
        <f t="shared" si="64"/>
        <v>-0.10967024199484221</v>
      </c>
      <c r="U662" s="20">
        <f t="shared" si="65"/>
        <v>-0.15717558136425624</v>
      </c>
    </row>
    <row r="663" spans="7:21" x14ac:dyDescent="0.25">
      <c r="G663" s="2" t="s">
        <v>71</v>
      </c>
      <c r="H663" s="119">
        <v>32496.400000000001</v>
      </c>
      <c r="I663" s="124">
        <v>1876.66</v>
      </c>
      <c r="K663" s="17"/>
      <c r="L663" s="17"/>
      <c r="M663" s="17"/>
      <c r="N663" s="36">
        <f t="shared" si="66"/>
        <v>2.5381799823299245E-2</v>
      </c>
      <c r="O663" s="20">
        <f t="shared" si="67"/>
        <v>-7.6777461690584747E-3</v>
      </c>
      <c r="Q663" s="17" t="str">
        <f t="shared" si="64"/>
        <v/>
      </c>
      <c r="R663" s="17" t="str">
        <f t="shared" si="64"/>
        <v/>
      </c>
      <c r="S663" s="17" t="str">
        <f t="shared" si="64"/>
        <v/>
      </c>
      <c r="T663" s="36" t="str">
        <f t="shared" si="64"/>
        <v/>
      </c>
      <c r="U663" s="20">
        <f t="shared" si="65"/>
        <v>-7.6777461690584747E-3</v>
      </c>
    </row>
    <row r="664" spans="7:21" x14ac:dyDescent="0.25">
      <c r="G664" s="2" t="s">
        <v>70</v>
      </c>
      <c r="H664" s="119">
        <v>33674.300000000003</v>
      </c>
      <c r="I664" s="124">
        <v>1968.39</v>
      </c>
      <c r="K664" s="17"/>
      <c r="L664" s="17"/>
      <c r="M664" s="17"/>
      <c r="N664" s="36">
        <f t="shared" si="66"/>
        <v>3.6247091985573743E-2</v>
      </c>
      <c r="O664" s="20">
        <f t="shared" si="67"/>
        <v>4.8879392111517372E-2</v>
      </c>
      <c r="Q664" s="17" t="str">
        <f t="shared" si="64"/>
        <v/>
      </c>
      <c r="R664" s="17" t="str">
        <f t="shared" si="64"/>
        <v/>
      </c>
      <c r="S664" s="17" t="str">
        <f t="shared" si="64"/>
        <v/>
      </c>
      <c r="T664" s="36" t="str">
        <f t="shared" si="64"/>
        <v/>
      </c>
      <c r="U664" s="20" t="str">
        <f t="shared" si="65"/>
        <v/>
      </c>
    </row>
    <row r="665" spans="7:21" x14ac:dyDescent="0.25">
      <c r="G665" s="2" t="s">
        <v>69</v>
      </c>
      <c r="H665" s="119">
        <v>34665.800000000003</v>
      </c>
      <c r="I665" s="124">
        <v>1989.14</v>
      </c>
      <c r="K665" s="17"/>
      <c r="L665" s="17"/>
      <c r="M665" s="17"/>
      <c r="N665" s="36">
        <f t="shared" si="66"/>
        <v>2.9443819173672559E-2</v>
      </c>
      <c r="O665" s="20">
        <f t="shared" si="67"/>
        <v>1.0541610148395497E-2</v>
      </c>
      <c r="Q665" s="17" t="str">
        <f t="shared" si="64"/>
        <v/>
      </c>
      <c r="R665" s="17" t="str">
        <f t="shared" si="64"/>
        <v/>
      </c>
      <c r="S665" s="17" t="str">
        <f t="shared" si="64"/>
        <v/>
      </c>
      <c r="T665" s="36" t="str">
        <f t="shared" si="64"/>
        <v/>
      </c>
      <c r="U665" s="20" t="str">
        <f t="shared" si="65"/>
        <v/>
      </c>
    </row>
    <row r="666" spans="7:21" x14ac:dyDescent="0.25">
      <c r="G666" s="2" t="s">
        <v>68</v>
      </c>
      <c r="H666" s="119">
        <v>31594</v>
      </c>
      <c r="I666" s="124">
        <v>1810.57</v>
      </c>
      <c r="K666" s="17"/>
      <c r="L666" s="17"/>
      <c r="M666" s="17"/>
      <c r="N666" s="36">
        <f t="shared" si="66"/>
        <v>-8.8611830680382475E-2</v>
      </c>
      <c r="O666" s="20">
        <f t="shared" si="67"/>
        <v>-8.9772464482138048E-2</v>
      </c>
      <c r="Q666" s="17" t="str">
        <f t="shared" si="64"/>
        <v/>
      </c>
      <c r="R666" s="17" t="str">
        <f t="shared" si="64"/>
        <v/>
      </c>
      <c r="S666" s="17" t="str">
        <f t="shared" si="64"/>
        <v/>
      </c>
      <c r="T666" s="36">
        <f t="shared" si="64"/>
        <v>-8.8611830680382475E-2</v>
      </c>
      <c r="U666" s="20">
        <f t="shared" si="65"/>
        <v>-8.9772464482138048E-2</v>
      </c>
    </row>
    <row r="667" spans="7:21" x14ac:dyDescent="0.25">
      <c r="G667" s="2" t="s">
        <v>67</v>
      </c>
      <c r="H667" s="119">
        <v>32243.4</v>
      </c>
      <c r="I667" s="124">
        <v>1830.62</v>
      </c>
      <c r="K667" s="17"/>
      <c r="L667" s="17"/>
      <c r="M667" s="17"/>
      <c r="N667" s="36">
        <f t="shared" si="66"/>
        <v>2.0554535671330143E-2</v>
      </c>
      <c r="O667" s="20">
        <f t="shared" si="67"/>
        <v>1.1073860717895512E-2</v>
      </c>
      <c r="Q667" s="17" t="str">
        <f t="shared" si="64"/>
        <v/>
      </c>
      <c r="R667" s="17" t="str">
        <f t="shared" si="64"/>
        <v/>
      </c>
      <c r="S667" s="17" t="str">
        <f t="shared" si="64"/>
        <v/>
      </c>
      <c r="T667" s="36" t="str">
        <f t="shared" si="64"/>
        <v/>
      </c>
      <c r="U667" s="20" t="str">
        <f t="shared" si="65"/>
        <v/>
      </c>
    </row>
    <row r="668" spans="7:21" x14ac:dyDescent="0.25">
      <c r="G668" s="2" t="s">
        <v>66</v>
      </c>
      <c r="H668" s="119">
        <v>34678.5</v>
      </c>
      <c r="I668" s="124">
        <v>1979.88</v>
      </c>
      <c r="K668" s="17"/>
      <c r="L668" s="17"/>
      <c r="M668" s="17"/>
      <c r="N668" s="36">
        <f t="shared" si="66"/>
        <v>7.552243249781343E-2</v>
      </c>
      <c r="O668" s="20">
        <f t="shared" si="67"/>
        <v>8.1535217576558905E-2</v>
      </c>
      <c r="Q668" s="17" t="str">
        <f t="shared" si="64"/>
        <v/>
      </c>
      <c r="R668" s="17" t="str">
        <f t="shared" si="64"/>
        <v/>
      </c>
      <c r="S668" s="17" t="str">
        <f t="shared" si="64"/>
        <v/>
      </c>
      <c r="T668" s="36" t="str">
        <f t="shared" si="64"/>
        <v/>
      </c>
      <c r="U668" s="20" t="str">
        <f t="shared" si="65"/>
        <v/>
      </c>
    </row>
    <row r="669" spans="7:21" x14ac:dyDescent="0.25">
      <c r="G669" s="2" t="s">
        <v>65</v>
      </c>
      <c r="H669" s="119">
        <v>34475.9</v>
      </c>
      <c r="I669" s="124">
        <v>2083.09</v>
      </c>
      <c r="K669" s="17"/>
      <c r="L669" s="17"/>
      <c r="M669" s="17"/>
      <c r="N669" s="36">
        <f t="shared" si="66"/>
        <v>-5.8422365442565294E-3</v>
      </c>
      <c r="O669" s="20">
        <f t="shared" si="67"/>
        <v>5.2129421985170898E-2</v>
      </c>
      <c r="Q669" s="17" t="str">
        <f t="shared" si="64"/>
        <v/>
      </c>
      <c r="R669" s="17" t="str">
        <f t="shared" si="64"/>
        <v/>
      </c>
      <c r="S669" s="17" t="str">
        <f t="shared" si="64"/>
        <v/>
      </c>
      <c r="T669" s="36">
        <f t="shared" si="64"/>
        <v>-5.8422365442565294E-3</v>
      </c>
      <c r="U669" s="20" t="str">
        <f t="shared" si="65"/>
        <v/>
      </c>
    </row>
    <row r="670" spans="7:21" x14ac:dyDescent="0.25">
      <c r="G670" s="2" t="s">
        <v>64</v>
      </c>
      <c r="H670" s="119">
        <v>35834.699999999997</v>
      </c>
      <c r="I670" s="124">
        <v>2158.71</v>
      </c>
      <c r="K670" s="17"/>
      <c r="L670" s="17"/>
      <c r="M670" s="17"/>
      <c r="N670" s="36">
        <f t="shared" si="66"/>
        <v>3.9413039253507476E-2</v>
      </c>
      <c r="O670" s="20">
        <f t="shared" si="67"/>
        <v>3.6301840054918433E-2</v>
      </c>
      <c r="Q670" s="17" t="str">
        <f t="shared" si="64"/>
        <v/>
      </c>
      <c r="R670" s="17" t="str">
        <f t="shared" si="64"/>
        <v/>
      </c>
      <c r="S670" s="17" t="str">
        <f t="shared" si="64"/>
        <v/>
      </c>
      <c r="T670" s="36" t="str">
        <f t="shared" si="64"/>
        <v/>
      </c>
      <c r="U670" s="20" t="str">
        <f t="shared" si="65"/>
        <v/>
      </c>
    </row>
    <row r="671" spans="7:21" x14ac:dyDescent="0.25">
      <c r="G671" s="2" t="s">
        <v>63</v>
      </c>
      <c r="H671" s="119">
        <v>35026.9</v>
      </c>
      <c r="I671" s="124">
        <v>2273.84</v>
      </c>
      <c r="K671" s="17"/>
      <c r="L671" s="17"/>
      <c r="M671" s="17"/>
      <c r="N671" s="36">
        <f t="shared" si="66"/>
        <v>-2.2542396057452563E-2</v>
      </c>
      <c r="O671" s="20">
        <f t="shared" si="67"/>
        <v>5.3332777445789459E-2</v>
      </c>
      <c r="Q671" s="17" t="str">
        <f t="shared" si="64"/>
        <v/>
      </c>
      <c r="R671" s="17" t="str">
        <f t="shared" si="64"/>
        <v/>
      </c>
      <c r="S671" s="17" t="str">
        <f t="shared" si="64"/>
        <v/>
      </c>
      <c r="T671" s="36">
        <f t="shared" si="64"/>
        <v>-2.2542396057452563E-2</v>
      </c>
      <c r="U671" s="20" t="str">
        <f t="shared" si="65"/>
        <v/>
      </c>
    </row>
    <row r="672" spans="7:21" x14ac:dyDescent="0.25">
      <c r="G672" s="2" t="s">
        <v>62</v>
      </c>
      <c r="H672" s="119">
        <v>33543.599999999999</v>
      </c>
      <c r="I672" s="124">
        <v>2109.11</v>
      </c>
      <c r="K672" s="17"/>
      <c r="L672" s="17"/>
      <c r="M672" s="17"/>
      <c r="N672" s="36">
        <f t="shared" si="66"/>
        <v>-4.2347452957584131E-2</v>
      </c>
      <c r="O672" s="20">
        <f t="shared" si="67"/>
        <v>-7.2445730570312783E-2</v>
      </c>
      <c r="Q672" s="17" t="str">
        <f t="shared" si="64"/>
        <v/>
      </c>
      <c r="R672" s="17" t="str">
        <f t="shared" si="64"/>
        <v/>
      </c>
      <c r="S672" s="17" t="str">
        <f t="shared" si="64"/>
        <v/>
      </c>
      <c r="T672" s="36">
        <f t="shared" si="64"/>
        <v>-4.2347452957584131E-2</v>
      </c>
      <c r="U672" s="20">
        <f t="shared" si="65"/>
        <v>-7.2445730570312783E-2</v>
      </c>
    </row>
    <row r="673" spans="7:21" x14ac:dyDescent="0.25">
      <c r="G673" s="2" t="s">
        <v>61</v>
      </c>
      <c r="H673" s="119">
        <v>33813.4</v>
      </c>
      <c r="I673" s="124">
        <v>2154.7800000000002</v>
      </c>
      <c r="K673" s="17"/>
      <c r="L673" s="17"/>
      <c r="M673" s="17"/>
      <c r="N673" s="36">
        <f t="shared" si="66"/>
        <v>8.0432630963880314E-3</v>
      </c>
      <c r="O673" s="20">
        <f t="shared" si="67"/>
        <v>2.1653683307176985E-2</v>
      </c>
      <c r="Q673" s="17" t="str">
        <f t="shared" si="64"/>
        <v/>
      </c>
      <c r="R673" s="17" t="str">
        <f t="shared" si="64"/>
        <v/>
      </c>
      <c r="S673" s="17" t="str">
        <f t="shared" si="64"/>
        <v/>
      </c>
      <c r="T673" s="36" t="str">
        <f t="shared" si="64"/>
        <v/>
      </c>
      <c r="U673" s="20" t="str">
        <f t="shared" si="65"/>
        <v/>
      </c>
    </row>
    <row r="674" spans="7:21" x14ac:dyDescent="0.25">
      <c r="G674" s="2" t="s">
        <v>60</v>
      </c>
      <c r="H674" s="119">
        <v>34742.800000000003</v>
      </c>
      <c r="I674" s="124">
        <v>2224.6999999999998</v>
      </c>
      <c r="K674" s="17"/>
      <c r="L674" s="17"/>
      <c r="M674" s="17"/>
      <c r="N674" s="36">
        <f t="shared" si="66"/>
        <v>2.7486144546245095E-2</v>
      </c>
      <c r="O674" s="20">
        <f t="shared" si="67"/>
        <v>3.2448788275369012E-2</v>
      </c>
      <c r="Q674" s="17" t="str">
        <f t="shared" si="64"/>
        <v/>
      </c>
      <c r="R674" s="17" t="str">
        <f t="shared" si="64"/>
        <v/>
      </c>
      <c r="S674" s="17" t="str">
        <f t="shared" si="64"/>
        <v/>
      </c>
      <c r="T674" s="36" t="str">
        <f t="shared" si="64"/>
        <v/>
      </c>
      <c r="U674" s="20" t="str">
        <f t="shared" si="65"/>
        <v/>
      </c>
    </row>
    <row r="675" spans="7:21" x14ac:dyDescent="0.25">
      <c r="G675" s="2" t="s">
        <v>59</v>
      </c>
      <c r="H675" s="119">
        <v>35298.199999999997</v>
      </c>
      <c r="I675" s="124">
        <v>2323.2199999999998</v>
      </c>
      <c r="K675" s="17"/>
      <c r="L675" s="17"/>
      <c r="M675" s="17"/>
      <c r="N675" s="36">
        <f t="shared" si="66"/>
        <v>1.5986046029680789E-2</v>
      </c>
      <c r="O675" s="20">
        <f t="shared" si="67"/>
        <v>4.428462264575006E-2</v>
      </c>
      <c r="Q675" s="17" t="str">
        <f t="shared" si="64"/>
        <v/>
      </c>
      <c r="R675" s="17" t="str">
        <f t="shared" si="64"/>
        <v/>
      </c>
      <c r="S675" s="17" t="str">
        <f t="shared" si="64"/>
        <v/>
      </c>
      <c r="T675" s="36" t="str">
        <f t="shared" si="64"/>
        <v/>
      </c>
      <c r="U675" s="20" t="str">
        <f t="shared" si="65"/>
        <v/>
      </c>
    </row>
    <row r="676" spans="7:21" x14ac:dyDescent="0.25">
      <c r="G676" s="2" t="s">
        <v>58</v>
      </c>
      <c r="H676" s="119">
        <v>33687.800000000003</v>
      </c>
      <c r="I676" s="124">
        <v>2196.16</v>
      </c>
      <c r="K676" s="17"/>
      <c r="L676" s="17"/>
      <c r="M676" s="17"/>
      <c r="N676" s="36">
        <f t="shared" si="66"/>
        <v>-4.562272297170944E-2</v>
      </c>
      <c r="O676" s="20">
        <f t="shared" si="67"/>
        <v>-5.4691333580117241E-2</v>
      </c>
      <c r="Q676" s="17" t="str">
        <f t="shared" si="64"/>
        <v/>
      </c>
      <c r="R676" s="17" t="str">
        <f t="shared" si="64"/>
        <v/>
      </c>
      <c r="S676" s="17" t="str">
        <f t="shared" si="64"/>
        <v/>
      </c>
      <c r="T676" s="36">
        <f t="shared" si="64"/>
        <v>-4.562272297170944E-2</v>
      </c>
      <c r="U676" s="20">
        <f t="shared" si="65"/>
        <v>-5.4691333580117241E-2</v>
      </c>
    </row>
    <row r="677" spans="7:21" x14ac:dyDescent="0.25">
      <c r="G677" s="2" t="s">
        <v>57</v>
      </c>
      <c r="H677" s="119">
        <v>34225.599999999999</v>
      </c>
      <c r="I677" s="124">
        <v>2322.7199999999998</v>
      </c>
      <c r="K677" s="17"/>
      <c r="L677" s="17"/>
      <c r="M677" s="17"/>
      <c r="N677" s="36">
        <f t="shared" si="66"/>
        <v>1.5964236311067914E-2</v>
      </c>
      <c r="O677" s="20">
        <f t="shared" si="67"/>
        <v>5.7627859536645731E-2</v>
      </c>
      <c r="Q677" s="17" t="str">
        <f t="shared" si="64"/>
        <v/>
      </c>
      <c r="R677" s="17" t="str">
        <f t="shared" si="64"/>
        <v/>
      </c>
      <c r="S677" s="17" t="str">
        <f t="shared" si="64"/>
        <v/>
      </c>
      <c r="T677" s="36" t="str">
        <f t="shared" si="64"/>
        <v/>
      </c>
      <c r="U677" s="20" t="str">
        <f t="shared" si="65"/>
        <v/>
      </c>
    </row>
    <row r="678" spans="7:21" x14ac:dyDescent="0.25">
      <c r="G678" s="2" t="s">
        <v>56</v>
      </c>
      <c r="H678" s="119">
        <v>33867.800000000003</v>
      </c>
      <c r="I678" s="124">
        <v>2316.5700000000002</v>
      </c>
      <c r="K678" s="17"/>
      <c r="L678" s="17"/>
      <c r="M678" s="17"/>
      <c r="N678" s="36">
        <f t="shared" si="66"/>
        <v>-1.0454162965733094E-2</v>
      </c>
      <c r="O678" s="20">
        <f t="shared" si="67"/>
        <v>-2.6477578011984138E-3</v>
      </c>
      <c r="Q678" s="17" t="str">
        <f t="shared" si="64"/>
        <v/>
      </c>
      <c r="R678" s="17" t="str">
        <f t="shared" si="64"/>
        <v/>
      </c>
      <c r="S678" s="17" t="str">
        <f t="shared" si="64"/>
        <v/>
      </c>
      <c r="T678" s="36">
        <f t="shared" si="64"/>
        <v>-1.0454162965733094E-2</v>
      </c>
      <c r="U678" s="20">
        <f t="shared" si="65"/>
        <v>-2.6477578011984138E-3</v>
      </c>
    </row>
    <row r="679" spans="7:21" x14ac:dyDescent="0.25">
      <c r="G679" s="2" t="s">
        <v>55</v>
      </c>
      <c r="H679" s="119">
        <v>32866.300000000003</v>
      </c>
      <c r="I679" s="124">
        <v>2120.2199999999998</v>
      </c>
      <c r="K679" s="17"/>
      <c r="L679" s="17"/>
      <c r="M679" s="17"/>
      <c r="N679" s="36">
        <f t="shared" si="66"/>
        <v>-2.9570860817649813E-2</v>
      </c>
      <c r="O679" s="20">
        <f t="shared" si="67"/>
        <v>-8.4758932387106967E-2</v>
      </c>
      <c r="Q679" s="17" t="str">
        <f t="shared" si="64"/>
        <v/>
      </c>
      <c r="R679" s="17" t="str">
        <f t="shared" si="64"/>
        <v/>
      </c>
      <c r="S679" s="17" t="str">
        <f t="shared" si="64"/>
        <v/>
      </c>
      <c r="T679" s="36">
        <f t="shared" si="64"/>
        <v>-2.9570860817649813E-2</v>
      </c>
      <c r="U679" s="20">
        <f t="shared" si="65"/>
        <v>-8.4758932387106967E-2</v>
      </c>
    </row>
    <row r="680" spans="7:21" x14ac:dyDescent="0.25">
      <c r="G680" s="2" t="s">
        <v>54</v>
      </c>
      <c r="H680" s="119">
        <v>33797.4</v>
      </c>
      <c r="I680" s="124">
        <v>2145.89</v>
      </c>
      <c r="K680" s="17"/>
      <c r="L680" s="17"/>
      <c r="M680" s="17"/>
      <c r="N680" s="36">
        <f t="shared" si="66"/>
        <v>2.8329930658455682E-2</v>
      </c>
      <c r="O680" s="20">
        <f t="shared" si="67"/>
        <v>1.2107234154946189E-2</v>
      </c>
      <c r="Q680" s="17" t="str">
        <f t="shared" si="64"/>
        <v/>
      </c>
      <c r="R680" s="17" t="str">
        <f t="shared" si="64"/>
        <v/>
      </c>
      <c r="S680" s="17" t="str">
        <f t="shared" si="64"/>
        <v/>
      </c>
      <c r="T680" s="36" t="str">
        <f t="shared" si="64"/>
        <v/>
      </c>
      <c r="U680" s="20" t="str">
        <f t="shared" si="65"/>
        <v/>
      </c>
    </row>
    <row r="681" spans="7:21" x14ac:dyDescent="0.25">
      <c r="G681" s="2" t="s">
        <v>53</v>
      </c>
      <c r="H681" s="119">
        <v>33510.6</v>
      </c>
      <c r="I681" s="124">
        <v>2111.12</v>
      </c>
      <c r="K681" s="17"/>
      <c r="L681" s="17"/>
      <c r="M681" s="17"/>
      <c r="N681" s="36">
        <f t="shared" si="66"/>
        <v>-8.4858598590424883E-3</v>
      </c>
      <c r="O681" s="20">
        <f t="shared" si="67"/>
        <v>-1.6203067258806381E-2</v>
      </c>
      <c r="Q681" s="17" t="str">
        <f t="shared" si="64"/>
        <v/>
      </c>
      <c r="R681" s="17" t="str">
        <f t="shared" si="64"/>
        <v/>
      </c>
      <c r="S681" s="17" t="str">
        <f t="shared" si="64"/>
        <v/>
      </c>
      <c r="T681" s="36">
        <f t="shared" si="64"/>
        <v>-8.4858598590424883E-3</v>
      </c>
      <c r="U681" s="20">
        <f t="shared" si="65"/>
        <v>-1.6203067258806381E-2</v>
      </c>
    </row>
    <row r="682" spans="7:21" x14ac:dyDescent="0.25">
      <c r="G682" s="2" t="s">
        <v>52</v>
      </c>
      <c r="H682" s="119">
        <v>34227.699999999997</v>
      </c>
      <c r="I682" s="124">
        <v>2139.35</v>
      </c>
      <c r="K682" s="17"/>
      <c r="L682" s="17"/>
      <c r="M682" s="17"/>
      <c r="N682" s="36">
        <f t="shared" si="66"/>
        <v>2.1399199059402019E-2</v>
      </c>
      <c r="O682" s="20">
        <f t="shared" si="67"/>
        <v>1.3372048959793936E-2</v>
      </c>
      <c r="Q682" s="17" t="str">
        <f t="shared" si="64"/>
        <v/>
      </c>
      <c r="R682" s="17" t="str">
        <f t="shared" si="64"/>
        <v/>
      </c>
      <c r="S682" s="17" t="str">
        <f t="shared" si="64"/>
        <v/>
      </c>
      <c r="T682" s="36" t="str">
        <f t="shared" si="64"/>
        <v/>
      </c>
      <c r="U682" s="20" t="str">
        <f t="shared" si="65"/>
        <v/>
      </c>
    </row>
    <row r="683" spans="7:21" x14ac:dyDescent="0.25">
      <c r="G683" s="2" t="s">
        <v>51</v>
      </c>
      <c r="H683" s="119">
        <v>33113</v>
      </c>
      <c r="I683" s="124">
        <v>2035.09</v>
      </c>
      <c r="K683" s="17"/>
      <c r="L683" s="17"/>
      <c r="M683" s="17"/>
      <c r="N683" s="36">
        <f t="shared" si="66"/>
        <v>-3.2567189732292778E-2</v>
      </c>
      <c r="O683" s="20">
        <f t="shared" si="67"/>
        <v>-4.8734428681608932E-2</v>
      </c>
      <c r="Q683" s="17" t="str">
        <f t="shared" si="64"/>
        <v/>
      </c>
      <c r="R683" s="17" t="str">
        <f t="shared" si="64"/>
        <v/>
      </c>
      <c r="S683" s="17" t="str">
        <f t="shared" si="64"/>
        <v/>
      </c>
      <c r="T683" s="36">
        <f t="shared" si="64"/>
        <v>-3.2567189732292778E-2</v>
      </c>
      <c r="U683" s="20">
        <f t="shared" si="65"/>
        <v>-4.8734428681608932E-2</v>
      </c>
    </row>
    <row r="684" spans="7:21" x14ac:dyDescent="0.25">
      <c r="G684" s="2" t="s">
        <v>50</v>
      </c>
      <c r="H684" s="119">
        <v>32728.1</v>
      </c>
      <c r="I684" s="124">
        <v>1940.72</v>
      </c>
      <c r="K684" s="17"/>
      <c r="L684" s="17"/>
      <c r="M684" s="17"/>
      <c r="N684" s="36">
        <f t="shared" si="66"/>
        <v>-1.1623833539697426E-2</v>
      </c>
      <c r="O684" s="20">
        <f t="shared" si="67"/>
        <v>-4.6371413549277873E-2</v>
      </c>
      <c r="Q684" s="17" t="str">
        <f t="shared" si="64"/>
        <v/>
      </c>
      <c r="R684" s="17" t="str">
        <f t="shared" si="64"/>
        <v/>
      </c>
      <c r="S684" s="17" t="str">
        <f t="shared" si="64"/>
        <v/>
      </c>
      <c r="T684" s="36">
        <f t="shared" si="64"/>
        <v>-1.1623833539697426E-2</v>
      </c>
      <c r="U684" s="20">
        <f t="shared" si="65"/>
        <v>-4.6371413549277873E-2</v>
      </c>
    </row>
    <row r="685" spans="7:21" x14ac:dyDescent="0.25">
      <c r="G685" s="2" t="s">
        <v>49</v>
      </c>
      <c r="H685" s="119">
        <v>32820.699999999997</v>
      </c>
      <c r="I685" s="124">
        <v>1994.64</v>
      </c>
      <c r="K685" s="17"/>
      <c r="L685" s="17"/>
      <c r="M685" s="17"/>
      <c r="N685" s="36">
        <f t="shared" si="66"/>
        <v>2.8293729241843923E-3</v>
      </c>
      <c r="O685" s="20">
        <f t="shared" si="67"/>
        <v>2.778350302980348E-2</v>
      </c>
      <c r="Q685" s="17" t="str">
        <f t="shared" si="64"/>
        <v/>
      </c>
      <c r="R685" s="17" t="str">
        <f t="shared" si="64"/>
        <v/>
      </c>
      <c r="S685" s="17" t="str">
        <f t="shared" si="64"/>
        <v/>
      </c>
      <c r="T685" s="36" t="str">
        <f t="shared" si="64"/>
        <v/>
      </c>
      <c r="U685" s="20" t="str">
        <f t="shared" si="65"/>
        <v/>
      </c>
    </row>
    <row r="686" spans="7:21" x14ac:dyDescent="0.25">
      <c r="G686" s="2" t="s">
        <v>48</v>
      </c>
      <c r="H686" s="119">
        <v>31840.5</v>
      </c>
      <c r="I686" s="124">
        <v>1917.21</v>
      </c>
      <c r="K686" s="17"/>
      <c r="L686" s="17"/>
      <c r="M686" s="17"/>
      <c r="N686" s="36">
        <f t="shared" si="66"/>
        <v>-2.9865298424469833E-2</v>
      </c>
      <c r="O686" s="20">
        <f t="shared" si="67"/>
        <v>-3.88190350138371E-2</v>
      </c>
      <c r="Q686" s="17" t="str">
        <f t="shared" si="64"/>
        <v/>
      </c>
      <c r="R686" s="17" t="str">
        <f t="shared" si="64"/>
        <v/>
      </c>
      <c r="S686" s="17" t="str">
        <f t="shared" si="64"/>
        <v/>
      </c>
      <c r="T686" s="36">
        <f t="shared" si="64"/>
        <v>-2.9865298424469833E-2</v>
      </c>
      <c r="U686" s="20">
        <f t="shared" si="65"/>
        <v>-3.88190350138371E-2</v>
      </c>
    </row>
    <row r="687" spans="7:21" x14ac:dyDescent="0.25">
      <c r="G687" s="2" t="s">
        <v>47</v>
      </c>
      <c r="H687" s="119">
        <v>31394</v>
      </c>
      <c r="I687" s="124">
        <v>1878.2</v>
      </c>
      <c r="K687" s="17"/>
      <c r="L687" s="17"/>
      <c r="M687" s="17"/>
      <c r="N687" s="36">
        <f t="shared" si="66"/>
        <v>-1.4023020995273305E-2</v>
      </c>
      <c r="O687" s="20">
        <f t="shared" si="67"/>
        <v>-2.034727546799775E-2</v>
      </c>
      <c r="Q687" s="17" t="str">
        <f t="shared" si="64"/>
        <v/>
      </c>
      <c r="R687" s="17" t="str">
        <f t="shared" si="64"/>
        <v/>
      </c>
      <c r="S687" s="17" t="str">
        <f t="shared" si="64"/>
        <v/>
      </c>
      <c r="T687" s="36">
        <f t="shared" si="64"/>
        <v>-1.4023020995273305E-2</v>
      </c>
      <c r="U687" s="20">
        <f t="shared" si="65"/>
        <v>-2.034727546799775E-2</v>
      </c>
    </row>
    <row r="688" spans="7:21" x14ac:dyDescent="0.25">
      <c r="G688" s="2" t="s">
        <v>46</v>
      </c>
      <c r="H688" s="119">
        <v>31518.6</v>
      </c>
      <c r="I688" s="124">
        <v>1897.98</v>
      </c>
      <c r="K688" s="17"/>
      <c r="L688" s="17"/>
      <c r="M688" s="17"/>
      <c r="N688" s="36">
        <f t="shared" si="66"/>
        <v>3.9689112569281093E-3</v>
      </c>
      <c r="O688" s="20">
        <f t="shared" si="67"/>
        <v>1.053135981258646E-2</v>
      </c>
      <c r="Q688" s="17" t="str">
        <f t="shared" si="64"/>
        <v/>
      </c>
      <c r="R688" s="17" t="str">
        <f t="shared" si="64"/>
        <v/>
      </c>
      <c r="S688" s="17" t="str">
        <f t="shared" si="64"/>
        <v/>
      </c>
      <c r="T688" s="36" t="str">
        <f t="shared" si="64"/>
        <v/>
      </c>
      <c r="U688" s="20" t="str">
        <f t="shared" si="65"/>
        <v/>
      </c>
    </row>
    <row r="689" spans="7:21" x14ac:dyDescent="0.25">
      <c r="G689" s="2" t="s">
        <v>45</v>
      </c>
      <c r="H689" s="119">
        <v>31785.4</v>
      </c>
      <c r="I689" s="124">
        <v>1892.42</v>
      </c>
      <c r="K689" s="17"/>
      <c r="L689" s="17"/>
      <c r="M689" s="17"/>
      <c r="N689" s="36">
        <f t="shared" si="66"/>
        <v>8.4648429816045478E-3</v>
      </c>
      <c r="O689" s="20">
        <f t="shared" si="67"/>
        <v>-2.9294302363565006E-3</v>
      </c>
      <c r="Q689" s="17" t="str">
        <f t="shared" si="64"/>
        <v/>
      </c>
      <c r="R689" s="17" t="str">
        <f t="shared" si="64"/>
        <v/>
      </c>
      <c r="S689" s="17" t="str">
        <f t="shared" si="64"/>
        <v/>
      </c>
      <c r="T689" s="36" t="str">
        <f t="shared" si="64"/>
        <v/>
      </c>
      <c r="U689" s="20">
        <f t="shared" si="65"/>
        <v>-2.9294302363565006E-3</v>
      </c>
    </row>
    <row r="690" spans="7:21" x14ac:dyDescent="0.25">
      <c r="G690" s="2" t="s">
        <v>44</v>
      </c>
      <c r="H690" s="119">
        <v>30837.200000000001</v>
      </c>
      <c r="I690" s="124">
        <v>1818.07</v>
      </c>
      <c r="K690" s="17"/>
      <c r="L690" s="17"/>
      <c r="M690" s="17"/>
      <c r="N690" s="36">
        <f t="shared" si="66"/>
        <v>-2.9831306197184881E-2</v>
      </c>
      <c r="O690" s="20">
        <f t="shared" si="67"/>
        <v>-3.9288318660762434E-2</v>
      </c>
      <c r="Q690" s="17" t="str">
        <f t="shared" si="64"/>
        <v/>
      </c>
      <c r="R690" s="17" t="str">
        <f t="shared" si="64"/>
        <v/>
      </c>
      <c r="S690" s="17" t="str">
        <f t="shared" si="64"/>
        <v/>
      </c>
      <c r="T690" s="36">
        <f t="shared" si="64"/>
        <v>-2.9831306197184881E-2</v>
      </c>
      <c r="U690" s="20">
        <f t="shared" si="65"/>
        <v>-3.9288318660762434E-2</v>
      </c>
    </row>
    <row r="691" spans="7:21" x14ac:dyDescent="0.25">
      <c r="G691" s="2" t="s">
        <v>43</v>
      </c>
      <c r="H691" s="119">
        <v>29793.8</v>
      </c>
      <c r="I691" s="124">
        <v>1786.07</v>
      </c>
      <c r="K691" s="17"/>
      <c r="L691" s="17"/>
      <c r="M691" s="17"/>
      <c r="N691" s="36">
        <f t="shared" si="66"/>
        <v>-3.3835756813199724E-2</v>
      </c>
      <c r="O691" s="20">
        <f t="shared" si="67"/>
        <v>-1.760108246657166E-2</v>
      </c>
      <c r="Q691" s="17" t="str">
        <f t="shared" si="64"/>
        <v/>
      </c>
      <c r="R691" s="17" t="str">
        <f t="shared" si="64"/>
        <v/>
      </c>
      <c r="S691" s="17" t="str">
        <f t="shared" si="64"/>
        <v/>
      </c>
      <c r="T691" s="36">
        <f t="shared" ref="T691:U734" si="68">IF(N691&lt;0,N691,"")</f>
        <v>-3.3835756813199724E-2</v>
      </c>
      <c r="U691" s="20">
        <f t="shared" si="65"/>
        <v>-1.760108246657166E-2</v>
      </c>
    </row>
    <row r="692" spans="7:21" x14ac:dyDescent="0.25">
      <c r="G692" s="2" t="s">
        <v>42</v>
      </c>
      <c r="H692" s="119">
        <v>32131.4</v>
      </c>
      <c r="I692" s="124">
        <v>1994.49</v>
      </c>
      <c r="K692" s="17"/>
      <c r="L692" s="17"/>
      <c r="M692" s="17"/>
      <c r="N692" s="36">
        <f t="shared" si="66"/>
        <v>7.8459276762279373E-2</v>
      </c>
      <c r="O692" s="20">
        <f t="shared" si="67"/>
        <v>0.11669195496257156</v>
      </c>
      <c r="Q692" s="17" t="str">
        <f t="shared" ref="Q692:S734" si="69">IF(K692&lt;0,K692,"")</f>
        <v/>
      </c>
      <c r="R692" s="17" t="str">
        <f t="shared" si="69"/>
        <v/>
      </c>
      <c r="S692" s="17" t="str">
        <f t="shared" si="69"/>
        <v/>
      </c>
      <c r="T692" s="36" t="str">
        <f t="shared" si="68"/>
        <v/>
      </c>
      <c r="U692" s="20" t="str">
        <f t="shared" si="68"/>
        <v/>
      </c>
    </row>
    <row r="693" spans="7:21" x14ac:dyDescent="0.25">
      <c r="G693" s="2" t="s">
        <v>41</v>
      </c>
      <c r="H693" s="119">
        <v>32298.9</v>
      </c>
      <c r="I693" s="124">
        <v>2024.58</v>
      </c>
      <c r="K693" s="17"/>
      <c r="L693" s="17"/>
      <c r="M693" s="17"/>
      <c r="N693" s="36">
        <f t="shared" si="66"/>
        <v>5.2129692450375575E-3</v>
      </c>
      <c r="O693" s="20">
        <f t="shared" si="67"/>
        <v>1.5086563482394011E-2</v>
      </c>
      <c r="Q693" s="17" t="str">
        <f t="shared" si="69"/>
        <v/>
      </c>
      <c r="R693" s="17" t="str">
        <f t="shared" si="69"/>
        <v/>
      </c>
      <c r="S693" s="17" t="str">
        <f t="shared" si="69"/>
        <v/>
      </c>
      <c r="T693" s="36" t="str">
        <f t="shared" si="68"/>
        <v/>
      </c>
      <c r="U693" s="20" t="str">
        <f t="shared" si="68"/>
        <v/>
      </c>
    </row>
    <row r="694" spans="7:21" x14ac:dyDescent="0.25">
      <c r="G694" s="2" t="s">
        <v>40</v>
      </c>
      <c r="H694" s="119">
        <v>33603.300000000003</v>
      </c>
      <c r="I694" s="124">
        <v>2123.61</v>
      </c>
      <c r="K694" s="17"/>
      <c r="L694" s="17"/>
      <c r="M694" s="17"/>
      <c r="N694" s="36">
        <f t="shared" si="66"/>
        <v>4.0385276278758653E-2</v>
      </c>
      <c r="O694" s="20">
        <f t="shared" si="67"/>
        <v>4.8913848798269433E-2</v>
      </c>
      <c r="Q694" s="17" t="str">
        <f t="shared" si="69"/>
        <v/>
      </c>
      <c r="R694" s="17" t="str">
        <f t="shared" si="69"/>
        <v/>
      </c>
      <c r="S694" s="17" t="str">
        <f t="shared" si="69"/>
        <v/>
      </c>
      <c r="T694" s="36" t="str">
        <f t="shared" si="68"/>
        <v/>
      </c>
      <c r="U694" s="20" t="str">
        <f t="shared" si="68"/>
        <v/>
      </c>
    </row>
    <row r="695" spans="7:21" x14ac:dyDescent="0.25">
      <c r="G695" s="2" t="s">
        <v>39</v>
      </c>
      <c r="H695" s="119">
        <v>33824.800000000003</v>
      </c>
      <c r="I695" s="124">
        <v>2151.85</v>
      </c>
      <c r="K695" s="17"/>
      <c r="L695" s="17"/>
      <c r="M695" s="17"/>
      <c r="N695" s="36">
        <f t="shared" si="66"/>
        <v>6.5916145140507698E-3</v>
      </c>
      <c r="O695" s="20">
        <f t="shared" si="67"/>
        <v>1.3298110293321175E-2</v>
      </c>
      <c r="Q695" s="17" t="str">
        <f t="shared" si="69"/>
        <v/>
      </c>
      <c r="R695" s="17" t="str">
        <f t="shared" si="69"/>
        <v/>
      </c>
      <c r="S695" s="17" t="str">
        <f t="shared" si="69"/>
        <v/>
      </c>
      <c r="T695" s="36" t="str">
        <f t="shared" si="68"/>
        <v/>
      </c>
      <c r="U695" s="20" t="str">
        <f t="shared" si="68"/>
        <v/>
      </c>
    </row>
    <row r="696" spans="7:21" x14ac:dyDescent="0.25">
      <c r="G696" s="2" t="s">
        <v>38</v>
      </c>
      <c r="H696" s="119">
        <v>35391.1</v>
      </c>
      <c r="I696" s="124">
        <v>2189.79</v>
      </c>
      <c r="K696" s="17"/>
      <c r="L696" s="17"/>
      <c r="M696" s="17"/>
      <c r="N696" s="36">
        <f t="shared" si="66"/>
        <v>4.6306260495257767E-2</v>
      </c>
      <c r="O696" s="20">
        <f t="shared" si="67"/>
        <v>1.7631340474475454E-2</v>
      </c>
      <c r="Q696" s="17" t="str">
        <f t="shared" si="69"/>
        <v/>
      </c>
      <c r="R696" s="17" t="str">
        <f t="shared" si="69"/>
        <v/>
      </c>
      <c r="S696" s="17" t="str">
        <f t="shared" si="69"/>
        <v/>
      </c>
      <c r="T696" s="36" t="str">
        <f t="shared" si="68"/>
        <v/>
      </c>
      <c r="U696" s="20" t="str">
        <f t="shared" si="68"/>
        <v/>
      </c>
    </row>
    <row r="697" spans="7:21" x14ac:dyDescent="0.25">
      <c r="G697" s="2" t="s">
        <v>37</v>
      </c>
      <c r="H697" s="119">
        <v>37276.6</v>
      </c>
      <c r="I697" s="124">
        <v>2229.5300000000002</v>
      </c>
      <c r="K697" s="17"/>
      <c r="L697" s="17"/>
      <c r="M697" s="17"/>
      <c r="N697" s="36">
        <f t="shared" si="66"/>
        <v>5.3276106139679147E-2</v>
      </c>
      <c r="O697" s="20">
        <f t="shared" si="67"/>
        <v>1.8147858927111793E-2</v>
      </c>
      <c r="Q697" s="17" t="str">
        <f t="shared" si="69"/>
        <v/>
      </c>
      <c r="R697" s="17" t="str">
        <f t="shared" si="69"/>
        <v/>
      </c>
      <c r="S697" s="17" t="str">
        <f t="shared" si="69"/>
        <v/>
      </c>
      <c r="T697" s="36" t="str">
        <f t="shared" si="68"/>
        <v/>
      </c>
      <c r="U697" s="20" t="str">
        <f t="shared" si="68"/>
        <v/>
      </c>
    </row>
    <row r="698" spans="7:21" x14ac:dyDescent="0.25">
      <c r="G698" s="2" t="s">
        <v>36</v>
      </c>
      <c r="H698" s="119">
        <v>39452</v>
      </c>
      <c r="I698" s="124">
        <v>2300.2199999999998</v>
      </c>
      <c r="K698" s="17"/>
      <c r="L698" s="17"/>
      <c r="M698" s="17"/>
      <c r="N698" s="36">
        <f t="shared" si="66"/>
        <v>5.8358326671424043E-2</v>
      </c>
      <c r="O698" s="20">
        <f t="shared" si="67"/>
        <v>3.1706234049328597E-2</v>
      </c>
      <c r="Q698" s="17" t="str">
        <f t="shared" si="69"/>
        <v/>
      </c>
      <c r="R698" s="17" t="str">
        <f t="shared" si="69"/>
        <v/>
      </c>
      <c r="S698" s="17" t="str">
        <f t="shared" si="69"/>
        <v/>
      </c>
      <c r="T698" s="36" t="str">
        <f t="shared" si="68"/>
        <v/>
      </c>
      <c r="U698" s="20" t="str">
        <f t="shared" si="68"/>
        <v/>
      </c>
    </row>
    <row r="699" spans="7:21" x14ac:dyDescent="0.25">
      <c r="G699" s="2" t="s">
        <v>35</v>
      </c>
      <c r="H699" s="119">
        <v>40003.199999999997</v>
      </c>
      <c r="I699" s="124">
        <v>2299.11</v>
      </c>
      <c r="K699" s="17"/>
      <c r="L699" s="17"/>
      <c r="M699" s="17"/>
      <c r="N699" s="36">
        <f t="shared" si="66"/>
        <v>1.3971408293622645E-2</v>
      </c>
      <c r="O699" s="20">
        <f t="shared" si="67"/>
        <v>-4.825625374962339E-4</v>
      </c>
      <c r="Q699" s="17" t="str">
        <f t="shared" si="69"/>
        <v/>
      </c>
      <c r="R699" s="17" t="str">
        <f t="shared" si="69"/>
        <v/>
      </c>
      <c r="S699" s="17" t="str">
        <f t="shared" si="69"/>
        <v/>
      </c>
      <c r="T699" s="36" t="str">
        <f t="shared" si="68"/>
        <v/>
      </c>
      <c r="U699" s="20">
        <f t="shared" si="68"/>
        <v>-4.825625374962339E-4</v>
      </c>
    </row>
    <row r="700" spans="7:21" x14ac:dyDescent="0.25">
      <c r="G700" s="2" t="s">
        <v>34</v>
      </c>
      <c r="H700" s="119">
        <v>40001.4</v>
      </c>
      <c r="I700" s="124">
        <v>2380.9299999999998</v>
      </c>
      <c r="K700" s="17"/>
      <c r="L700" s="17"/>
      <c r="M700" s="17"/>
      <c r="N700" s="36">
        <f t="shared" si="66"/>
        <v>-4.4996400287877769E-5</v>
      </c>
      <c r="O700" s="20">
        <f t="shared" si="67"/>
        <v>3.558768392986833E-2</v>
      </c>
      <c r="Q700" s="17" t="str">
        <f t="shared" si="69"/>
        <v/>
      </c>
      <c r="R700" s="17" t="str">
        <f t="shared" si="69"/>
        <v/>
      </c>
      <c r="S700" s="17" t="str">
        <f t="shared" si="69"/>
        <v/>
      </c>
      <c r="T700" s="36">
        <f t="shared" si="68"/>
        <v>-4.4996400287877769E-5</v>
      </c>
      <c r="U700" s="20" t="str">
        <f t="shared" si="68"/>
        <v/>
      </c>
    </row>
    <row r="701" spans="7:21" x14ac:dyDescent="0.25">
      <c r="G701" s="2" t="s">
        <v>33</v>
      </c>
      <c r="H701" s="119">
        <v>42203.4</v>
      </c>
      <c r="I701" s="124">
        <v>2460.9499999999998</v>
      </c>
      <c r="K701" s="17"/>
      <c r="L701" s="17"/>
      <c r="M701" s="17"/>
      <c r="N701" s="36">
        <f t="shared" si="66"/>
        <v>5.5048073317433888E-2</v>
      </c>
      <c r="O701" s="20">
        <f t="shared" si="67"/>
        <v>3.3608715921929599E-2</v>
      </c>
      <c r="Q701" s="17" t="str">
        <f t="shared" si="69"/>
        <v/>
      </c>
      <c r="R701" s="17" t="str">
        <f t="shared" si="69"/>
        <v/>
      </c>
      <c r="S701" s="17" t="str">
        <f t="shared" si="69"/>
        <v/>
      </c>
      <c r="T701" s="36" t="str">
        <f t="shared" si="68"/>
        <v/>
      </c>
      <c r="U701" s="20" t="str">
        <f t="shared" si="68"/>
        <v/>
      </c>
    </row>
    <row r="702" spans="7:21" x14ac:dyDescent="0.25">
      <c r="G702" s="2" t="s">
        <v>32</v>
      </c>
      <c r="H702" s="119">
        <v>41553.699999999997</v>
      </c>
      <c r="I702" s="124">
        <v>2532.19</v>
      </c>
      <c r="K702" s="17"/>
      <c r="L702" s="17"/>
      <c r="M702" s="17"/>
      <c r="N702" s="36">
        <f t="shared" si="66"/>
        <v>-1.5394494282451321E-2</v>
      </c>
      <c r="O702" s="20">
        <f t="shared" si="67"/>
        <v>2.8948170421991604E-2</v>
      </c>
      <c r="Q702" s="17" t="str">
        <f t="shared" si="69"/>
        <v/>
      </c>
      <c r="R702" s="17" t="str">
        <f t="shared" si="69"/>
        <v/>
      </c>
      <c r="S702" s="17" t="str">
        <f t="shared" si="69"/>
        <v/>
      </c>
      <c r="T702" s="36">
        <f t="shared" si="68"/>
        <v>-1.5394494282451321E-2</v>
      </c>
      <c r="U702" s="20" t="str">
        <f t="shared" si="68"/>
        <v/>
      </c>
    </row>
    <row r="703" spans="7:21" x14ac:dyDescent="0.25">
      <c r="G703" s="2" t="s">
        <v>31</v>
      </c>
      <c r="H703" s="119">
        <v>39878.300000000003</v>
      </c>
      <c r="I703" s="124">
        <v>2556.23</v>
      </c>
      <c r="K703" s="17"/>
      <c r="L703" s="17"/>
      <c r="M703" s="17"/>
      <c r="N703" s="36">
        <f t="shared" si="66"/>
        <v>-4.0318912635938453E-2</v>
      </c>
      <c r="O703" s="20">
        <f t="shared" si="67"/>
        <v>9.4937583672631831E-3</v>
      </c>
      <c r="Q703" s="17" t="str">
        <f t="shared" si="69"/>
        <v/>
      </c>
      <c r="R703" s="17" t="str">
        <f t="shared" si="69"/>
        <v/>
      </c>
      <c r="S703" s="17" t="str">
        <f t="shared" si="69"/>
        <v/>
      </c>
      <c r="T703" s="36">
        <f t="shared" si="68"/>
        <v>-4.0318912635938453E-2</v>
      </c>
      <c r="U703" s="20" t="str">
        <f t="shared" si="68"/>
        <v/>
      </c>
    </row>
    <row r="704" spans="7:21" x14ac:dyDescent="0.25">
      <c r="G704" s="2" t="s">
        <v>30</v>
      </c>
      <c r="H704" s="119">
        <v>39168.400000000001</v>
      </c>
      <c r="I704" s="124">
        <v>2608.04</v>
      </c>
      <c r="K704" s="17"/>
      <c r="L704" s="17"/>
      <c r="M704" s="17"/>
      <c r="N704" s="36">
        <f t="shared" si="66"/>
        <v>-1.7801661555281956E-2</v>
      </c>
      <c r="O704" s="20">
        <f t="shared" si="67"/>
        <v>2.0268129237196897E-2</v>
      </c>
      <c r="Q704" s="17" t="str">
        <f t="shared" si="69"/>
        <v/>
      </c>
      <c r="R704" s="17" t="str">
        <f t="shared" si="69"/>
        <v/>
      </c>
      <c r="S704" s="17" t="str">
        <f t="shared" si="69"/>
        <v/>
      </c>
      <c r="T704" s="36">
        <f t="shared" si="68"/>
        <v>-1.7801661555281956E-2</v>
      </c>
      <c r="U704" s="20" t="str">
        <f t="shared" si="68"/>
        <v/>
      </c>
    </row>
    <row r="705" spans="7:21" x14ac:dyDescent="0.25">
      <c r="G705" s="2" t="s">
        <v>29</v>
      </c>
      <c r="H705" s="119">
        <v>38130.300000000003</v>
      </c>
      <c r="I705" s="124">
        <v>2506.65</v>
      </c>
      <c r="K705" s="17"/>
      <c r="L705" s="17"/>
      <c r="M705" s="17"/>
      <c r="N705" s="36">
        <f t="shared" si="66"/>
        <v>-2.650350792986178E-2</v>
      </c>
      <c r="O705" s="20">
        <f t="shared" si="67"/>
        <v>-3.8875937485621348E-2</v>
      </c>
      <c r="Q705" s="17" t="str">
        <f t="shared" si="69"/>
        <v/>
      </c>
      <c r="R705" s="17" t="str">
        <f t="shared" si="69"/>
        <v/>
      </c>
      <c r="S705" s="17" t="str">
        <f t="shared" si="69"/>
        <v/>
      </c>
      <c r="T705" s="36">
        <f t="shared" si="68"/>
        <v>-2.650350792986178E-2</v>
      </c>
      <c r="U705" s="20">
        <f t="shared" si="68"/>
        <v>-3.8875937485621348E-2</v>
      </c>
    </row>
    <row r="706" spans="7:21" x14ac:dyDescent="0.25">
      <c r="G706" s="2" t="s">
        <v>28</v>
      </c>
      <c r="H706" s="119">
        <v>39736.9</v>
      </c>
      <c r="I706" s="124">
        <v>2725.29</v>
      </c>
      <c r="K706" s="17"/>
      <c r="L706" s="17"/>
      <c r="M706" s="17"/>
      <c r="N706" s="36">
        <f t="shared" si="66"/>
        <v>4.2134470486725695E-2</v>
      </c>
      <c r="O706" s="20">
        <f t="shared" si="67"/>
        <v>8.7223984202022598E-2</v>
      </c>
      <c r="Q706" s="17" t="str">
        <f t="shared" si="69"/>
        <v/>
      </c>
      <c r="R706" s="17" t="str">
        <f t="shared" si="69"/>
        <v/>
      </c>
      <c r="S706" s="17" t="str">
        <f t="shared" si="69"/>
        <v/>
      </c>
      <c r="T706" s="36" t="str">
        <f t="shared" si="68"/>
        <v/>
      </c>
      <c r="U706" s="20" t="str">
        <f t="shared" si="68"/>
        <v/>
      </c>
    </row>
    <row r="707" spans="7:21" x14ac:dyDescent="0.25">
      <c r="G707" s="2" t="s">
        <v>27</v>
      </c>
      <c r="H707" s="119">
        <v>40867.199999999997</v>
      </c>
      <c r="I707" s="124">
        <v>2827.21</v>
      </c>
      <c r="K707" s="17"/>
      <c r="L707" s="17"/>
      <c r="M707" s="17"/>
      <c r="N707" s="36">
        <f t="shared" si="66"/>
        <v>2.8444594319134042E-2</v>
      </c>
      <c r="O707" s="20">
        <f t="shared" si="67"/>
        <v>3.739785490718428E-2</v>
      </c>
      <c r="Q707" s="17" t="str">
        <f t="shared" si="69"/>
        <v/>
      </c>
      <c r="R707" s="17" t="str">
        <f t="shared" si="69"/>
        <v/>
      </c>
      <c r="S707" s="17" t="str">
        <f t="shared" si="69"/>
        <v/>
      </c>
      <c r="T707" s="36" t="str">
        <f t="shared" si="68"/>
        <v/>
      </c>
      <c r="U707" s="20" t="str">
        <f t="shared" si="68"/>
        <v/>
      </c>
    </row>
    <row r="708" spans="7:21" x14ac:dyDescent="0.25">
      <c r="G708" s="2" t="s">
        <v>26</v>
      </c>
      <c r="H708" s="119">
        <v>42795.4</v>
      </c>
      <c r="I708" s="124">
        <v>2889.43</v>
      </c>
      <c r="K708" s="17"/>
      <c r="L708" s="17"/>
      <c r="M708" s="17"/>
      <c r="N708" s="36">
        <f t="shared" si="66"/>
        <v>4.7182092240231954E-2</v>
      </c>
      <c r="O708" s="20">
        <f t="shared" si="67"/>
        <v>2.2007562225657029E-2</v>
      </c>
      <c r="Q708" s="17" t="str">
        <f t="shared" si="69"/>
        <v/>
      </c>
      <c r="R708" s="17" t="str">
        <f t="shared" si="69"/>
        <v/>
      </c>
      <c r="S708" s="17" t="str">
        <f t="shared" si="69"/>
        <v/>
      </c>
      <c r="T708" s="36" t="str">
        <f t="shared" si="68"/>
        <v/>
      </c>
      <c r="U708" s="20" t="str">
        <f t="shared" si="68"/>
        <v/>
      </c>
    </row>
    <row r="709" spans="7:21" x14ac:dyDescent="0.25">
      <c r="G709" s="2" t="s">
        <v>25</v>
      </c>
      <c r="H709" s="119">
        <v>44614.2</v>
      </c>
      <c r="I709" s="124">
        <v>3158</v>
      </c>
      <c r="K709" s="17"/>
      <c r="L709" s="17"/>
      <c r="M709" s="17"/>
      <c r="N709" s="36">
        <f t="shared" ref="N709:N734" si="70">H709/H708-1</f>
        <v>4.2499894848511577E-2</v>
      </c>
      <c r="O709" s="20">
        <f t="shared" ref="O709:O734" si="71">I709/I708-1</f>
        <v>9.2949128374800738E-2</v>
      </c>
      <c r="Q709" s="17" t="str">
        <f t="shared" si="69"/>
        <v/>
      </c>
      <c r="R709" s="17" t="str">
        <f t="shared" si="69"/>
        <v/>
      </c>
      <c r="S709" s="17" t="str">
        <f t="shared" si="69"/>
        <v/>
      </c>
      <c r="T709" s="36" t="str">
        <f t="shared" si="68"/>
        <v/>
      </c>
      <c r="U709" s="20" t="str">
        <f t="shared" si="68"/>
        <v/>
      </c>
    </row>
    <row r="710" spans="7:21" x14ac:dyDescent="0.25">
      <c r="G710" s="2" t="s">
        <v>24</v>
      </c>
      <c r="H710" s="119">
        <v>43792.800000000003</v>
      </c>
      <c r="I710" s="124">
        <v>3012.07</v>
      </c>
      <c r="K710" s="17"/>
      <c r="L710" s="17"/>
      <c r="M710" s="17"/>
      <c r="N710" s="36">
        <f t="shared" si="70"/>
        <v>-1.8411178503704995E-2</v>
      </c>
      <c r="O710" s="20">
        <f t="shared" si="71"/>
        <v>-4.6209626345788402E-2</v>
      </c>
      <c r="Q710" s="17" t="str">
        <f t="shared" si="69"/>
        <v/>
      </c>
      <c r="R710" s="17" t="str">
        <f t="shared" si="69"/>
        <v/>
      </c>
      <c r="S710" s="17" t="str">
        <f t="shared" si="69"/>
        <v/>
      </c>
      <c r="T710" s="36">
        <f t="shared" si="68"/>
        <v>-1.8411178503704995E-2</v>
      </c>
      <c r="U710" s="20">
        <f t="shared" si="68"/>
        <v>-4.6209626345788402E-2</v>
      </c>
    </row>
    <row r="711" spans="7:21" x14ac:dyDescent="0.25">
      <c r="G711" s="2" t="s">
        <v>23</v>
      </c>
      <c r="H711" s="119">
        <v>46284.3</v>
      </c>
      <c r="I711" s="124">
        <v>3162.93</v>
      </c>
      <c r="K711" s="17"/>
      <c r="L711" s="17"/>
      <c r="M711" s="17"/>
      <c r="N711" s="36">
        <f t="shared" si="70"/>
        <v>5.6892913903655362E-2</v>
      </c>
      <c r="O711" s="20">
        <f t="shared" si="71"/>
        <v>5.0085157383460421E-2</v>
      </c>
      <c r="Q711" s="17" t="str">
        <f t="shared" si="69"/>
        <v/>
      </c>
      <c r="R711" s="17" t="str">
        <f t="shared" si="69"/>
        <v/>
      </c>
      <c r="S711" s="17" t="str">
        <f t="shared" si="69"/>
        <v/>
      </c>
      <c r="T711" s="36" t="str">
        <f t="shared" si="68"/>
        <v/>
      </c>
      <c r="U711" s="20" t="str">
        <f t="shared" si="68"/>
        <v/>
      </c>
    </row>
    <row r="712" spans="7:21" x14ac:dyDescent="0.25">
      <c r="G712" s="2" t="s">
        <v>22</v>
      </c>
      <c r="H712" s="119">
        <v>45593.8</v>
      </c>
      <c r="I712" s="124">
        <v>3140.71</v>
      </c>
      <c r="K712" s="17"/>
      <c r="L712" s="17"/>
      <c r="M712" s="17"/>
      <c r="N712" s="36">
        <f t="shared" si="70"/>
        <v>-1.4918665724662605E-2</v>
      </c>
      <c r="O712" s="20">
        <f t="shared" si="71"/>
        <v>-7.0251317607408215E-3</v>
      </c>
      <c r="Q712" s="17" t="str">
        <f t="shared" si="69"/>
        <v/>
      </c>
      <c r="R712" s="17" t="str">
        <f t="shared" si="69"/>
        <v/>
      </c>
      <c r="S712" s="17" t="str">
        <f t="shared" si="69"/>
        <v/>
      </c>
      <c r="T712" s="36">
        <f t="shared" si="68"/>
        <v>-1.4918665724662605E-2</v>
      </c>
      <c r="U712" s="20">
        <f t="shared" si="68"/>
        <v>-7.0251317607408215E-3</v>
      </c>
    </row>
    <row r="713" spans="7:21" x14ac:dyDescent="0.25">
      <c r="G713" s="2" t="s">
        <v>21</v>
      </c>
      <c r="H713" s="119">
        <v>45564.3</v>
      </c>
      <c r="I713" s="124">
        <v>3163.66</v>
      </c>
      <c r="K713" s="17"/>
      <c r="L713" s="17"/>
      <c r="M713" s="17"/>
      <c r="N713" s="36">
        <f t="shared" si="70"/>
        <v>-6.4701779627929223E-4</v>
      </c>
      <c r="O713" s="20">
        <f t="shared" si="71"/>
        <v>7.3072649178052007E-3</v>
      </c>
      <c r="Q713" s="17" t="str">
        <f t="shared" si="69"/>
        <v/>
      </c>
      <c r="R713" s="17" t="str">
        <f t="shared" si="69"/>
        <v/>
      </c>
      <c r="S713" s="17" t="str">
        <f t="shared" si="69"/>
        <v/>
      </c>
      <c r="T713" s="36">
        <f t="shared" si="68"/>
        <v>-6.4701779627929223E-4</v>
      </c>
      <c r="U713" s="20" t="str">
        <f t="shared" si="68"/>
        <v/>
      </c>
    </row>
    <row r="714" spans="7:21" x14ac:dyDescent="0.25">
      <c r="G714" s="2" t="s">
        <v>20</v>
      </c>
      <c r="H714" s="119">
        <v>44403.4</v>
      </c>
      <c r="I714" s="124">
        <v>3043.61</v>
      </c>
      <c r="K714" s="17"/>
      <c r="L714" s="17"/>
      <c r="M714" s="17"/>
      <c r="N714" s="36">
        <f t="shared" si="70"/>
        <v>-2.54782801447625E-2</v>
      </c>
      <c r="O714" s="20">
        <f t="shared" si="71"/>
        <v>-3.7946555571711116E-2</v>
      </c>
      <c r="Q714" s="17" t="str">
        <f t="shared" si="69"/>
        <v/>
      </c>
      <c r="R714" s="17" t="str">
        <f t="shared" si="69"/>
        <v/>
      </c>
      <c r="S714" s="17" t="str">
        <f t="shared" si="69"/>
        <v/>
      </c>
      <c r="T714" s="36">
        <f t="shared" si="68"/>
        <v>-2.54782801447625E-2</v>
      </c>
      <c r="U714" s="20">
        <f t="shared" si="68"/>
        <v>-3.7946555571711116E-2</v>
      </c>
    </row>
    <row r="715" spans="7:21" x14ac:dyDescent="0.25">
      <c r="G715" s="2" t="s">
        <v>19</v>
      </c>
      <c r="H715" s="119">
        <v>47809.1</v>
      </c>
      <c r="I715" s="124">
        <v>3322.43</v>
      </c>
      <c r="K715" s="17"/>
      <c r="L715" s="17"/>
      <c r="M715" s="17"/>
      <c r="N715" s="36">
        <f t="shared" si="70"/>
        <v>7.6699081601859342E-2</v>
      </c>
      <c r="O715" s="20">
        <f t="shared" si="71"/>
        <v>9.160832038270339E-2</v>
      </c>
      <c r="Q715" s="17" t="str">
        <f t="shared" si="69"/>
        <v/>
      </c>
      <c r="R715" s="17" t="str">
        <f t="shared" si="69"/>
        <v/>
      </c>
      <c r="S715" s="17" t="str">
        <f t="shared" si="69"/>
        <v/>
      </c>
      <c r="T715" s="36" t="str">
        <f t="shared" si="68"/>
        <v/>
      </c>
      <c r="U715" s="20" t="str">
        <f t="shared" si="68"/>
        <v/>
      </c>
    </row>
    <row r="716" spans="7:21" x14ac:dyDescent="0.25">
      <c r="G716" s="2" t="s">
        <v>18</v>
      </c>
      <c r="H716" s="119">
        <v>47081.5</v>
      </c>
      <c r="I716" s="124">
        <v>3264.69</v>
      </c>
      <c r="K716" s="17"/>
      <c r="L716" s="17"/>
      <c r="M716" s="17"/>
      <c r="N716" s="36">
        <f t="shared" si="70"/>
        <v>-1.5218860007822799E-2</v>
      </c>
      <c r="O716" s="20">
        <f t="shared" si="71"/>
        <v>-1.7378846205939547E-2</v>
      </c>
      <c r="Q716" s="17" t="str">
        <f t="shared" si="69"/>
        <v/>
      </c>
      <c r="R716" s="17" t="str">
        <f t="shared" si="69"/>
        <v/>
      </c>
      <c r="S716" s="17" t="str">
        <f t="shared" si="69"/>
        <v/>
      </c>
      <c r="T716" s="36">
        <f t="shared" si="68"/>
        <v>-1.5218860007822799E-2</v>
      </c>
      <c r="U716" s="20">
        <f t="shared" si="68"/>
        <v>-1.7378846205939547E-2</v>
      </c>
    </row>
    <row r="717" spans="7:21" x14ac:dyDescent="0.25">
      <c r="G717" s="2" t="s">
        <v>17</v>
      </c>
      <c r="H717" s="119">
        <v>46991.3</v>
      </c>
      <c r="I717" s="124">
        <v>3308.87</v>
      </c>
      <c r="K717" s="17"/>
      <c r="L717" s="17"/>
      <c r="M717" s="17"/>
      <c r="N717" s="36">
        <f t="shared" si="70"/>
        <v>-1.9158268109553678E-3</v>
      </c>
      <c r="O717" s="20">
        <f t="shared" si="71"/>
        <v>1.3532678447264468E-2</v>
      </c>
      <c r="Q717" s="17" t="str">
        <f t="shared" si="69"/>
        <v/>
      </c>
      <c r="R717" s="17" t="str">
        <f t="shared" si="69"/>
        <v/>
      </c>
      <c r="S717" s="17" t="str">
        <f t="shared" si="69"/>
        <v/>
      </c>
      <c r="T717" s="36">
        <f t="shared" si="68"/>
        <v>-1.9158268109553678E-3</v>
      </c>
      <c r="U717" s="20" t="str">
        <f t="shared" si="68"/>
        <v/>
      </c>
    </row>
    <row r="718" spans="7:21" x14ac:dyDescent="0.25">
      <c r="G718" s="2" t="s">
        <v>16</v>
      </c>
      <c r="H718" s="119">
        <v>45996.3</v>
      </c>
      <c r="I718" s="124">
        <v>3147.65</v>
      </c>
      <c r="K718" s="17"/>
      <c r="L718" s="17"/>
      <c r="M718" s="17"/>
      <c r="N718" s="36">
        <f t="shared" si="70"/>
        <v>-2.1174132232987808E-2</v>
      </c>
      <c r="O718" s="20">
        <f t="shared" si="71"/>
        <v>-4.8723582371020813E-2</v>
      </c>
      <c r="Q718" s="17" t="str">
        <f t="shared" si="69"/>
        <v/>
      </c>
      <c r="R718" s="17" t="str">
        <f t="shared" si="69"/>
        <v/>
      </c>
      <c r="S718" s="17" t="str">
        <f t="shared" si="69"/>
        <v/>
      </c>
      <c r="T718" s="36">
        <f t="shared" si="68"/>
        <v>-2.1174132232987808E-2</v>
      </c>
      <c r="U718" s="20">
        <f t="shared" si="68"/>
        <v>-4.8723582371020813E-2</v>
      </c>
    </row>
    <row r="719" spans="7:21" x14ac:dyDescent="0.25">
      <c r="G719" s="2" t="s">
        <v>15</v>
      </c>
      <c r="H719" s="119">
        <v>44691.6</v>
      </c>
      <c r="I719" s="124">
        <v>3014.58</v>
      </c>
      <c r="K719" s="17"/>
      <c r="L719" s="17"/>
      <c r="M719" s="17"/>
      <c r="N719" s="36">
        <f t="shared" si="70"/>
        <v>-2.8365325037013944E-2</v>
      </c>
      <c r="O719" s="20">
        <f t="shared" si="71"/>
        <v>-4.2275983670357342E-2</v>
      </c>
      <c r="Q719" s="17" t="str">
        <f t="shared" si="69"/>
        <v/>
      </c>
      <c r="R719" s="17" t="str">
        <f t="shared" si="69"/>
        <v/>
      </c>
      <c r="S719" s="17" t="str">
        <f t="shared" si="69"/>
        <v/>
      </c>
      <c r="T719" s="36">
        <f t="shared" si="68"/>
        <v>-2.8365325037013944E-2</v>
      </c>
      <c r="U719" s="20">
        <f t="shared" si="68"/>
        <v>-4.2275983670357342E-2</v>
      </c>
    </row>
    <row r="720" spans="7:21" x14ac:dyDescent="0.25">
      <c r="G720" s="2" t="s">
        <v>14</v>
      </c>
      <c r="H720" s="119">
        <v>44723.8</v>
      </c>
      <c r="I720" s="124">
        <v>3016.91</v>
      </c>
      <c r="K720" s="17"/>
      <c r="L720" s="17"/>
      <c r="M720" s="17"/>
      <c r="N720" s="36">
        <f t="shared" si="70"/>
        <v>7.204933365554389E-4</v>
      </c>
      <c r="O720" s="20">
        <f t="shared" si="71"/>
        <v>7.7291032249937608E-4</v>
      </c>
      <c r="Q720" s="17" t="str">
        <f t="shared" si="69"/>
        <v/>
      </c>
      <c r="R720" s="17" t="str">
        <f t="shared" si="69"/>
        <v/>
      </c>
      <c r="S720" s="17" t="str">
        <f t="shared" si="69"/>
        <v/>
      </c>
      <c r="T720" s="36" t="str">
        <f t="shared" si="68"/>
        <v/>
      </c>
      <c r="U720" s="20" t="str">
        <f t="shared" si="68"/>
        <v/>
      </c>
    </row>
    <row r="721" spans="7:21" x14ac:dyDescent="0.25">
      <c r="G721" s="2" t="s">
        <v>13</v>
      </c>
      <c r="H721" s="119">
        <v>46755.9</v>
      </c>
      <c r="I721" s="124">
        <v>3184.82</v>
      </c>
      <c r="K721" s="17"/>
      <c r="L721" s="17"/>
      <c r="M721" s="17"/>
      <c r="N721" s="36">
        <f t="shared" si="70"/>
        <v>4.5436657886852139E-2</v>
      </c>
      <c r="O721" s="20">
        <f t="shared" si="71"/>
        <v>5.5656284078742901E-2</v>
      </c>
      <c r="Q721" s="17" t="str">
        <f t="shared" si="69"/>
        <v/>
      </c>
      <c r="R721" s="17" t="str">
        <f t="shared" si="69"/>
        <v/>
      </c>
      <c r="S721" s="17" t="str">
        <f t="shared" si="69"/>
        <v/>
      </c>
      <c r="T721" s="36" t="str">
        <f t="shared" si="68"/>
        <v/>
      </c>
      <c r="U721" s="20" t="str">
        <f t="shared" si="68"/>
        <v/>
      </c>
    </row>
    <row r="722" spans="7:21" x14ac:dyDescent="0.25">
      <c r="G722" s="2" t="s">
        <v>12</v>
      </c>
      <c r="H722" s="119">
        <v>49324</v>
      </c>
      <c r="I722" s="124">
        <v>3284.21</v>
      </c>
      <c r="K722" s="17"/>
      <c r="L722" s="17"/>
      <c r="M722" s="17"/>
      <c r="N722" s="36">
        <f t="shared" si="70"/>
        <v>5.492568852273183E-2</v>
      </c>
      <c r="O722" s="20">
        <f t="shared" si="71"/>
        <v>3.1207415175739772E-2</v>
      </c>
      <c r="Q722" s="17" t="str">
        <f t="shared" si="69"/>
        <v/>
      </c>
      <c r="R722" s="17" t="str">
        <f t="shared" si="69"/>
        <v/>
      </c>
      <c r="S722" s="17" t="str">
        <f t="shared" si="69"/>
        <v/>
      </c>
      <c r="T722" s="36" t="str">
        <f t="shared" si="68"/>
        <v/>
      </c>
      <c r="U722" s="20" t="str">
        <f t="shared" si="68"/>
        <v/>
      </c>
    </row>
    <row r="723" spans="7:21" x14ac:dyDescent="0.25">
      <c r="G723" s="2" t="s">
        <v>11</v>
      </c>
      <c r="H723" s="119">
        <v>48875.8</v>
      </c>
      <c r="I723" s="124">
        <v>3223.96</v>
      </c>
      <c r="K723" s="17"/>
      <c r="L723" s="17"/>
      <c r="M723" s="17"/>
      <c r="N723" s="36">
        <f t="shared" si="70"/>
        <v>-9.086854269726663E-3</v>
      </c>
      <c r="O723" s="20">
        <f t="shared" si="71"/>
        <v>-1.8345355504063354E-2</v>
      </c>
      <c r="Q723" s="17" t="str">
        <f t="shared" si="69"/>
        <v/>
      </c>
      <c r="R723" s="17" t="str">
        <f t="shared" si="69"/>
        <v/>
      </c>
      <c r="S723" s="17" t="str">
        <f t="shared" si="69"/>
        <v/>
      </c>
      <c r="T723" s="36">
        <f t="shared" si="68"/>
        <v>-9.086854269726663E-3</v>
      </c>
      <c r="U723" s="20">
        <f t="shared" si="68"/>
        <v>-1.8345355504063354E-2</v>
      </c>
    </row>
    <row r="724" spans="7:21" x14ac:dyDescent="0.25">
      <c r="G724" s="2" t="s">
        <v>10</v>
      </c>
      <c r="H724" s="119">
        <v>49254.5</v>
      </c>
      <c r="I724" s="124">
        <v>3238.7</v>
      </c>
      <c r="K724" s="17"/>
      <c r="L724" s="17"/>
      <c r="M724" s="17"/>
      <c r="N724" s="36">
        <f t="shared" si="70"/>
        <v>7.7482107709745396E-3</v>
      </c>
      <c r="O724" s="20">
        <f t="shared" si="71"/>
        <v>4.5720170225436174E-3</v>
      </c>
      <c r="Q724" s="17" t="str">
        <f t="shared" si="69"/>
        <v/>
      </c>
      <c r="R724" s="17" t="str">
        <f t="shared" si="69"/>
        <v/>
      </c>
      <c r="S724" s="17" t="str">
        <f t="shared" si="69"/>
        <v/>
      </c>
      <c r="T724" s="36" t="str">
        <f t="shared" si="68"/>
        <v/>
      </c>
      <c r="U724" s="20" t="str">
        <f t="shared" si="68"/>
        <v/>
      </c>
    </row>
    <row r="725" spans="7:21" x14ac:dyDescent="0.25">
      <c r="G725" s="2" t="s">
        <v>9</v>
      </c>
      <c r="H725" s="119">
        <v>49539.7</v>
      </c>
      <c r="I725" s="124">
        <v>3319.49</v>
      </c>
      <c r="K725" s="17"/>
      <c r="L725" s="17"/>
      <c r="M725" s="17"/>
      <c r="N725" s="36">
        <f t="shared" si="70"/>
        <v>5.7903338781226665E-3</v>
      </c>
      <c r="O725" s="20">
        <f t="shared" si="71"/>
        <v>2.4945194059344811E-2</v>
      </c>
      <c r="Q725" s="17" t="str">
        <f t="shared" si="69"/>
        <v/>
      </c>
      <c r="R725" s="17" t="str">
        <f t="shared" si="69"/>
        <v/>
      </c>
      <c r="S725" s="17" t="str">
        <f t="shared" si="69"/>
        <v/>
      </c>
      <c r="T725" s="36" t="str">
        <f t="shared" si="68"/>
        <v/>
      </c>
      <c r="U725" s="20" t="str">
        <f t="shared" si="68"/>
        <v/>
      </c>
    </row>
    <row r="726" spans="7:21" x14ac:dyDescent="0.25">
      <c r="G726" s="2" t="s">
        <v>8</v>
      </c>
      <c r="H726" s="119">
        <v>47714.7</v>
      </c>
      <c r="I726" s="124">
        <v>3173.26</v>
      </c>
      <c r="K726" s="17"/>
      <c r="L726" s="17"/>
      <c r="M726" s="17"/>
      <c r="N726" s="36">
        <f t="shared" si="70"/>
        <v>-3.6839141133272912E-2</v>
      </c>
      <c r="O726" s="20">
        <f t="shared" si="71"/>
        <v>-4.4051947738959818E-2</v>
      </c>
      <c r="Q726" s="17" t="str">
        <f t="shared" si="69"/>
        <v/>
      </c>
      <c r="R726" s="17" t="str">
        <f t="shared" si="69"/>
        <v/>
      </c>
      <c r="S726" s="17" t="str">
        <f t="shared" si="69"/>
        <v/>
      </c>
      <c r="T726" s="36">
        <f t="shared" si="68"/>
        <v>-3.6839141133272912E-2</v>
      </c>
      <c r="U726" s="20">
        <f t="shared" si="68"/>
        <v>-4.4051947738959818E-2</v>
      </c>
    </row>
    <row r="727" spans="7:21" x14ac:dyDescent="0.25">
      <c r="G727" s="2" t="s">
        <v>7</v>
      </c>
      <c r="H727" s="119">
        <v>48994.5</v>
      </c>
      <c r="I727" s="124">
        <v>3228.15</v>
      </c>
      <c r="K727" s="17"/>
      <c r="L727" s="17"/>
      <c r="M727" s="17"/>
      <c r="N727" s="36">
        <f t="shared" si="70"/>
        <v>2.6821922803664355E-2</v>
      </c>
      <c r="O727" s="20">
        <f t="shared" si="71"/>
        <v>1.7297668643603048E-2</v>
      </c>
      <c r="Q727" s="17" t="str">
        <f t="shared" si="69"/>
        <v/>
      </c>
      <c r="R727" s="17" t="str">
        <f t="shared" si="69"/>
        <v/>
      </c>
      <c r="S727" s="17" t="str">
        <f t="shared" si="69"/>
        <v/>
      </c>
      <c r="T727" s="36" t="str">
        <f t="shared" si="68"/>
        <v/>
      </c>
      <c r="U727" s="20" t="str">
        <f t="shared" si="68"/>
        <v/>
      </c>
    </row>
    <row r="728" spans="7:21" x14ac:dyDescent="0.25">
      <c r="G728" s="2" t="s">
        <v>6</v>
      </c>
      <c r="H728" s="119">
        <v>46831.6</v>
      </c>
      <c r="I728" s="124">
        <v>3093.54</v>
      </c>
      <c r="K728" s="17"/>
      <c r="L728" s="17"/>
      <c r="M728" s="17"/>
      <c r="N728" s="36">
        <f t="shared" si="70"/>
        <v>-4.4145771464144001E-2</v>
      </c>
      <c r="O728" s="20">
        <f t="shared" si="71"/>
        <v>-4.169880581757357E-2</v>
      </c>
      <c r="Q728" s="17" t="str">
        <f t="shared" si="69"/>
        <v/>
      </c>
      <c r="R728" s="17" t="str">
        <f t="shared" si="69"/>
        <v/>
      </c>
      <c r="S728" s="17" t="str">
        <f t="shared" si="69"/>
        <v/>
      </c>
      <c r="T728" s="36">
        <f t="shared" si="68"/>
        <v>-4.4145771464144001E-2</v>
      </c>
      <c r="U728" s="20">
        <f t="shared" si="68"/>
        <v>-4.169880581757357E-2</v>
      </c>
    </row>
    <row r="729" spans="7:21" x14ac:dyDescent="0.25">
      <c r="G729" s="2" t="s">
        <v>5</v>
      </c>
      <c r="H729" s="119">
        <v>49064.3</v>
      </c>
      <c r="I729" s="124">
        <v>3273.58</v>
      </c>
      <c r="K729" s="17"/>
      <c r="L729" s="17"/>
      <c r="M729" s="17"/>
      <c r="N729" s="36">
        <f t="shared" si="70"/>
        <v>4.7675074095269165E-2</v>
      </c>
      <c r="O729" s="20">
        <f t="shared" si="71"/>
        <v>5.8198697931819199E-2</v>
      </c>
      <c r="Q729" s="17" t="str">
        <f t="shared" si="69"/>
        <v/>
      </c>
      <c r="R729" s="17" t="str">
        <f t="shared" si="69"/>
        <v/>
      </c>
      <c r="S729" s="17" t="str">
        <f t="shared" si="69"/>
        <v/>
      </c>
      <c r="T729" s="36" t="str">
        <f t="shared" si="68"/>
        <v/>
      </c>
      <c r="U729" s="20" t="str">
        <f t="shared" si="68"/>
        <v/>
      </c>
    </row>
    <row r="730" spans="7:21" x14ac:dyDescent="0.25">
      <c r="G730" s="2" t="s">
        <v>4</v>
      </c>
      <c r="H730" s="119">
        <v>48897.1</v>
      </c>
      <c r="I730" s="124">
        <v>3243.9</v>
      </c>
      <c r="K730" s="17"/>
      <c r="L730" s="17"/>
      <c r="M730" s="17"/>
      <c r="N730" s="36">
        <f t="shared" si="70"/>
        <v>-3.4077730651411731E-3</v>
      </c>
      <c r="O730" s="20">
        <f t="shared" si="71"/>
        <v>-9.0665265550253782E-3</v>
      </c>
      <c r="Q730" s="17" t="str">
        <f t="shared" si="69"/>
        <v/>
      </c>
      <c r="R730" s="17" t="str">
        <f t="shared" si="69"/>
        <v/>
      </c>
      <c r="S730" s="17" t="str">
        <f t="shared" si="69"/>
        <v/>
      </c>
      <c r="T730" s="36">
        <f t="shared" si="68"/>
        <v>-3.4077730651411731E-3</v>
      </c>
      <c r="U730" s="20">
        <f t="shared" si="68"/>
        <v>-9.0665265550253782E-3</v>
      </c>
    </row>
    <row r="731" spans="7:21" x14ac:dyDescent="0.25">
      <c r="G731" s="2" t="s">
        <v>3</v>
      </c>
      <c r="H731" s="119">
        <v>48777.4</v>
      </c>
      <c r="I731" s="124">
        <v>3222.16</v>
      </c>
      <c r="K731" s="17"/>
      <c r="L731" s="17"/>
      <c r="M731" s="17"/>
      <c r="N731" s="36">
        <f t="shared" si="70"/>
        <v>-2.4479979385280126E-3</v>
      </c>
      <c r="O731" s="20">
        <f t="shared" si="71"/>
        <v>-6.7018095502328068E-3</v>
      </c>
      <c r="Q731" s="17" t="str">
        <f t="shared" si="69"/>
        <v/>
      </c>
      <c r="R731" s="17" t="str">
        <f t="shared" si="69"/>
        <v/>
      </c>
      <c r="S731" s="17" t="str">
        <f t="shared" si="69"/>
        <v/>
      </c>
      <c r="T731" s="36">
        <f t="shared" si="68"/>
        <v>-2.4479979385280126E-3</v>
      </c>
      <c r="U731" s="20">
        <f t="shared" si="68"/>
        <v>-6.7018095502328068E-3</v>
      </c>
    </row>
    <row r="732" spans="7:21" x14ac:dyDescent="0.25">
      <c r="G732" s="2" t="s">
        <v>2</v>
      </c>
      <c r="H732" s="119">
        <v>46992.7</v>
      </c>
      <c r="I732" s="124">
        <v>3225.67</v>
      </c>
      <c r="K732" s="17"/>
      <c r="L732" s="17"/>
      <c r="M732" s="17"/>
      <c r="N732" s="36">
        <f t="shared" si="70"/>
        <v>-3.6588666062561837E-2</v>
      </c>
      <c r="O732" s="20">
        <f t="shared" si="71"/>
        <v>1.0893313801922933E-3</v>
      </c>
      <c r="Q732" s="17" t="str">
        <f t="shared" si="69"/>
        <v/>
      </c>
      <c r="R732" s="17" t="str">
        <f t="shared" si="69"/>
        <v/>
      </c>
      <c r="S732" s="17" t="str">
        <f t="shared" si="69"/>
        <v/>
      </c>
      <c r="T732" s="36">
        <f t="shared" si="68"/>
        <v>-3.6588666062561837E-2</v>
      </c>
      <c r="U732" s="20" t="str">
        <f t="shared" si="68"/>
        <v/>
      </c>
    </row>
    <row r="733" spans="7:21" x14ac:dyDescent="0.25">
      <c r="G733" s="2" t="s">
        <v>1</v>
      </c>
      <c r="H733" s="119">
        <v>47130.400000000001</v>
      </c>
      <c r="I733" s="124">
        <v>3430.74</v>
      </c>
      <c r="K733" s="17"/>
      <c r="L733" s="17"/>
      <c r="M733" s="17"/>
      <c r="N733" s="36">
        <f t="shared" si="70"/>
        <v>2.9302423567916236E-3</v>
      </c>
      <c r="O733" s="20">
        <f t="shared" si="71"/>
        <v>6.3574389196662917E-2</v>
      </c>
      <c r="Q733" s="17" t="str">
        <f t="shared" si="69"/>
        <v/>
      </c>
      <c r="R733" s="17" t="str">
        <f t="shared" si="69"/>
        <v/>
      </c>
      <c r="S733" s="17" t="str">
        <f t="shared" si="69"/>
        <v/>
      </c>
      <c r="T733" s="36" t="str">
        <f t="shared" si="68"/>
        <v/>
      </c>
      <c r="U733" s="20" t="str">
        <f t="shared" si="68"/>
        <v/>
      </c>
    </row>
    <row r="734" spans="7:21" ht="15.75" thickBot="1" x14ac:dyDescent="0.3">
      <c r="G734" s="23" t="s">
        <v>0</v>
      </c>
      <c r="H734" s="126">
        <v>48819.4</v>
      </c>
      <c r="I734" s="125">
        <v>3832.73</v>
      </c>
      <c r="K734" s="17"/>
      <c r="L734" s="17"/>
      <c r="M734" s="17"/>
      <c r="N734" s="36">
        <f t="shared" si="70"/>
        <v>3.5836742314939052E-2</v>
      </c>
      <c r="O734" s="39">
        <f t="shared" si="71"/>
        <v>0.1171729714289047</v>
      </c>
      <c r="Q734" s="17" t="str">
        <f t="shared" si="69"/>
        <v/>
      </c>
      <c r="R734" s="17" t="str">
        <f t="shared" si="69"/>
        <v/>
      </c>
      <c r="S734" s="17" t="str">
        <f t="shared" si="69"/>
        <v/>
      </c>
      <c r="T734" s="36" t="str">
        <f t="shared" si="68"/>
        <v/>
      </c>
      <c r="U734" s="39" t="str">
        <f t="shared" si="68"/>
        <v/>
      </c>
    </row>
  </sheetData>
  <mergeCells count="5">
    <mergeCell ref="B1:E1"/>
    <mergeCell ref="J1:O1"/>
    <mergeCell ref="P1:U1"/>
    <mergeCell ref="W5:AC5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35"/>
  <sheetViews>
    <sheetView topLeftCell="O16" zoomScale="85" zoomScaleNormal="85" workbookViewId="0">
      <selection activeCell="Y24" sqref="Y24"/>
    </sheetView>
  </sheetViews>
  <sheetFormatPr defaultColWidth="8.85546875" defaultRowHeight="15" x14ac:dyDescent="0.25"/>
  <cols>
    <col min="1" max="1" width="12.42578125" bestFit="1" customWidth="1"/>
    <col min="2" max="2" width="9.28515625" style="2" bestFit="1" customWidth="1"/>
    <col min="3" max="3" width="10.85546875" bestFit="1" customWidth="1"/>
    <col min="4" max="4" width="9.42578125" bestFit="1" customWidth="1"/>
    <col min="5" max="5" width="14.140625" bestFit="1" customWidth="1"/>
    <col min="6" max="6" width="5.42578125" bestFit="1" customWidth="1"/>
    <col min="7" max="7" width="11" style="1" bestFit="1" customWidth="1"/>
    <col min="8" max="8" width="8" style="2" bestFit="1" customWidth="1"/>
    <col min="9" max="9" width="10.85546875" bestFit="1" customWidth="1"/>
    <col min="10" max="10" width="9.42578125" bestFit="1" customWidth="1"/>
    <col min="11" max="11" width="14.140625" bestFit="1" customWidth="1"/>
    <col min="12" max="12" width="7.85546875" bestFit="1" customWidth="1"/>
    <col min="13" max="13" width="11" style="1" bestFit="1" customWidth="1"/>
    <col min="14" max="14" width="11.140625" bestFit="1" customWidth="1"/>
    <col min="15" max="15" width="10.5703125" bestFit="1" customWidth="1"/>
    <col min="16" max="16" width="9.28515625" bestFit="1" customWidth="1"/>
    <col min="17" max="17" width="13.85546875" bestFit="1" customWidth="1"/>
    <col min="18" max="18" width="8.28515625" bestFit="1" customWidth="1"/>
    <col min="19" max="19" width="10.85546875" bestFit="1" customWidth="1"/>
    <col min="20" max="20" width="16.140625" style="2" customWidth="1"/>
    <col min="21" max="21" width="15.42578125" style="1" customWidth="1"/>
    <col min="23" max="23" width="21.85546875" customWidth="1"/>
    <col min="24" max="24" width="11.42578125" customWidth="1"/>
    <col min="25" max="25" width="20.42578125" customWidth="1"/>
    <col min="28" max="28" width="15.42578125" customWidth="1"/>
    <col min="32" max="32" width="9.7109375" customWidth="1"/>
  </cols>
  <sheetData>
    <row r="1" spans="1:32" ht="15.75" thickBot="1" x14ac:dyDescent="0.3">
      <c r="N1" s="152" t="s">
        <v>806</v>
      </c>
      <c r="O1" s="153"/>
      <c r="P1" s="153"/>
      <c r="Q1" s="153"/>
      <c r="R1" s="153"/>
      <c r="S1" s="154"/>
    </row>
    <row r="2" spans="1:32" ht="16.5" thickBot="1" x14ac:dyDescent="0.3">
      <c r="A2" s="84" t="s">
        <v>740</v>
      </c>
      <c r="B2" s="146" t="s">
        <v>739</v>
      </c>
      <c r="C2" s="147"/>
      <c r="D2" s="147"/>
      <c r="E2" s="147"/>
      <c r="F2" s="147"/>
      <c r="G2" s="148"/>
      <c r="H2" s="146" t="s">
        <v>738</v>
      </c>
      <c r="I2" s="147"/>
      <c r="J2" s="147"/>
      <c r="K2" s="147"/>
      <c r="L2" s="147"/>
      <c r="M2" s="148"/>
      <c r="N2" s="85" t="s">
        <v>736</v>
      </c>
      <c r="O2" s="86" t="s">
        <v>735</v>
      </c>
      <c r="P2" s="86" t="s">
        <v>734</v>
      </c>
      <c r="Q2" s="86" t="s">
        <v>733</v>
      </c>
      <c r="R2" s="86" t="s">
        <v>732</v>
      </c>
      <c r="S2" s="86" t="s">
        <v>759</v>
      </c>
      <c r="T2" s="87">
        <f>SUM(N3:S3)</f>
        <v>0.99999999999999989</v>
      </c>
      <c r="U2" s="67"/>
    </row>
    <row r="3" spans="1:32" ht="19.5" thickBot="1" x14ac:dyDescent="0.35">
      <c r="A3" s="85" t="s">
        <v>737</v>
      </c>
      <c r="B3" s="85" t="s">
        <v>736</v>
      </c>
      <c r="C3" s="86" t="s">
        <v>735</v>
      </c>
      <c r="D3" s="86" t="s">
        <v>734</v>
      </c>
      <c r="E3" s="86" t="s">
        <v>733</v>
      </c>
      <c r="F3" s="86" t="s">
        <v>732</v>
      </c>
      <c r="G3" s="88" t="s">
        <v>758</v>
      </c>
      <c r="H3" s="85" t="s">
        <v>736</v>
      </c>
      <c r="I3" s="86" t="s">
        <v>735</v>
      </c>
      <c r="J3" s="86" t="s">
        <v>734</v>
      </c>
      <c r="K3" s="86" t="s">
        <v>733</v>
      </c>
      <c r="L3" s="86" t="s">
        <v>732</v>
      </c>
      <c r="M3" s="88" t="s">
        <v>759</v>
      </c>
      <c r="N3" s="89">
        <v>0.25</v>
      </c>
      <c r="O3" s="89">
        <v>0.25</v>
      </c>
      <c r="P3" s="89">
        <v>0.25</v>
      </c>
      <c r="Q3" s="89">
        <v>0.24999999999999992</v>
      </c>
      <c r="R3" s="89">
        <v>0</v>
      </c>
      <c r="S3" s="89">
        <v>0</v>
      </c>
      <c r="T3" s="90" t="s">
        <v>745</v>
      </c>
      <c r="U3" s="91" t="s">
        <v>746</v>
      </c>
      <c r="AB3" t="s">
        <v>807</v>
      </c>
    </row>
    <row r="4" spans="1:32" ht="15.75" thickBot="1" x14ac:dyDescent="0.3">
      <c r="A4" t="s">
        <v>731</v>
      </c>
      <c r="B4" s="7">
        <v>9729.2999999999993</v>
      </c>
      <c r="C4" s="6">
        <v>169.72</v>
      </c>
      <c r="D4" s="12">
        <v>4.4353999999999998E-2</v>
      </c>
      <c r="E4" s="6">
        <v>21.54</v>
      </c>
      <c r="F4" s="6">
        <v>0.25590000000000002</v>
      </c>
      <c r="G4" s="16">
        <v>65.911000000000001</v>
      </c>
      <c r="H4" s="5"/>
      <c r="I4" s="4"/>
      <c r="J4" s="4"/>
      <c r="K4" s="4"/>
      <c r="L4" s="4"/>
      <c r="M4" s="3"/>
      <c r="N4" s="40">
        <f>N3*$T$4</f>
        <v>25</v>
      </c>
      <c r="O4" s="41">
        <f t="shared" ref="O4:S4" si="0">O3*$T$4</f>
        <v>25</v>
      </c>
      <c r="P4" s="41">
        <f t="shared" si="0"/>
        <v>25</v>
      </c>
      <c r="Q4" s="41">
        <f t="shared" si="0"/>
        <v>24.999999999999993</v>
      </c>
      <c r="R4" s="41">
        <f t="shared" si="0"/>
        <v>0</v>
      </c>
      <c r="S4" s="41">
        <f t="shared" si="0"/>
        <v>0</v>
      </c>
      <c r="T4" s="2">
        <v>100</v>
      </c>
      <c r="X4" t="s">
        <v>783</v>
      </c>
      <c r="Y4" s="30">
        <f>100*Y6</f>
        <v>16.666666666666664</v>
      </c>
      <c r="AB4" s="149" t="s">
        <v>772</v>
      </c>
      <c r="AC4" s="150"/>
      <c r="AD4" s="150"/>
      <c r="AE4" s="150"/>
      <c r="AF4" s="151"/>
    </row>
    <row r="5" spans="1:32" ht="15.75" thickBot="1" x14ac:dyDescent="0.3">
      <c r="A5" t="s">
        <v>730</v>
      </c>
      <c r="B5" s="7">
        <v>10348.799999999999</v>
      </c>
      <c r="C5" s="6">
        <v>178.11</v>
      </c>
      <c r="D5" s="12">
        <v>4.5319999999999999E-2</v>
      </c>
      <c r="E5" s="6">
        <v>22.77</v>
      </c>
      <c r="F5" s="6">
        <v>0.26086999999999999</v>
      </c>
      <c r="G5" s="16">
        <v>66.942999999999998</v>
      </c>
      <c r="H5" s="5">
        <f t="shared" ref="H5:H68" si="1">IFERROR(B5/B4-1,"")</f>
        <v>6.3673645586013405E-2</v>
      </c>
      <c r="I5" s="4">
        <f t="shared" ref="I5:I68" si="2">IFERROR(C5/C4-1,"")</f>
        <v>4.9434362479377825E-2</v>
      </c>
      <c r="J5" s="4">
        <f t="shared" ref="J5:J68" si="3">IFERROR(D5/D4-1,"")</f>
        <v>2.1779320918068334E-2</v>
      </c>
      <c r="K5" s="4">
        <f t="shared" ref="K5:K68" si="4">IFERROR(E5/E4-1,"")</f>
        <v>5.7103064066852394E-2</v>
      </c>
      <c r="L5" s="4">
        <f t="shared" ref="L5:L68" si="5">IFERROR(F5/F4-1,"")</f>
        <v>1.9421649081672321E-2</v>
      </c>
      <c r="M5" s="3">
        <f t="shared" ref="M5:M68" si="6">IFERROR(G5/G4-1,"")</f>
        <v>1.5657477507547979E-2</v>
      </c>
      <c r="N5" s="42">
        <f>N4*(1+H5)</f>
        <v>26.591841139650334</v>
      </c>
      <c r="O5" s="14">
        <f t="shared" ref="O5:S5" si="7">O4*(1+I5)</f>
        <v>26.235859061984446</v>
      </c>
      <c r="P5" s="14">
        <f t="shared" si="7"/>
        <v>25.544483022951709</v>
      </c>
      <c r="Q5" s="14">
        <f t="shared" si="7"/>
        <v>26.427576601671301</v>
      </c>
      <c r="R5" s="14">
        <f t="shared" si="7"/>
        <v>0</v>
      </c>
      <c r="S5" s="14">
        <f t="shared" si="7"/>
        <v>0</v>
      </c>
      <c r="T5" s="45">
        <f>SUM(N5:S5)</f>
        <v>104.7997598262578</v>
      </c>
      <c r="U5" s="46">
        <f>T5/T4-1</f>
        <v>4.799759826257799E-2</v>
      </c>
      <c r="W5" s="64" t="s">
        <v>747</v>
      </c>
      <c r="X5" s="65"/>
      <c r="Y5" s="66" t="s">
        <v>773</v>
      </c>
      <c r="AB5" s="64" t="s">
        <v>771</v>
      </c>
      <c r="AC5" s="65" t="s">
        <v>763</v>
      </c>
      <c r="AD5" s="65" t="s">
        <v>764</v>
      </c>
      <c r="AE5" s="65" t="s">
        <v>765</v>
      </c>
      <c r="AF5" s="66" t="s">
        <v>757</v>
      </c>
    </row>
    <row r="6" spans="1:32" ht="15.75" x14ac:dyDescent="0.25">
      <c r="A6" t="s">
        <v>729</v>
      </c>
      <c r="B6" s="7">
        <v>10612.3</v>
      </c>
      <c r="C6" s="6">
        <v>178.81</v>
      </c>
      <c r="D6" s="12">
        <v>4.6656000000000003E-2</v>
      </c>
      <c r="E6" s="6">
        <v>22.5</v>
      </c>
      <c r="F6" s="6">
        <v>0.26252999999999999</v>
      </c>
      <c r="G6" s="16">
        <v>69.027000000000001</v>
      </c>
      <c r="H6" s="5">
        <f t="shared" si="1"/>
        <v>2.54618893011751E-2</v>
      </c>
      <c r="I6" s="4">
        <f t="shared" si="2"/>
        <v>3.9301555218684836E-3</v>
      </c>
      <c r="J6" s="4">
        <f t="shared" si="3"/>
        <v>2.9479258605472181E-2</v>
      </c>
      <c r="K6" s="4">
        <f t="shared" si="4"/>
        <v>-1.1857707509881354E-2</v>
      </c>
      <c r="L6" s="4">
        <f t="shared" si="5"/>
        <v>6.3633227277954951E-3</v>
      </c>
      <c r="M6" s="3">
        <f t="shared" si="6"/>
        <v>3.1130962161839193E-2</v>
      </c>
      <c r="N6" s="42">
        <f t="shared" ref="N6:N69" si="8">N5*(1+H6)</f>
        <v>27.268919655062547</v>
      </c>
      <c r="O6" s="14">
        <f t="shared" ref="O6:O69" si="9">O5*(1+I6)</f>
        <v>26.338970068347866</v>
      </c>
      <c r="P6" s="14">
        <f t="shared" ref="P6:P69" si="10">P5*(1+J6)</f>
        <v>26.297515443928397</v>
      </c>
      <c r="Q6" s="14">
        <f t="shared" ref="Q6:Q69" si="11">Q5*(1+K6)</f>
        <v>26.114206128133699</v>
      </c>
      <c r="R6" s="14">
        <f t="shared" ref="R6:R69" si="12">R5*(1+L6)</f>
        <v>0</v>
      </c>
      <c r="S6" s="14">
        <f t="shared" ref="S6:S69" si="13">S5*(1+M6)</f>
        <v>0</v>
      </c>
      <c r="T6" s="45">
        <f t="shared" ref="T6:T69" si="14">SUM(N6:S6)</f>
        <v>106.01961129547252</v>
      </c>
      <c r="U6" s="46">
        <f t="shared" ref="U6:U69" si="15">T6/T5-1</f>
        <v>1.1639830770958426E-2</v>
      </c>
      <c r="W6" s="2" t="s">
        <v>736</v>
      </c>
      <c r="X6" s="19" t="s">
        <v>749</v>
      </c>
      <c r="Y6" s="20">
        <v>0.16666666666666666</v>
      </c>
      <c r="AB6" s="31" t="s">
        <v>734</v>
      </c>
      <c r="AC6" s="106">
        <f>AVERAGE(J5:J735)*365</f>
        <v>2.8159780262056828</v>
      </c>
      <c r="AD6" s="106">
        <f>_xlfn.STDEV.P(J5:J735)*SQRT(365)</f>
        <v>1.2076419393185231</v>
      </c>
      <c r="AE6" s="95">
        <v>6.1499999999999999E-2</v>
      </c>
      <c r="AF6" s="112">
        <f t="shared" ref="AF6:AF11" si="16">(AC6-AE6)/AD6</f>
        <v>2.2808731102532303</v>
      </c>
    </row>
    <row r="7" spans="1:32" ht="15.75" x14ac:dyDescent="0.25">
      <c r="A7" t="s">
        <v>728</v>
      </c>
      <c r="B7" s="7">
        <v>10568.2</v>
      </c>
      <c r="C7" s="6">
        <v>174.79</v>
      </c>
      <c r="D7" s="12">
        <v>4.5365000000000003E-2</v>
      </c>
      <c r="E7" s="6">
        <v>21.83</v>
      </c>
      <c r="F7" s="6">
        <v>0.25845000000000001</v>
      </c>
      <c r="G7" s="16">
        <v>67.049000000000007</v>
      </c>
      <c r="H7" s="5">
        <f t="shared" si="1"/>
        <v>-4.155555346154749E-3</v>
      </c>
      <c r="I7" s="4">
        <f t="shared" si="2"/>
        <v>-2.248196409596781E-2</v>
      </c>
      <c r="J7" s="4">
        <f t="shared" si="3"/>
        <v>-2.7670610425240105E-2</v>
      </c>
      <c r="K7" s="4">
        <f t="shared" si="4"/>
        <v>-2.9777777777777903E-2</v>
      </c>
      <c r="L7" s="4">
        <f t="shared" si="5"/>
        <v>-1.5541081019311953E-2</v>
      </c>
      <c r="M7" s="3">
        <f t="shared" si="6"/>
        <v>-2.8655453663059327E-2</v>
      </c>
      <c r="N7" s="42">
        <f t="shared" si="8"/>
        <v>27.155602150206086</v>
      </c>
      <c r="O7" s="14">
        <f t="shared" si="9"/>
        <v>25.7468182889465</v>
      </c>
      <c r="P7" s="14">
        <f t="shared" si="10"/>
        <v>25.56984713892772</v>
      </c>
      <c r="Q7" s="14">
        <f t="shared" si="11"/>
        <v>25.336583101207047</v>
      </c>
      <c r="R7" s="14">
        <f t="shared" si="12"/>
        <v>0</v>
      </c>
      <c r="S7" s="14">
        <f t="shared" si="13"/>
        <v>0</v>
      </c>
      <c r="T7" s="45">
        <f t="shared" si="14"/>
        <v>103.80885067928736</v>
      </c>
      <c r="U7" s="46">
        <f t="shared" si="15"/>
        <v>-2.0852374284073272E-2</v>
      </c>
      <c r="W7" s="2" t="s">
        <v>735</v>
      </c>
      <c r="X7" s="19" t="s">
        <v>750</v>
      </c>
      <c r="Y7" s="20">
        <v>0.16666666666666666</v>
      </c>
      <c r="AB7" s="2" t="s">
        <v>735</v>
      </c>
      <c r="AC7" s="21">
        <f>AVERAGE(I5:I735)*365</f>
        <v>2.0974311218591644</v>
      </c>
      <c r="AD7" s="21">
        <f>_xlfn.STDEV.P(I5:I735)*SQRT(365)</f>
        <v>1.017153437928034</v>
      </c>
      <c r="AE7" s="36">
        <v>6.1499999999999999E-2</v>
      </c>
      <c r="AF7" s="92">
        <f t="shared" si="16"/>
        <v>2.0015968544592493</v>
      </c>
    </row>
    <row r="8" spans="1:32" ht="15.75" x14ac:dyDescent="0.25">
      <c r="A8" t="s">
        <v>727</v>
      </c>
      <c r="B8" s="7">
        <v>10566.9</v>
      </c>
      <c r="C8" s="6">
        <v>173.83</v>
      </c>
      <c r="D8" s="12">
        <v>4.4429000000000003E-2</v>
      </c>
      <c r="E8" s="6">
        <v>22.76</v>
      </c>
      <c r="F8" s="6">
        <v>0.25618000000000002</v>
      </c>
      <c r="G8" s="16">
        <v>65.23</v>
      </c>
      <c r="H8" s="5">
        <f t="shared" si="1"/>
        <v>-1.2301054105723352E-4</v>
      </c>
      <c r="I8" s="4">
        <f t="shared" si="2"/>
        <v>-5.4923050517763361E-3</v>
      </c>
      <c r="J8" s="4">
        <f t="shared" si="3"/>
        <v>-2.0632646313237024E-2</v>
      </c>
      <c r="K8" s="4">
        <f t="shared" si="4"/>
        <v>4.2601923957856336E-2</v>
      </c>
      <c r="L8" s="4">
        <f t="shared" si="5"/>
        <v>-8.7831301992647992E-3</v>
      </c>
      <c r="M8" s="3">
        <f t="shared" si="6"/>
        <v>-2.7129412817491705E-2</v>
      </c>
      <c r="N8" s="42">
        <f t="shared" si="8"/>
        <v>27.152261724892853</v>
      </c>
      <c r="O8" s="14">
        <f t="shared" si="9"/>
        <v>25.605408908790952</v>
      </c>
      <c r="P8" s="14">
        <f t="shared" si="10"/>
        <v>25.04227352662669</v>
      </c>
      <c r="Q8" s="14">
        <f t="shared" si="11"/>
        <v>26.415970287836579</v>
      </c>
      <c r="R8" s="14">
        <f t="shared" si="12"/>
        <v>0</v>
      </c>
      <c r="S8" s="14">
        <f t="shared" si="13"/>
        <v>0</v>
      </c>
      <c r="T8" s="45">
        <f t="shared" si="14"/>
        <v>104.21591444814706</v>
      </c>
      <c r="U8" s="46">
        <f t="shared" si="15"/>
        <v>3.9212819157135037E-3</v>
      </c>
      <c r="W8" s="2" t="s">
        <v>734</v>
      </c>
      <c r="X8" s="19" t="s">
        <v>751</v>
      </c>
      <c r="Y8" s="20">
        <v>0.16666666666666666</v>
      </c>
      <c r="AB8" s="2" t="s">
        <v>733</v>
      </c>
      <c r="AC8" s="21">
        <f>AVERAGE(K5:K735)*365</f>
        <v>2.3000967247524833</v>
      </c>
      <c r="AD8" s="21">
        <f>_xlfn.STDEV.P(K5:K735)*SQRT(365)</f>
        <v>1.2315482643059472</v>
      </c>
      <c r="AE8" s="36">
        <v>6.1499999999999999E-2</v>
      </c>
      <c r="AF8" s="92">
        <f t="shared" si="16"/>
        <v>1.8177092929557814</v>
      </c>
    </row>
    <row r="9" spans="1:32" ht="15.75" x14ac:dyDescent="0.25">
      <c r="A9" t="s">
        <v>726</v>
      </c>
      <c r="B9" s="7">
        <v>10309.299999999999</v>
      </c>
      <c r="C9" s="6">
        <v>169.15</v>
      </c>
      <c r="D9" s="12">
        <v>4.4236999999999999E-2</v>
      </c>
      <c r="E9" s="6">
        <v>22.08</v>
      </c>
      <c r="F9" s="6">
        <v>0.25139</v>
      </c>
      <c r="G9" s="16">
        <v>64.918999999999997</v>
      </c>
      <c r="H9" s="5">
        <f t="shared" si="1"/>
        <v>-2.4378010580208054E-2</v>
      </c>
      <c r="I9" s="4">
        <f t="shared" si="2"/>
        <v>-2.6922855663579437E-2</v>
      </c>
      <c r="J9" s="4">
        <f t="shared" si="3"/>
        <v>-4.3215017218484197E-3</v>
      </c>
      <c r="K9" s="4">
        <f t="shared" si="4"/>
        <v>-2.9876977152899942E-2</v>
      </c>
      <c r="L9" s="4">
        <f t="shared" si="5"/>
        <v>-1.8697790615973209E-2</v>
      </c>
      <c r="M9" s="3">
        <f t="shared" si="6"/>
        <v>-4.7677449026523044E-3</v>
      </c>
      <c r="N9" s="42">
        <f t="shared" si="8"/>
        <v>26.490343601286835</v>
      </c>
      <c r="O9" s="14">
        <f t="shared" si="9"/>
        <v>24.916038180532642</v>
      </c>
      <c r="P9" s="14">
        <f t="shared" si="10"/>
        <v>24.934053298462374</v>
      </c>
      <c r="Q9" s="14">
        <f t="shared" si="11"/>
        <v>25.626740947075202</v>
      </c>
      <c r="R9" s="14">
        <f t="shared" si="12"/>
        <v>0</v>
      </c>
      <c r="S9" s="14">
        <f t="shared" si="13"/>
        <v>0</v>
      </c>
      <c r="T9" s="45">
        <f t="shared" si="14"/>
        <v>101.96717602735706</v>
      </c>
      <c r="U9" s="46">
        <f t="shared" si="15"/>
        <v>-2.1577687368553256E-2</v>
      </c>
      <c r="W9" s="2" t="s">
        <v>733</v>
      </c>
      <c r="X9" s="19" t="s">
        <v>752</v>
      </c>
      <c r="Y9" s="20">
        <v>0.16666666666666666</v>
      </c>
      <c r="AB9" s="2" t="s">
        <v>736</v>
      </c>
      <c r="AC9" s="21">
        <f>AVERAGE(H5:H735)*365</f>
        <v>1.11378598947773</v>
      </c>
      <c r="AD9" s="21">
        <f>_xlfn.STDEV.P(H5:H735)*SQRT(365)</f>
        <v>0.76973783883533797</v>
      </c>
      <c r="AE9" s="36">
        <v>6.1499999999999999E-2</v>
      </c>
      <c r="AF9" s="92">
        <f t="shared" si="16"/>
        <v>1.3670706263705383</v>
      </c>
    </row>
    <row r="10" spans="1:32" ht="15.75" x14ac:dyDescent="0.25">
      <c r="A10" t="s">
        <v>725</v>
      </c>
      <c r="B10" s="7">
        <v>10461.1</v>
      </c>
      <c r="C10" s="6">
        <v>177.74</v>
      </c>
      <c r="D10" s="12">
        <v>4.5975000000000002E-2</v>
      </c>
      <c r="E10" s="6">
        <v>22.48</v>
      </c>
      <c r="F10" s="6">
        <v>0.25999</v>
      </c>
      <c r="G10" s="16">
        <v>68.790000000000006</v>
      </c>
      <c r="H10" s="5">
        <f t="shared" si="1"/>
        <v>1.4724569078405025E-2</v>
      </c>
      <c r="I10" s="4">
        <f t="shared" si="2"/>
        <v>5.0783328406739603E-2</v>
      </c>
      <c r="J10" s="4">
        <f t="shared" si="3"/>
        <v>3.9288378506679988E-2</v>
      </c>
      <c r="K10" s="4">
        <f t="shared" si="4"/>
        <v>1.8115942028985588E-2</v>
      </c>
      <c r="L10" s="4">
        <f t="shared" si="5"/>
        <v>3.420979354787379E-2</v>
      </c>
      <c r="M10" s="3">
        <f t="shared" si="6"/>
        <v>5.962815200480609E-2</v>
      </c>
      <c r="N10" s="42">
        <f t="shared" si="8"/>
        <v>26.880402495554666</v>
      </c>
      <c r="O10" s="14">
        <f t="shared" si="9"/>
        <v>26.181357530049493</v>
      </c>
      <c r="P10" s="14">
        <f t="shared" si="10"/>
        <v>25.913671822158097</v>
      </c>
      <c r="Q10" s="14">
        <f t="shared" si="11"/>
        <v>26.090993500464247</v>
      </c>
      <c r="R10" s="14">
        <f t="shared" si="12"/>
        <v>0</v>
      </c>
      <c r="S10" s="14">
        <f t="shared" si="13"/>
        <v>0</v>
      </c>
      <c r="T10" s="45">
        <f t="shared" si="14"/>
        <v>105.0664253482265</v>
      </c>
      <c r="U10" s="46">
        <f t="shared" si="15"/>
        <v>3.0394578349781209E-2</v>
      </c>
      <c r="W10" s="2" t="s">
        <v>748</v>
      </c>
      <c r="X10" s="19" t="s">
        <v>753</v>
      </c>
      <c r="Y10" s="20">
        <v>0.16666666666666666</v>
      </c>
      <c r="AB10" s="2" t="s">
        <v>748</v>
      </c>
      <c r="AC10" s="21">
        <f>AVERAGE(L5:L735)*365</f>
        <v>1.6696580500437546</v>
      </c>
      <c r="AD10" s="21">
        <f>_xlfn.STDEV.P(L5:L735)*SQRT(365)</f>
        <v>1.3503072055925323</v>
      </c>
      <c r="AE10" s="36">
        <v>6.1499999999999999E-2</v>
      </c>
      <c r="AF10" s="92">
        <f t="shared" si="16"/>
        <v>1.1909571713631446</v>
      </c>
    </row>
    <row r="11" spans="1:32" ht="16.5" thickBot="1" x14ac:dyDescent="0.3">
      <c r="A11" t="s">
        <v>724</v>
      </c>
      <c r="B11" s="7">
        <v>10402.799999999999</v>
      </c>
      <c r="C11" s="6">
        <v>181.44</v>
      </c>
      <c r="D11" s="12">
        <v>4.6515000000000001E-2</v>
      </c>
      <c r="E11" s="6">
        <v>22.59</v>
      </c>
      <c r="F11" s="6">
        <v>0.26229999999999998</v>
      </c>
      <c r="G11" s="16">
        <v>70.447000000000003</v>
      </c>
      <c r="H11" s="5">
        <f t="shared" si="1"/>
        <v>-5.573027693072552E-3</v>
      </c>
      <c r="I11" s="4">
        <f t="shared" si="2"/>
        <v>2.0816923596264081E-2</v>
      </c>
      <c r="J11" s="4">
        <f t="shared" si="3"/>
        <v>1.1745513866231683E-2</v>
      </c>
      <c r="K11" s="4">
        <f t="shared" si="4"/>
        <v>4.8932384341637825E-3</v>
      </c>
      <c r="L11" s="4">
        <f t="shared" si="5"/>
        <v>8.884957113735048E-3</v>
      </c>
      <c r="M11" s="3">
        <f t="shared" si="6"/>
        <v>2.4087803459805102E-2</v>
      </c>
      <c r="N11" s="42">
        <f t="shared" si="8"/>
        <v>26.730597268046004</v>
      </c>
      <c r="O11" s="14">
        <f t="shared" si="9"/>
        <v>26.726372849399006</v>
      </c>
      <c r="P11" s="14">
        <f t="shared" si="10"/>
        <v>26.218041213870233</v>
      </c>
      <c r="Q11" s="14">
        <f t="shared" si="11"/>
        <v>26.218662952646238</v>
      </c>
      <c r="R11" s="14">
        <f t="shared" si="12"/>
        <v>0</v>
      </c>
      <c r="S11" s="14">
        <f t="shared" si="13"/>
        <v>0</v>
      </c>
      <c r="T11" s="45">
        <f t="shared" si="14"/>
        <v>105.89367428396149</v>
      </c>
      <c r="U11" s="46">
        <f t="shared" si="15"/>
        <v>7.8735802897376139E-3</v>
      </c>
      <c r="W11" s="2" t="s">
        <v>758</v>
      </c>
      <c r="X11" s="19" t="s">
        <v>760</v>
      </c>
      <c r="Y11" s="20">
        <v>0.16666666666666666</v>
      </c>
      <c r="AB11" s="23" t="s">
        <v>758</v>
      </c>
      <c r="AC11" s="26">
        <f>AVERAGE(M5:M735)*365</f>
        <v>1.095150795607595</v>
      </c>
      <c r="AD11" s="26">
        <f>_xlfn.STDEV.P(M5:M735)*SQRT(365)</f>
        <v>1.0679578542645287</v>
      </c>
      <c r="AE11" s="38">
        <v>6.1499999999999999E-2</v>
      </c>
      <c r="AF11" s="93">
        <f t="shared" si="16"/>
        <v>0.96787601821556912</v>
      </c>
    </row>
    <row r="12" spans="1:32" x14ac:dyDescent="0.25">
      <c r="A12" t="s">
        <v>723</v>
      </c>
      <c r="B12" s="7">
        <v>10309</v>
      </c>
      <c r="C12" s="6">
        <v>180.65</v>
      </c>
      <c r="D12" s="12">
        <v>4.6817999999999999E-2</v>
      </c>
      <c r="E12" s="6">
        <v>22.33</v>
      </c>
      <c r="F12" s="6">
        <v>0.25864999999999999</v>
      </c>
      <c r="G12" s="16">
        <v>69.911000000000001</v>
      </c>
      <c r="H12" s="5">
        <f t="shared" si="1"/>
        <v>-9.0168031683777183E-3</v>
      </c>
      <c r="I12" s="4">
        <f t="shared" si="2"/>
        <v>-4.3540564373897306E-3</v>
      </c>
      <c r="J12" s="4">
        <f t="shared" si="3"/>
        <v>6.5140277329893692E-3</v>
      </c>
      <c r="K12" s="4">
        <f t="shared" si="4"/>
        <v>-1.150951748561313E-2</v>
      </c>
      <c r="L12" s="4">
        <f t="shared" si="5"/>
        <v>-1.3915364086923288E-2</v>
      </c>
      <c r="M12" s="3">
        <f t="shared" si="6"/>
        <v>-7.608556787372045E-3</v>
      </c>
      <c r="N12" s="42">
        <f t="shared" si="8"/>
        <v>26.489572733906858</v>
      </c>
      <c r="O12" s="14">
        <f t="shared" si="9"/>
        <v>26.610004713646003</v>
      </c>
      <c r="P12" s="14">
        <f t="shared" si="10"/>
        <v>26.388826261442041</v>
      </c>
      <c r="Q12" s="14">
        <f t="shared" si="11"/>
        <v>25.916898792943357</v>
      </c>
      <c r="R12" s="14">
        <f t="shared" si="12"/>
        <v>0</v>
      </c>
      <c r="S12" s="14">
        <f t="shared" si="13"/>
        <v>0</v>
      </c>
      <c r="T12" s="45">
        <f t="shared" si="14"/>
        <v>105.40530250193825</v>
      </c>
      <c r="U12" s="46">
        <f t="shared" si="15"/>
        <v>-4.6119070409591512E-3</v>
      </c>
      <c r="W12" s="2"/>
      <c r="X12" s="19"/>
      <c r="Y12" s="1"/>
    </row>
    <row r="13" spans="1:32" x14ac:dyDescent="0.25">
      <c r="A13" t="s">
        <v>722</v>
      </c>
      <c r="B13" s="7">
        <v>10105.4</v>
      </c>
      <c r="C13" s="6">
        <v>180.05</v>
      </c>
      <c r="D13" s="12">
        <v>4.6482000000000002E-2</v>
      </c>
      <c r="E13" s="6">
        <v>22.07</v>
      </c>
      <c r="F13" s="6">
        <v>0.25867000000000001</v>
      </c>
      <c r="G13" s="16">
        <v>70.784999999999997</v>
      </c>
      <c r="H13" s="5">
        <f t="shared" si="1"/>
        <v>-1.9749733242797607E-2</v>
      </c>
      <c r="I13" s="4">
        <f t="shared" si="2"/>
        <v>-3.3213396069747825E-3</v>
      </c>
      <c r="J13" s="4">
        <f t="shared" si="3"/>
        <v>-7.1767268999102241E-3</v>
      </c>
      <c r="K13" s="4">
        <f t="shared" si="4"/>
        <v>-1.1643528884908161E-2</v>
      </c>
      <c r="L13" s="4">
        <f t="shared" si="5"/>
        <v>7.7324569882186722E-5</v>
      </c>
      <c r="M13" s="3">
        <f t="shared" si="6"/>
        <v>1.2501609188825702E-2</v>
      </c>
      <c r="N13" s="42">
        <f t="shared" si="8"/>
        <v>25.966410738696514</v>
      </c>
      <c r="O13" s="14">
        <f t="shared" si="9"/>
        <v>26.521623851048783</v>
      </c>
      <c r="P13" s="14">
        <f t="shared" si="10"/>
        <v>26.199440862154493</v>
      </c>
      <c r="Q13" s="14">
        <f t="shared" si="11"/>
        <v>25.61513463324048</v>
      </c>
      <c r="R13" s="14">
        <f t="shared" si="12"/>
        <v>0</v>
      </c>
      <c r="S13" s="14">
        <f t="shared" si="13"/>
        <v>0</v>
      </c>
      <c r="T13" s="45">
        <f t="shared" si="14"/>
        <v>104.30261008514026</v>
      </c>
      <c r="U13" s="46">
        <f t="shared" si="15"/>
        <v>-1.0461451090448826E-2</v>
      </c>
      <c r="W13" s="2" t="s">
        <v>755</v>
      </c>
      <c r="X13" s="21">
        <v>1.9851776782300747</v>
      </c>
      <c r="Y13" s="1"/>
      <c r="Z13" t="s">
        <v>787</v>
      </c>
    </row>
    <row r="14" spans="1:32" x14ac:dyDescent="0.25">
      <c r="A14" t="s">
        <v>721</v>
      </c>
      <c r="B14" s="7">
        <v>10162.5</v>
      </c>
      <c r="C14" s="6">
        <v>178.47</v>
      </c>
      <c r="D14" s="12">
        <v>4.4889999999999999E-2</v>
      </c>
      <c r="E14" s="6">
        <v>20.97</v>
      </c>
      <c r="F14" s="6">
        <v>0.25517000000000001</v>
      </c>
      <c r="G14" s="16">
        <v>69.784000000000006</v>
      </c>
      <c r="H14" s="5">
        <f t="shared" si="1"/>
        <v>5.6504443168998719E-3</v>
      </c>
      <c r="I14" s="4">
        <f t="shared" si="2"/>
        <v>-8.7753401832825206E-3</v>
      </c>
      <c r="J14" s="4">
        <f t="shared" si="3"/>
        <v>-3.424981713351416E-2</v>
      </c>
      <c r="K14" s="4">
        <f t="shared" si="4"/>
        <v>-4.9841413683733626E-2</v>
      </c>
      <c r="L14" s="4">
        <f t="shared" si="5"/>
        <v>-1.3530753469671808E-2</v>
      </c>
      <c r="M14" s="3">
        <f t="shared" si="6"/>
        <v>-1.414141414141401E-2</v>
      </c>
      <c r="N14" s="42">
        <f t="shared" si="8"/>
        <v>26.113132496685267</v>
      </c>
      <c r="O14" s="14">
        <f t="shared" si="9"/>
        <v>26.28888757954277</v>
      </c>
      <c r="P14" s="14">
        <f t="shared" si="10"/>
        <v>25.302114803625383</v>
      </c>
      <c r="Q14" s="14">
        <f t="shared" si="11"/>
        <v>24.33844011142061</v>
      </c>
      <c r="R14" s="14">
        <f t="shared" si="12"/>
        <v>0</v>
      </c>
      <c r="S14" s="14">
        <f t="shared" si="13"/>
        <v>0</v>
      </c>
      <c r="T14" s="45">
        <f t="shared" si="14"/>
        <v>102.04257499127404</v>
      </c>
      <c r="U14" s="46">
        <f t="shared" si="15"/>
        <v>-2.1668058853190675E-2</v>
      </c>
      <c r="W14" s="2" t="s">
        <v>754</v>
      </c>
      <c r="X14" s="21">
        <v>0.95527363913969821</v>
      </c>
      <c r="Y14" s="1"/>
      <c r="Z14" s="113" t="s">
        <v>809</v>
      </c>
    </row>
    <row r="15" spans="1:32" x14ac:dyDescent="0.25">
      <c r="A15" t="s">
        <v>720</v>
      </c>
      <c r="B15" s="7">
        <v>10415.1</v>
      </c>
      <c r="C15" s="6">
        <v>180.87</v>
      </c>
      <c r="D15" s="12">
        <v>4.5385000000000002E-2</v>
      </c>
      <c r="E15" s="6">
        <v>20.92</v>
      </c>
      <c r="F15" s="6">
        <v>0.25406000000000001</v>
      </c>
      <c r="G15" s="16">
        <v>69.22</v>
      </c>
      <c r="H15" s="5">
        <f t="shared" si="1"/>
        <v>2.4856088560885725E-2</v>
      </c>
      <c r="I15" s="4">
        <f t="shared" si="2"/>
        <v>1.3447638258530903E-2</v>
      </c>
      <c r="J15" s="4">
        <f t="shared" si="3"/>
        <v>1.1026954778347031E-2</v>
      </c>
      <c r="K15" s="4">
        <f t="shared" si="4"/>
        <v>-2.384358607534387E-3</v>
      </c>
      <c r="L15" s="4">
        <f t="shared" si="5"/>
        <v>-4.3500411490379198E-3</v>
      </c>
      <c r="M15" s="3">
        <f t="shared" si="6"/>
        <v>-8.0820818525737526E-3</v>
      </c>
      <c r="N15" s="42">
        <f t="shared" si="8"/>
        <v>26.762202830625018</v>
      </c>
      <c r="O15" s="14">
        <f t="shared" si="9"/>
        <v>26.642411029931647</v>
      </c>
      <c r="P15" s="14">
        <f t="shared" si="10"/>
        <v>25.581120079361504</v>
      </c>
      <c r="Q15" s="14">
        <f t="shared" si="11"/>
        <v>24.280408542246985</v>
      </c>
      <c r="R15" s="14">
        <f t="shared" si="12"/>
        <v>0</v>
      </c>
      <c r="S15" s="14">
        <f t="shared" si="13"/>
        <v>0</v>
      </c>
      <c r="T15" s="45">
        <f t="shared" si="14"/>
        <v>103.26614248216515</v>
      </c>
      <c r="U15" s="46">
        <f t="shared" si="15"/>
        <v>1.199075475110023E-2</v>
      </c>
      <c r="W15" s="2" t="s">
        <v>756</v>
      </c>
      <c r="X15" s="22">
        <v>6.1499999999999999E-2</v>
      </c>
      <c r="Y15" s="1" t="s">
        <v>761</v>
      </c>
    </row>
    <row r="16" spans="1:32" ht="15.75" thickBot="1" x14ac:dyDescent="0.3">
      <c r="A16" t="s">
        <v>719</v>
      </c>
      <c r="B16" s="7">
        <v>10342.1</v>
      </c>
      <c r="C16" s="6">
        <v>181.11</v>
      </c>
      <c r="D16" s="12">
        <v>4.5679999999999998E-2</v>
      </c>
      <c r="E16" s="6">
        <v>20.93</v>
      </c>
      <c r="F16" s="6">
        <v>0.25527</v>
      </c>
      <c r="G16" s="16">
        <v>68.968999999999994</v>
      </c>
      <c r="H16" s="5">
        <f t="shared" si="1"/>
        <v>-7.009054161745909E-3</v>
      </c>
      <c r="I16" s="4">
        <f t="shared" si="2"/>
        <v>1.326919887211897E-3</v>
      </c>
      <c r="J16" s="4">
        <f t="shared" si="3"/>
        <v>6.4999449157210343E-3</v>
      </c>
      <c r="K16" s="4">
        <f t="shared" si="4"/>
        <v>4.7801147227533036E-4</v>
      </c>
      <c r="L16" s="4">
        <f t="shared" si="5"/>
        <v>4.7626544910650548E-3</v>
      </c>
      <c r="M16" s="3">
        <f t="shared" si="6"/>
        <v>-3.6261196186073708E-3</v>
      </c>
      <c r="N16" s="42">
        <f t="shared" si="8"/>
        <v>26.574625101497539</v>
      </c>
      <c r="O16" s="14">
        <f t="shared" si="9"/>
        <v>26.677763374970539</v>
      </c>
      <c r="P16" s="14">
        <f t="shared" si="10"/>
        <v>25.747395950759799</v>
      </c>
      <c r="Q16" s="14">
        <f t="shared" si="11"/>
        <v>24.29201485608171</v>
      </c>
      <c r="R16" s="14">
        <f t="shared" si="12"/>
        <v>0</v>
      </c>
      <c r="S16" s="14">
        <f t="shared" si="13"/>
        <v>0</v>
      </c>
      <c r="T16" s="45">
        <f t="shared" si="14"/>
        <v>103.29179928330959</v>
      </c>
      <c r="U16" s="46">
        <f t="shared" si="15"/>
        <v>2.4845317669219824E-4</v>
      </c>
      <c r="W16" s="23" t="s">
        <v>757</v>
      </c>
      <c r="X16" s="24">
        <v>2.0137451714489929</v>
      </c>
      <c r="Y16" s="25"/>
      <c r="Z16" t="s">
        <v>788</v>
      </c>
    </row>
    <row r="17" spans="1:25" x14ac:dyDescent="0.25">
      <c r="A17" t="s">
        <v>718</v>
      </c>
      <c r="B17" s="7">
        <v>10337.299999999999</v>
      </c>
      <c r="C17" s="6">
        <v>188.16</v>
      </c>
      <c r="D17" s="12">
        <v>4.6419000000000002E-2</v>
      </c>
      <c r="E17" s="6">
        <v>21.1</v>
      </c>
      <c r="F17" s="6">
        <v>0.26128000000000001</v>
      </c>
      <c r="G17" s="16">
        <v>70.491</v>
      </c>
      <c r="H17" s="5">
        <f t="shared" si="1"/>
        <v>-4.6412237359927389E-4</v>
      </c>
      <c r="I17" s="4">
        <f t="shared" si="2"/>
        <v>3.8926619181712585E-2</v>
      </c>
      <c r="J17" s="4">
        <f t="shared" si="3"/>
        <v>1.6177758318739022E-2</v>
      </c>
      <c r="K17" s="4">
        <f t="shared" si="4"/>
        <v>8.1223124701386151E-3</v>
      </c>
      <c r="L17" s="4">
        <f t="shared" si="5"/>
        <v>2.3543698828691229E-2</v>
      </c>
      <c r="M17" s="3">
        <f t="shared" si="6"/>
        <v>2.2067885571778634E-2</v>
      </c>
      <c r="N17" s="42">
        <f t="shared" si="8"/>
        <v>26.562291223417919</v>
      </c>
      <c r="O17" s="14">
        <f t="shared" si="9"/>
        <v>27.716238510487855</v>
      </c>
      <c r="P17" s="14">
        <f t="shared" si="10"/>
        <v>26.163931099788069</v>
      </c>
      <c r="Q17" s="14">
        <f t="shared" si="11"/>
        <v>24.489322191272056</v>
      </c>
      <c r="R17" s="14">
        <f t="shared" si="12"/>
        <v>0</v>
      </c>
      <c r="S17" s="14">
        <f t="shared" si="13"/>
        <v>0</v>
      </c>
      <c r="T17" s="45">
        <f t="shared" si="14"/>
        <v>104.9317830249659</v>
      </c>
      <c r="U17" s="46">
        <f t="shared" si="15"/>
        <v>1.5877192120142603E-2</v>
      </c>
    </row>
    <row r="18" spans="1:25" ht="15.75" thickBot="1" x14ac:dyDescent="0.3">
      <c r="A18" t="s">
        <v>717</v>
      </c>
      <c r="B18" s="7">
        <v>10311.5</v>
      </c>
      <c r="C18" s="6">
        <v>189.1</v>
      </c>
      <c r="D18" s="12">
        <v>4.6649999999999997E-2</v>
      </c>
      <c r="E18" s="6">
        <v>20.6</v>
      </c>
      <c r="F18" s="6">
        <v>0.26027</v>
      </c>
      <c r="G18" s="16">
        <v>70.06</v>
      </c>
      <c r="H18" s="5">
        <f t="shared" si="1"/>
        <v>-2.4958161221981801E-3</v>
      </c>
      <c r="I18" s="4">
        <f t="shared" si="2"/>
        <v>4.9957482993197022E-3</v>
      </c>
      <c r="J18" s="4">
        <f t="shared" si="3"/>
        <v>4.9764105215535093E-3</v>
      </c>
      <c r="K18" s="4">
        <f t="shared" si="4"/>
        <v>-2.3696682464454999E-2</v>
      </c>
      <c r="L18" s="4">
        <f t="shared" si="5"/>
        <v>-3.8655848132271853E-3</v>
      </c>
      <c r="M18" s="3">
        <f t="shared" si="6"/>
        <v>-6.1142557205884351E-3</v>
      </c>
      <c r="N18" s="42">
        <f t="shared" si="8"/>
        <v>26.495996628739988</v>
      </c>
      <c r="O18" s="14">
        <f t="shared" si="9"/>
        <v>27.854701861890163</v>
      </c>
      <c r="P18" s="14">
        <f t="shared" si="10"/>
        <v>26.294133561798255</v>
      </c>
      <c r="Q18" s="14">
        <f t="shared" si="11"/>
        <v>23.909006499535749</v>
      </c>
      <c r="R18" s="14">
        <f t="shared" si="12"/>
        <v>0</v>
      </c>
      <c r="S18" s="14">
        <f t="shared" si="13"/>
        <v>0</v>
      </c>
      <c r="T18" s="45">
        <f t="shared" si="14"/>
        <v>104.55383855196415</v>
      </c>
      <c r="U18" s="46">
        <f t="shared" si="15"/>
        <v>-3.6018112158813231E-3</v>
      </c>
    </row>
    <row r="19" spans="1:25" ht="15.75" thickBot="1" x14ac:dyDescent="0.3">
      <c r="A19" t="s">
        <v>716</v>
      </c>
      <c r="B19" s="7">
        <v>10255.5</v>
      </c>
      <c r="C19" s="6">
        <v>197.32</v>
      </c>
      <c r="D19" s="12">
        <v>4.7032999999999998E-2</v>
      </c>
      <c r="E19" s="6">
        <v>20.46</v>
      </c>
      <c r="F19" s="6">
        <v>0.26102999999999998</v>
      </c>
      <c r="G19" s="16">
        <v>72.581000000000003</v>
      </c>
      <c r="H19" s="5">
        <f t="shared" si="1"/>
        <v>-5.430829656209113E-3</v>
      </c>
      <c r="I19" s="4">
        <f t="shared" si="2"/>
        <v>4.3469063987308321E-2</v>
      </c>
      <c r="J19" s="4">
        <f t="shared" si="3"/>
        <v>8.2100750267952716E-3</v>
      </c>
      <c r="K19" s="4">
        <f t="shared" si="4"/>
        <v>-6.7961165048543437E-3</v>
      </c>
      <c r="L19" s="4">
        <f t="shared" si="5"/>
        <v>2.9200445691013321E-3</v>
      </c>
      <c r="M19" s="3">
        <f t="shared" si="6"/>
        <v>3.5983442763345641E-2</v>
      </c>
      <c r="N19" s="42">
        <f t="shared" si="8"/>
        <v>26.352101384477809</v>
      </c>
      <c r="O19" s="14">
        <f t="shared" si="9"/>
        <v>29.065519679472064</v>
      </c>
      <c r="P19" s="14">
        <f t="shared" si="10"/>
        <v>26.510010371105192</v>
      </c>
      <c r="Q19" s="14">
        <f t="shared" si="11"/>
        <v>23.746518105849585</v>
      </c>
      <c r="R19" s="14">
        <f t="shared" si="12"/>
        <v>0</v>
      </c>
      <c r="S19" s="14">
        <f t="shared" si="13"/>
        <v>0</v>
      </c>
      <c r="T19" s="45">
        <f t="shared" si="14"/>
        <v>105.67414954090465</v>
      </c>
      <c r="U19" s="46">
        <f t="shared" si="15"/>
        <v>1.0715158854580853E-2</v>
      </c>
      <c r="W19" s="64" t="s">
        <v>762</v>
      </c>
      <c r="X19" s="65"/>
      <c r="Y19" s="66" t="s">
        <v>773</v>
      </c>
    </row>
    <row r="20" spans="1:25" x14ac:dyDescent="0.25">
      <c r="A20" t="s">
        <v>715</v>
      </c>
      <c r="B20" s="7">
        <v>10195.700000000001</v>
      </c>
      <c r="C20" s="6">
        <v>207.77</v>
      </c>
      <c r="D20" s="12">
        <v>4.8870999999999998E-2</v>
      </c>
      <c r="E20" s="6">
        <v>21.08</v>
      </c>
      <c r="F20" s="6">
        <v>0.28525</v>
      </c>
      <c r="G20" s="16">
        <v>74.075999999999993</v>
      </c>
      <c r="H20" s="5">
        <f t="shared" si="1"/>
        <v>-5.8310175028033484E-3</v>
      </c>
      <c r="I20" s="4">
        <f t="shared" si="2"/>
        <v>5.2959659436448536E-2</v>
      </c>
      <c r="J20" s="4">
        <f t="shared" si="3"/>
        <v>3.9078944570833274E-2</v>
      </c>
      <c r="K20" s="4">
        <f t="shared" si="4"/>
        <v>3.0303030303030276E-2</v>
      </c>
      <c r="L20" s="4">
        <f t="shared" si="5"/>
        <v>9.2786269777420216E-2</v>
      </c>
      <c r="M20" s="3">
        <f t="shared" si="6"/>
        <v>2.0597677078022958E-2</v>
      </c>
      <c r="N20" s="42">
        <f t="shared" si="8"/>
        <v>26.19844182006927</v>
      </c>
      <c r="O20" s="14">
        <f t="shared" si="9"/>
        <v>30.604819703040299</v>
      </c>
      <c r="P20" s="14">
        <f t="shared" si="10"/>
        <v>27.545993596969826</v>
      </c>
      <c r="Q20" s="14">
        <f t="shared" si="11"/>
        <v>24.4661095636026</v>
      </c>
      <c r="R20" s="14">
        <f t="shared" si="12"/>
        <v>0</v>
      </c>
      <c r="S20" s="14">
        <f t="shared" si="13"/>
        <v>0</v>
      </c>
      <c r="T20" s="45">
        <f t="shared" si="14"/>
        <v>108.81536468368199</v>
      </c>
      <c r="U20" s="46">
        <f t="shared" si="15"/>
        <v>2.9725483066806557E-2</v>
      </c>
      <c r="W20" s="2" t="s">
        <v>736</v>
      </c>
      <c r="X20" s="19" t="s">
        <v>749</v>
      </c>
      <c r="Y20" s="20">
        <f>N3</f>
        <v>0.25</v>
      </c>
    </row>
    <row r="21" spans="1:25" x14ac:dyDescent="0.25">
      <c r="A21" t="s">
        <v>714</v>
      </c>
      <c r="B21" s="7">
        <v>10164.700000000001</v>
      </c>
      <c r="C21" s="6">
        <v>210.43</v>
      </c>
      <c r="D21" s="12">
        <v>5.3088999999999997E-2</v>
      </c>
      <c r="E21" s="6">
        <v>22.22</v>
      </c>
      <c r="F21" s="6">
        <v>0.31347999999999998</v>
      </c>
      <c r="G21" s="16">
        <v>77.722999999999999</v>
      </c>
      <c r="H21" s="5">
        <f t="shared" si="1"/>
        <v>-3.040497464617431E-3</v>
      </c>
      <c r="I21" s="4">
        <f t="shared" si="2"/>
        <v>1.2802618279828648E-2</v>
      </c>
      <c r="J21" s="4">
        <f t="shared" si="3"/>
        <v>8.6308853921548634E-2</v>
      </c>
      <c r="K21" s="4">
        <f t="shared" si="4"/>
        <v>5.4079696394687016E-2</v>
      </c>
      <c r="L21" s="4">
        <f t="shared" si="5"/>
        <v>9.8965819456616977E-2</v>
      </c>
      <c r="M21" s="3">
        <f t="shared" si="6"/>
        <v>4.9233219936281714E-2</v>
      </c>
      <c r="N21" s="42">
        <f t="shared" si="8"/>
        <v>26.118785524138421</v>
      </c>
      <c r="O21" s="14">
        <f t="shared" si="9"/>
        <v>30.996641527221303</v>
      </c>
      <c r="P21" s="14">
        <f t="shared" si="10"/>
        <v>29.923456734454607</v>
      </c>
      <c r="Q21" s="14">
        <f t="shared" si="11"/>
        <v>25.789229340761377</v>
      </c>
      <c r="R21" s="14">
        <f t="shared" si="12"/>
        <v>0</v>
      </c>
      <c r="S21" s="14">
        <f t="shared" si="13"/>
        <v>0</v>
      </c>
      <c r="T21" s="45">
        <f t="shared" si="14"/>
        <v>112.82811312657572</v>
      </c>
      <c r="U21" s="46">
        <f t="shared" si="15"/>
        <v>3.6876671364916902E-2</v>
      </c>
      <c r="W21" s="2" t="s">
        <v>735</v>
      </c>
      <c r="X21" s="19" t="s">
        <v>750</v>
      </c>
      <c r="Y21" s="20">
        <f>O3</f>
        <v>0.25</v>
      </c>
    </row>
    <row r="22" spans="1:25" x14ac:dyDescent="0.25">
      <c r="A22" t="s">
        <v>713</v>
      </c>
      <c r="B22" s="7">
        <v>10250.5</v>
      </c>
      <c r="C22" s="6">
        <v>220.21</v>
      </c>
      <c r="D22" s="12">
        <v>5.2322E-2</v>
      </c>
      <c r="E22" s="6">
        <v>21.61</v>
      </c>
      <c r="F22" s="6">
        <v>0.30064999999999997</v>
      </c>
      <c r="G22" s="16">
        <v>76.616</v>
      </c>
      <c r="H22" s="5">
        <f t="shared" si="1"/>
        <v>8.440977107046832E-3</v>
      </c>
      <c r="I22" s="4">
        <f t="shared" si="2"/>
        <v>4.6476262890272402E-2</v>
      </c>
      <c r="J22" s="4">
        <f t="shared" si="3"/>
        <v>-1.4447437322232415E-2</v>
      </c>
      <c r="K22" s="4">
        <f t="shared" si="4"/>
        <v>-2.7452745274527457E-2</v>
      </c>
      <c r="L22" s="4">
        <f t="shared" si="5"/>
        <v>-4.0927650886818934E-2</v>
      </c>
      <c r="M22" s="3">
        <f t="shared" si="6"/>
        <v>-1.4242888205550419E-2</v>
      </c>
      <c r="N22" s="42">
        <f t="shared" si="8"/>
        <v>26.339253594811538</v>
      </c>
      <c r="O22" s="14">
        <f t="shared" si="9"/>
        <v>32.437249587555975</v>
      </c>
      <c r="P22" s="14">
        <f t="shared" si="10"/>
        <v>29.491139468819039</v>
      </c>
      <c r="Q22" s="14">
        <f t="shared" si="11"/>
        <v>25.081244196843084</v>
      </c>
      <c r="R22" s="14">
        <f t="shared" si="12"/>
        <v>0</v>
      </c>
      <c r="S22" s="14">
        <f t="shared" si="13"/>
        <v>0</v>
      </c>
      <c r="T22" s="45">
        <f t="shared" si="14"/>
        <v>113.34888684802964</v>
      </c>
      <c r="U22" s="46">
        <f t="shared" si="15"/>
        <v>4.6156379560269301E-3</v>
      </c>
      <c r="W22" s="2" t="s">
        <v>734</v>
      </c>
      <c r="X22" s="19" t="s">
        <v>751</v>
      </c>
      <c r="Y22" s="20">
        <f>P3</f>
        <v>0.25</v>
      </c>
    </row>
    <row r="23" spans="1:25" x14ac:dyDescent="0.25">
      <c r="A23" t="s">
        <v>712</v>
      </c>
      <c r="B23" s="7">
        <v>10172.700000000001</v>
      </c>
      <c r="C23" s="6">
        <v>218</v>
      </c>
      <c r="D23" s="12">
        <v>5.2429999999999997E-2</v>
      </c>
      <c r="E23" s="6">
        <v>21.4</v>
      </c>
      <c r="F23" s="6">
        <v>0.29372999999999999</v>
      </c>
      <c r="G23" s="16">
        <v>75.096999999999994</v>
      </c>
      <c r="H23" s="5">
        <f t="shared" si="1"/>
        <v>-7.5898736646992093E-3</v>
      </c>
      <c r="I23" s="4">
        <f t="shared" si="2"/>
        <v>-1.0035874846737292E-2</v>
      </c>
      <c r="J23" s="4">
        <f t="shared" si="3"/>
        <v>2.0641412790030067E-3</v>
      </c>
      <c r="K23" s="4">
        <f t="shared" si="4"/>
        <v>-9.717723276261081E-3</v>
      </c>
      <c r="L23" s="4">
        <f t="shared" si="5"/>
        <v>-2.3016796939963391E-2</v>
      </c>
      <c r="M23" s="3">
        <f t="shared" si="6"/>
        <v>-1.9826145974731202E-2</v>
      </c>
      <c r="N23" s="42">
        <f t="shared" si="8"/>
        <v>26.139341987604443</v>
      </c>
      <c r="O23" s="14">
        <f t="shared" si="9"/>
        <v>32.111713410322885</v>
      </c>
      <c r="P23" s="14">
        <f t="shared" si="10"/>
        <v>29.552013347161463</v>
      </c>
      <c r="Q23" s="14">
        <f t="shared" si="11"/>
        <v>24.837511606313832</v>
      </c>
      <c r="R23" s="14">
        <f t="shared" si="12"/>
        <v>0</v>
      </c>
      <c r="S23" s="14">
        <f t="shared" si="13"/>
        <v>0</v>
      </c>
      <c r="T23" s="45">
        <f t="shared" si="14"/>
        <v>112.64058035140263</v>
      </c>
      <c r="U23" s="46">
        <f t="shared" si="15"/>
        <v>-6.2489056251311403E-3</v>
      </c>
      <c r="W23" s="2" t="s">
        <v>733</v>
      </c>
      <c r="X23" s="19" t="s">
        <v>752</v>
      </c>
      <c r="Y23" s="20">
        <f>Q3</f>
        <v>0.24999999999999992</v>
      </c>
    </row>
    <row r="24" spans="1:25" x14ac:dyDescent="0.25">
      <c r="A24" t="s">
        <v>711</v>
      </c>
      <c r="B24" s="7">
        <v>9993</v>
      </c>
      <c r="C24" s="6">
        <v>215.22</v>
      </c>
      <c r="D24" s="12">
        <v>5.1783000000000003E-2</v>
      </c>
      <c r="E24" s="6">
        <v>21.14</v>
      </c>
      <c r="F24" s="6">
        <v>0.28967999999999999</v>
      </c>
      <c r="G24" s="16">
        <v>73.177999999999997</v>
      </c>
      <c r="H24" s="5">
        <f t="shared" si="1"/>
        <v>-1.7664926715621254E-2</v>
      </c>
      <c r="I24" s="4">
        <f t="shared" si="2"/>
        <v>-1.2752293577981688E-2</v>
      </c>
      <c r="J24" s="4">
        <f t="shared" si="3"/>
        <v>-1.2340263208086899E-2</v>
      </c>
      <c r="K24" s="4">
        <f t="shared" si="4"/>
        <v>-1.2149532710280297E-2</v>
      </c>
      <c r="L24" s="4">
        <f t="shared" si="5"/>
        <v>-1.378817281176592E-2</v>
      </c>
      <c r="M24" s="3">
        <f t="shared" si="6"/>
        <v>-2.5553617321597333E-2</v>
      </c>
      <c r="N24" s="42">
        <f t="shared" si="8"/>
        <v>25.677592426998849</v>
      </c>
      <c r="O24" s="14">
        <f t="shared" si="9"/>
        <v>31.702215413622437</v>
      </c>
      <c r="P24" s="14">
        <f t="shared" si="10"/>
        <v>29.187333724128592</v>
      </c>
      <c r="Q24" s="14">
        <f t="shared" si="11"/>
        <v>24.535747446610955</v>
      </c>
      <c r="R24" s="14">
        <f t="shared" si="12"/>
        <v>0</v>
      </c>
      <c r="S24" s="14">
        <f t="shared" si="13"/>
        <v>0</v>
      </c>
      <c r="T24" s="45">
        <f t="shared" si="14"/>
        <v>111.10288901136083</v>
      </c>
      <c r="U24" s="46">
        <f t="shared" si="15"/>
        <v>-1.365130874898457E-2</v>
      </c>
      <c r="W24" s="2" t="s">
        <v>748</v>
      </c>
      <c r="X24" s="19" t="s">
        <v>753</v>
      </c>
      <c r="Y24" s="20">
        <f>R3</f>
        <v>0</v>
      </c>
    </row>
    <row r="25" spans="1:25" x14ac:dyDescent="0.25">
      <c r="A25" t="s">
        <v>710</v>
      </c>
      <c r="B25" s="7">
        <v>10031.6</v>
      </c>
      <c r="C25" s="6">
        <v>211.13</v>
      </c>
      <c r="D25" s="12">
        <v>4.8883999999999997E-2</v>
      </c>
      <c r="E25" s="6">
        <v>20.55</v>
      </c>
      <c r="F25" s="6">
        <v>0.27639000000000002</v>
      </c>
      <c r="G25" s="16">
        <v>72.216999999999999</v>
      </c>
      <c r="H25" s="5">
        <f t="shared" si="1"/>
        <v>3.8627038927250279E-3</v>
      </c>
      <c r="I25" s="4">
        <f t="shared" si="2"/>
        <v>-1.9003810054827652E-2</v>
      </c>
      <c r="J25" s="4">
        <f t="shared" si="3"/>
        <v>-5.598362396925638E-2</v>
      </c>
      <c r="K25" s="4">
        <f t="shared" si="4"/>
        <v>-2.7909176915799416E-2</v>
      </c>
      <c r="L25" s="4">
        <f t="shared" si="5"/>
        <v>-4.5878210439105116E-2</v>
      </c>
      <c r="M25" s="3">
        <f t="shared" si="6"/>
        <v>-1.3132362185356183E-2</v>
      </c>
      <c r="N25" s="42">
        <f t="shared" si="8"/>
        <v>25.776777363222426</v>
      </c>
      <c r="O25" s="14">
        <f t="shared" si="9"/>
        <v>31.099752533584727</v>
      </c>
      <c r="P25" s="14">
        <f t="shared" si="10"/>
        <v>27.553321008251782</v>
      </c>
      <c r="Q25" s="14">
        <f t="shared" si="11"/>
        <v>23.850974930362117</v>
      </c>
      <c r="R25" s="14">
        <f t="shared" si="12"/>
        <v>0</v>
      </c>
      <c r="S25" s="14">
        <f t="shared" si="13"/>
        <v>0</v>
      </c>
      <c r="T25" s="45">
        <f t="shared" si="14"/>
        <v>108.28082583542106</v>
      </c>
      <c r="U25" s="46">
        <f t="shared" si="15"/>
        <v>-2.5400448188626301E-2</v>
      </c>
      <c r="W25" s="2" t="s">
        <v>758</v>
      </c>
      <c r="X25" s="19" t="s">
        <v>760</v>
      </c>
      <c r="Y25" s="20">
        <f>S3</f>
        <v>0</v>
      </c>
    </row>
    <row r="26" spans="1:25" x14ac:dyDescent="0.25">
      <c r="A26" t="s">
        <v>709</v>
      </c>
      <c r="B26" s="7">
        <v>9702.2000000000007</v>
      </c>
      <c r="C26" s="6">
        <v>201.18</v>
      </c>
      <c r="D26" s="12">
        <v>4.6240999999999997E-2</v>
      </c>
      <c r="E26" s="6">
        <v>19.59</v>
      </c>
      <c r="F26" s="6">
        <v>0.26751000000000003</v>
      </c>
      <c r="G26" s="16">
        <v>66.656999999999996</v>
      </c>
      <c r="H26" s="5">
        <f t="shared" si="1"/>
        <v>-3.2836237489533016E-2</v>
      </c>
      <c r="I26" s="4">
        <f t="shared" si="2"/>
        <v>-4.7127362288637231E-2</v>
      </c>
      <c r="J26" s="4">
        <f t="shared" si="3"/>
        <v>-5.4066770313395018E-2</v>
      </c>
      <c r="K26" s="4">
        <f t="shared" si="4"/>
        <v>-4.6715328467153316E-2</v>
      </c>
      <c r="L26" s="4">
        <f t="shared" si="5"/>
        <v>-3.2128514056224855E-2</v>
      </c>
      <c r="M26" s="3">
        <f t="shared" si="6"/>
        <v>-7.69901823670327E-2</v>
      </c>
      <c r="N26" s="42">
        <f t="shared" si="8"/>
        <v>24.930364980008836</v>
      </c>
      <c r="O26" s="14">
        <f t="shared" si="9"/>
        <v>29.634103228847515</v>
      </c>
      <c r="P26" s="14">
        <f t="shared" si="10"/>
        <v>26.06360192992739</v>
      </c>
      <c r="Q26" s="14">
        <f t="shared" si="11"/>
        <v>22.736768802228411</v>
      </c>
      <c r="R26" s="14">
        <f t="shared" si="12"/>
        <v>0</v>
      </c>
      <c r="S26" s="14">
        <f t="shared" si="13"/>
        <v>0</v>
      </c>
      <c r="T26" s="45">
        <f t="shared" si="14"/>
        <v>103.36483894101215</v>
      </c>
      <c r="U26" s="46">
        <f t="shared" si="15"/>
        <v>-4.5400345411853782E-2</v>
      </c>
      <c r="W26" s="2"/>
      <c r="X26" s="19"/>
      <c r="Y26" s="1"/>
    </row>
    <row r="27" spans="1:25" x14ac:dyDescent="0.25">
      <c r="A27" t="s">
        <v>708</v>
      </c>
      <c r="B27" s="7">
        <v>8513.9</v>
      </c>
      <c r="C27" s="6">
        <v>166.29</v>
      </c>
      <c r="D27" s="12">
        <v>3.7229999999999999E-2</v>
      </c>
      <c r="E27" s="6">
        <v>16.010000000000002</v>
      </c>
      <c r="F27" s="6">
        <v>0.23336000000000001</v>
      </c>
      <c r="G27" s="16">
        <v>55.225000000000001</v>
      </c>
      <c r="H27" s="5">
        <f t="shared" si="1"/>
        <v>-0.12247737626517707</v>
      </c>
      <c r="I27" s="4">
        <f t="shared" si="2"/>
        <v>-0.17342678198628103</v>
      </c>
      <c r="J27" s="4">
        <f t="shared" si="3"/>
        <v>-0.19487035314980206</v>
      </c>
      <c r="K27" s="4">
        <f t="shared" si="4"/>
        <v>-0.18274629913221019</v>
      </c>
      <c r="L27" s="4">
        <f t="shared" si="5"/>
        <v>-0.12765877911106127</v>
      </c>
      <c r="M27" s="3">
        <f t="shared" si="6"/>
        <v>-0.17150486820588984</v>
      </c>
      <c r="N27" s="42">
        <f t="shared" si="8"/>
        <v>21.876959287924098</v>
      </c>
      <c r="O27" s="14">
        <f t="shared" si="9"/>
        <v>24.494756068819232</v>
      </c>
      <c r="P27" s="14">
        <f t="shared" si="10"/>
        <v>20.984578617486576</v>
      </c>
      <c r="Q27" s="14">
        <f t="shared" si="11"/>
        <v>18.581708449396473</v>
      </c>
      <c r="R27" s="14">
        <f t="shared" si="12"/>
        <v>0</v>
      </c>
      <c r="S27" s="14">
        <f t="shared" si="13"/>
        <v>0</v>
      </c>
      <c r="T27" s="45">
        <f t="shared" si="14"/>
        <v>85.938002423626386</v>
      </c>
      <c r="U27" s="46">
        <f t="shared" si="15"/>
        <v>-0.168595401453011</v>
      </c>
      <c r="W27" s="2" t="s">
        <v>755</v>
      </c>
      <c r="X27" s="36">
        <f>AVERAGE(U5:U735)*365</f>
        <v>2.1682559512750714</v>
      </c>
      <c r="Y27" s="1"/>
    </row>
    <row r="28" spans="1:25" x14ac:dyDescent="0.25">
      <c r="A28" t="s">
        <v>707</v>
      </c>
      <c r="B28" s="7">
        <v>8432.4</v>
      </c>
      <c r="C28" s="6">
        <v>168.92</v>
      </c>
      <c r="D28" s="12">
        <v>3.9128999999999997E-2</v>
      </c>
      <c r="E28" s="6">
        <v>16.25</v>
      </c>
      <c r="F28" s="6">
        <v>0.24571000000000001</v>
      </c>
      <c r="G28" s="16">
        <v>57.402000000000001</v>
      </c>
      <c r="H28" s="5">
        <f t="shared" si="1"/>
        <v>-9.5725813082135902E-3</v>
      </c>
      <c r="I28" s="4">
        <f t="shared" si="2"/>
        <v>1.5815743580491981E-2</v>
      </c>
      <c r="J28" s="4">
        <f t="shared" si="3"/>
        <v>5.1007252215954813E-2</v>
      </c>
      <c r="K28" s="4">
        <f t="shared" si="4"/>
        <v>1.4990630855715059E-2</v>
      </c>
      <c r="L28" s="4">
        <f t="shared" si="5"/>
        <v>5.2922523140212618E-2</v>
      </c>
      <c r="M28" s="3">
        <f t="shared" si="6"/>
        <v>3.9420552286102195E-2</v>
      </c>
      <c r="N28" s="42">
        <f t="shared" si="8"/>
        <v>21.667540316363965</v>
      </c>
      <c r="O28" s="14">
        <f t="shared" si="9"/>
        <v>24.882158849870375</v>
      </c>
      <c r="P28" s="14">
        <f t="shared" si="10"/>
        <v>22.054944311674248</v>
      </c>
      <c r="Q28" s="14">
        <f t="shared" si="11"/>
        <v>18.860259981429898</v>
      </c>
      <c r="R28" s="14">
        <f t="shared" si="12"/>
        <v>0</v>
      </c>
      <c r="S28" s="14">
        <f t="shared" si="13"/>
        <v>0</v>
      </c>
      <c r="T28" s="45">
        <f t="shared" si="14"/>
        <v>87.464903459338473</v>
      </c>
      <c r="U28" s="46">
        <f t="shared" si="15"/>
        <v>1.7767471812822899E-2</v>
      </c>
      <c r="W28" s="2" t="s">
        <v>754</v>
      </c>
      <c r="X28" s="36">
        <f>_xlfn.STDEV.P(U5:U735)*SQRT(365)</f>
        <v>0.96613066693691452</v>
      </c>
      <c r="Y28" s="1"/>
    </row>
    <row r="29" spans="1:25" x14ac:dyDescent="0.25">
      <c r="A29" t="s">
        <v>706</v>
      </c>
      <c r="B29" s="7">
        <v>8063.8</v>
      </c>
      <c r="C29" s="6">
        <v>164.56</v>
      </c>
      <c r="D29" s="12">
        <v>3.8151999999999998E-2</v>
      </c>
      <c r="E29" s="6">
        <v>15.41</v>
      </c>
      <c r="F29" s="6">
        <v>0.24217</v>
      </c>
      <c r="G29" s="16">
        <v>55.226999999999997</v>
      </c>
      <c r="H29" s="5">
        <f t="shared" si="1"/>
        <v>-4.3712347611593261E-2</v>
      </c>
      <c r="I29" s="4">
        <f t="shared" si="2"/>
        <v>-2.5811034809377187E-2</v>
      </c>
      <c r="J29" s="4">
        <f t="shared" si="3"/>
        <v>-2.4968693296531952E-2</v>
      </c>
      <c r="K29" s="4">
        <f t="shared" si="4"/>
        <v>-5.1692307692307704E-2</v>
      </c>
      <c r="L29" s="4">
        <f t="shared" si="5"/>
        <v>-1.440722803304717E-2</v>
      </c>
      <c r="M29" s="3">
        <f t="shared" si="6"/>
        <v>-3.7890665830458969E-2</v>
      </c>
      <c r="N29" s="42">
        <f t="shared" si="8"/>
        <v>20.720401262166853</v>
      </c>
      <c r="O29" s="14">
        <f t="shared" si="9"/>
        <v>24.239924581663917</v>
      </c>
      <c r="P29" s="14">
        <f t="shared" si="10"/>
        <v>21.504261171483961</v>
      </c>
      <c r="Q29" s="14">
        <f t="shared" si="11"/>
        <v>17.885329619312905</v>
      </c>
      <c r="R29" s="14">
        <f t="shared" si="12"/>
        <v>0</v>
      </c>
      <c r="S29" s="14">
        <f t="shared" si="13"/>
        <v>0</v>
      </c>
      <c r="T29" s="45">
        <f t="shared" si="14"/>
        <v>84.349916634627647</v>
      </c>
      <c r="U29" s="46">
        <f t="shared" si="15"/>
        <v>-3.56141343728682E-2</v>
      </c>
      <c r="W29" s="2" t="s">
        <v>756</v>
      </c>
      <c r="X29" s="22">
        <v>6.1499999999999999E-2</v>
      </c>
      <c r="Y29" s="1" t="s">
        <v>761</v>
      </c>
    </row>
    <row r="30" spans="1:25" ht="15.75" thickBot="1" x14ac:dyDescent="0.3">
      <c r="A30" t="s">
        <v>705</v>
      </c>
      <c r="B30" s="7">
        <v>8184.9</v>
      </c>
      <c r="C30" s="6">
        <v>173.19</v>
      </c>
      <c r="D30" s="12">
        <v>3.9113000000000002E-2</v>
      </c>
      <c r="E30" s="6">
        <v>15.65</v>
      </c>
      <c r="F30" s="6">
        <v>0.24218000000000001</v>
      </c>
      <c r="G30" s="16">
        <v>55.835000000000001</v>
      </c>
      <c r="H30" s="5">
        <f t="shared" si="1"/>
        <v>1.5017733574741454E-2</v>
      </c>
      <c r="I30" s="4">
        <f t="shared" si="2"/>
        <v>5.2442877977637359E-2</v>
      </c>
      <c r="J30" s="4">
        <f t="shared" si="3"/>
        <v>2.5188718808974775E-2</v>
      </c>
      <c r="K30" s="4">
        <f t="shared" si="4"/>
        <v>1.5574302401038409E-2</v>
      </c>
      <c r="L30" s="4">
        <f t="shared" si="5"/>
        <v>4.1293306355161263E-5</v>
      </c>
      <c r="M30" s="3">
        <f t="shared" si="6"/>
        <v>1.1009107863907186E-2</v>
      </c>
      <c r="N30" s="42">
        <f t="shared" si="8"/>
        <v>21.031574727883811</v>
      </c>
      <c r="O30" s="14">
        <f t="shared" si="9"/>
        <v>25.511135988687251</v>
      </c>
      <c r="P30" s="14">
        <f t="shared" si="10"/>
        <v>22.045925959327224</v>
      </c>
      <c r="Q30" s="14">
        <f t="shared" si="11"/>
        <v>18.163881151346335</v>
      </c>
      <c r="R30" s="14">
        <f t="shared" si="12"/>
        <v>0</v>
      </c>
      <c r="S30" s="14">
        <f t="shared" si="13"/>
        <v>0</v>
      </c>
      <c r="T30" s="45">
        <f t="shared" si="14"/>
        <v>86.752517827244617</v>
      </c>
      <c r="U30" s="46">
        <f t="shared" si="15"/>
        <v>2.8483741163896292E-2</v>
      </c>
      <c r="W30" s="23" t="s">
        <v>757</v>
      </c>
      <c r="X30" s="54">
        <f>(X27-X29)/X28</f>
        <v>2.1806118192629902</v>
      </c>
      <c r="Y30" s="25"/>
    </row>
    <row r="31" spans="1:25" x14ac:dyDescent="0.25">
      <c r="A31" t="s">
        <v>704</v>
      </c>
      <c r="B31" s="7">
        <v>8208.5</v>
      </c>
      <c r="C31" s="6">
        <v>173.62</v>
      </c>
      <c r="D31" s="12">
        <v>3.8634000000000002E-2</v>
      </c>
      <c r="E31" s="6">
        <v>15.75</v>
      </c>
      <c r="F31" s="6">
        <v>0.24185999999999999</v>
      </c>
      <c r="G31" s="16">
        <v>55.459000000000003</v>
      </c>
      <c r="H31" s="5">
        <f t="shared" si="1"/>
        <v>2.88335837945497E-3</v>
      </c>
      <c r="I31" s="4">
        <f t="shared" si="2"/>
        <v>2.4828223338531075E-3</v>
      </c>
      <c r="J31" s="4">
        <f t="shared" si="3"/>
        <v>-1.224656763735843E-2</v>
      </c>
      <c r="K31" s="4">
        <f t="shared" si="4"/>
        <v>6.389776357827559E-3</v>
      </c>
      <c r="L31" s="4">
        <f t="shared" si="5"/>
        <v>-1.3213312412255762E-3</v>
      </c>
      <c r="M31" s="3">
        <f t="shared" si="6"/>
        <v>-6.7341273394823098E-3</v>
      </c>
      <c r="N31" s="42">
        <f t="shared" si="8"/>
        <v>21.092216295108589</v>
      </c>
      <c r="O31" s="14">
        <f t="shared" si="9"/>
        <v>25.574475606881926</v>
      </c>
      <c r="P31" s="14">
        <f t="shared" si="10"/>
        <v>21.775939035938126</v>
      </c>
      <c r="Q31" s="14">
        <f t="shared" si="11"/>
        <v>18.279944289693596</v>
      </c>
      <c r="R31" s="14">
        <f t="shared" si="12"/>
        <v>0</v>
      </c>
      <c r="S31" s="14">
        <f t="shared" si="13"/>
        <v>0</v>
      </c>
      <c r="T31" s="45">
        <f t="shared" si="14"/>
        <v>86.722575227622229</v>
      </c>
      <c r="U31" s="46">
        <f t="shared" si="15"/>
        <v>-3.4514963222176398E-4</v>
      </c>
    </row>
    <row r="32" spans="1:25" ht="15.75" x14ac:dyDescent="0.25">
      <c r="A32" t="s">
        <v>703</v>
      </c>
      <c r="B32" s="7">
        <v>8049.1</v>
      </c>
      <c r="C32" s="6">
        <v>169.29</v>
      </c>
      <c r="D32" s="12">
        <v>3.7232000000000001E-2</v>
      </c>
      <c r="E32" s="6">
        <v>15.27</v>
      </c>
      <c r="F32" s="6">
        <v>0.2402</v>
      </c>
      <c r="G32" s="16">
        <v>53.908000000000001</v>
      </c>
      <c r="H32" s="5">
        <f t="shared" si="1"/>
        <v>-1.9418895047816243E-2</v>
      </c>
      <c r="I32" s="4">
        <f t="shared" si="2"/>
        <v>-2.493952309641756E-2</v>
      </c>
      <c r="J32" s="4">
        <f t="shared" si="3"/>
        <v>-3.6289278873531061E-2</v>
      </c>
      <c r="K32" s="4">
        <f t="shared" si="4"/>
        <v>-3.0476190476190546E-2</v>
      </c>
      <c r="L32" s="4">
        <f t="shared" si="5"/>
        <v>-6.8634747374514138E-3</v>
      </c>
      <c r="M32" s="3">
        <f t="shared" si="6"/>
        <v>-2.7966605961160518E-2</v>
      </c>
      <c r="N32" s="42">
        <f t="shared" si="8"/>
        <v>20.682628760548035</v>
      </c>
      <c r="O32" s="14">
        <f t="shared" si="9"/>
        <v>24.936660381805325</v>
      </c>
      <c r="P32" s="14">
        <f t="shared" si="10"/>
        <v>20.985705911529955</v>
      </c>
      <c r="Q32" s="14">
        <f t="shared" si="11"/>
        <v>17.722841225626741</v>
      </c>
      <c r="R32" s="14">
        <f t="shared" si="12"/>
        <v>0</v>
      </c>
      <c r="S32" s="14">
        <f t="shared" si="13"/>
        <v>0</v>
      </c>
      <c r="T32" s="45">
        <f t="shared" si="14"/>
        <v>84.327836279510052</v>
      </c>
      <c r="U32" s="46">
        <f t="shared" si="15"/>
        <v>-2.7613789625442586E-2</v>
      </c>
      <c r="W32" s="18" t="s">
        <v>766</v>
      </c>
      <c r="X32" s="18"/>
      <c r="Y32" s="18"/>
    </row>
    <row r="33" spans="1:25" ht="15.75" x14ac:dyDescent="0.25">
      <c r="A33" t="s">
        <v>702</v>
      </c>
      <c r="B33" s="7">
        <v>8284.2999999999993</v>
      </c>
      <c r="C33" s="6">
        <v>180.35</v>
      </c>
      <c r="D33" s="12">
        <v>3.8864999999999997E-2</v>
      </c>
      <c r="E33" s="6">
        <v>15.84</v>
      </c>
      <c r="F33" s="6">
        <v>0.25642999999999999</v>
      </c>
      <c r="G33" s="16">
        <v>55.960999999999999</v>
      </c>
      <c r="H33" s="5">
        <f t="shared" si="1"/>
        <v>2.9220658210234562E-2</v>
      </c>
      <c r="I33" s="4">
        <f t="shared" si="2"/>
        <v>6.5331679366767093E-2</v>
      </c>
      <c r="J33" s="4">
        <f t="shared" si="3"/>
        <v>4.3860120326600693E-2</v>
      </c>
      <c r="K33" s="4">
        <f t="shared" si="4"/>
        <v>3.7328094302554016E-2</v>
      </c>
      <c r="L33" s="4">
        <f t="shared" si="5"/>
        <v>6.7568692756036608E-2</v>
      </c>
      <c r="M33" s="3">
        <f t="shared" si="6"/>
        <v>3.8083401350448964E-2</v>
      </c>
      <c r="N33" s="42">
        <f t="shared" si="8"/>
        <v>21.286988786449175</v>
      </c>
      <c r="O33" s="14">
        <f t="shared" si="9"/>
        <v>26.565814282347393</v>
      </c>
      <c r="P33" s="14">
        <f t="shared" si="10"/>
        <v>21.906141497948315</v>
      </c>
      <c r="Q33" s="14">
        <f t="shared" si="11"/>
        <v>18.384401114206128</v>
      </c>
      <c r="R33" s="14">
        <f t="shared" si="12"/>
        <v>0</v>
      </c>
      <c r="S33" s="14">
        <f t="shared" si="13"/>
        <v>0</v>
      </c>
      <c r="T33" s="45">
        <f t="shared" si="14"/>
        <v>88.143345680951015</v>
      </c>
      <c r="U33" s="46">
        <f t="shared" si="15"/>
        <v>4.5246143738281175E-2</v>
      </c>
      <c r="W33" s="18" t="s">
        <v>767</v>
      </c>
      <c r="X33" s="18"/>
      <c r="Y33" s="18"/>
    </row>
    <row r="34" spans="1:25" ht="15.75" x14ac:dyDescent="0.25">
      <c r="A34" t="s">
        <v>701</v>
      </c>
      <c r="B34" s="7">
        <v>8302.7000000000007</v>
      </c>
      <c r="C34" s="6">
        <v>175.78</v>
      </c>
      <c r="D34" s="12">
        <v>3.8266000000000001E-2</v>
      </c>
      <c r="E34" s="6">
        <v>15.85</v>
      </c>
      <c r="F34" s="6">
        <v>0.24804999999999999</v>
      </c>
      <c r="G34" s="16">
        <v>55.619</v>
      </c>
      <c r="H34" s="5">
        <f t="shared" si="1"/>
        <v>2.2210687686348152E-3</v>
      </c>
      <c r="I34" s="4">
        <f t="shared" si="2"/>
        <v>-2.5339617410590431E-2</v>
      </c>
      <c r="J34" s="4">
        <f t="shared" si="3"/>
        <v>-1.5412324713752645E-2</v>
      </c>
      <c r="K34" s="4">
        <f t="shared" si="4"/>
        <v>6.3131313131314926E-4</v>
      </c>
      <c r="L34" s="4">
        <f t="shared" si="5"/>
        <v>-3.2679483679756705E-2</v>
      </c>
      <c r="M34" s="3">
        <f t="shared" si="6"/>
        <v>-6.1113990100247761E-3</v>
      </c>
      <c r="N34" s="42">
        <f t="shared" si="8"/>
        <v>21.334268652421038</v>
      </c>
      <c r="O34" s="14">
        <f t="shared" si="9"/>
        <v>25.892646712231912</v>
      </c>
      <c r="P34" s="14">
        <f t="shared" si="10"/>
        <v>21.568516931956523</v>
      </c>
      <c r="Q34" s="14">
        <f t="shared" si="11"/>
        <v>18.396007428040853</v>
      </c>
      <c r="R34" s="14">
        <f t="shared" si="12"/>
        <v>0</v>
      </c>
      <c r="S34" s="14">
        <f t="shared" si="13"/>
        <v>0</v>
      </c>
      <c r="T34" s="45">
        <f t="shared" si="14"/>
        <v>87.191439724650337</v>
      </c>
      <c r="U34" s="46">
        <f t="shared" si="15"/>
        <v>-1.0799521494750719E-2</v>
      </c>
      <c r="W34" s="18" t="s">
        <v>768</v>
      </c>
      <c r="X34" s="18"/>
      <c r="Y34" s="18"/>
    </row>
    <row r="35" spans="1:25" ht="15.75" x14ac:dyDescent="0.25">
      <c r="A35" t="s">
        <v>700</v>
      </c>
      <c r="B35" s="7">
        <v>8364.1</v>
      </c>
      <c r="C35" s="6">
        <v>180.27</v>
      </c>
      <c r="D35" s="12">
        <v>3.9220999999999999E-2</v>
      </c>
      <c r="E35" s="6">
        <v>15.91</v>
      </c>
      <c r="F35" s="6">
        <v>0.25279000000000001</v>
      </c>
      <c r="G35" s="16">
        <v>56.295999999999999</v>
      </c>
      <c r="H35" s="5">
        <f t="shared" si="1"/>
        <v>7.3951846989532832E-3</v>
      </c>
      <c r="I35" s="4">
        <f t="shared" si="2"/>
        <v>2.5543292752304048E-2</v>
      </c>
      <c r="J35" s="4">
        <f t="shared" si="3"/>
        <v>2.4956880781895174E-2</v>
      </c>
      <c r="K35" s="4">
        <f t="shared" si="4"/>
        <v>3.7854889589905572E-3</v>
      </c>
      <c r="L35" s="4">
        <f t="shared" si="5"/>
        <v>1.9109050594638299E-2</v>
      </c>
      <c r="M35" s="3">
        <f t="shared" si="6"/>
        <v>1.2172099462413932E-2</v>
      </c>
      <c r="N35" s="42">
        <f t="shared" si="8"/>
        <v>21.49203950952278</v>
      </c>
      <c r="O35" s="14">
        <f t="shared" si="9"/>
        <v>26.554030167334435</v>
      </c>
      <c r="P35" s="14">
        <f t="shared" si="10"/>
        <v>22.106799837669648</v>
      </c>
      <c r="Q35" s="14">
        <f t="shared" si="11"/>
        <v>18.465645311049212</v>
      </c>
      <c r="R35" s="14">
        <f t="shared" si="12"/>
        <v>0</v>
      </c>
      <c r="S35" s="14">
        <f t="shared" si="13"/>
        <v>0</v>
      </c>
      <c r="T35" s="45">
        <f t="shared" si="14"/>
        <v>88.618514825576071</v>
      </c>
      <c r="U35" s="46">
        <f t="shared" si="15"/>
        <v>1.6367146883139227E-2</v>
      </c>
      <c r="W35" s="18"/>
      <c r="X35" s="18"/>
      <c r="Y35" s="18"/>
    </row>
    <row r="36" spans="1:25" ht="15.75" x14ac:dyDescent="0.25">
      <c r="A36" t="s">
        <v>699</v>
      </c>
      <c r="B36" s="7">
        <v>8226.9</v>
      </c>
      <c r="C36" s="6">
        <v>174.54</v>
      </c>
      <c r="D36" s="12">
        <v>3.8154E-2</v>
      </c>
      <c r="E36" s="6">
        <v>15.7</v>
      </c>
      <c r="F36" s="6">
        <v>0.24682999999999999</v>
      </c>
      <c r="G36" s="16">
        <v>56.439</v>
      </c>
      <c r="H36" s="5">
        <f t="shared" si="1"/>
        <v>-1.6403438505039447E-2</v>
      </c>
      <c r="I36" s="4">
        <f t="shared" si="2"/>
        <v>-3.1785654851056888E-2</v>
      </c>
      <c r="J36" s="4">
        <f t="shared" si="3"/>
        <v>-2.7204813747737089E-2</v>
      </c>
      <c r="K36" s="4">
        <f t="shared" si="4"/>
        <v>-1.3199245757385292E-2</v>
      </c>
      <c r="L36" s="4">
        <f t="shared" si="5"/>
        <v>-2.3576881996914545E-2</v>
      </c>
      <c r="M36" s="3">
        <f t="shared" si="6"/>
        <v>2.5401449481312621E-3</v>
      </c>
      <c r="N36" s="42">
        <f t="shared" si="8"/>
        <v>21.139496161080444</v>
      </c>
      <c r="O36" s="14">
        <f t="shared" si="9"/>
        <v>25.709992929530991</v>
      </c>
      <c r="P36" s="14">
        <f t="shared" si="10"/>
        <v>21.505388465527339</v>
      </c>
      <c r="Q36" s="14">
        <f t="shared" si="11"/>
        <v>18.221912720519963</v>
      </c>
      <c r="R36" s="14">
        <f t="shared" si="12"/>
        <v>0</v>
      </c>
      <c r="S36" s="14">
        <f t="shared" si="13"/>
        <v>0</v>
      </c>
      <c r="T36" s="45">
        <f t="shared" si="14"/>
        <v>86.576790276658741</v>
      </c>
      <c r="U36" s="46">
        <f t="shared" si="15"/>
        <v>-2.3039480552523028E-2</v>
      </c>
      <c r="W36" s="18" t="s">
        <v>769</v>
      </c>
      <c r="X36" s="18" t="s">
        <v>770</v>
      </c>
      <c r="Y36" s="18"/>
    </row>
    <row r="37" spans="1:25" x14ac:dyDescent="0.25">
      <c r="A37" t="s">
        <v>698</v>
      </c>
      <c r="B37" s="7">
        <v>8148.1</v>
      </c>
      <c r="C37" s="6">
        <v>175.65</v>
      </c>
      <c r="D37" s="12">
        <v>3.9313000000000001E-2</v>
      </c>
      <c r="E37" s="6">
        <v>15.65</v>
      </c>
      <c r="F37" s="6">
        <v>0.25244</v>
      </c>
      <c r="G37" s="16">
        <v>56.421999999999997</v>
      </c>
      <c r="H37" s="5">
        <f t="shared" si="1"/>
        <v>-9.5783344880816523E-3</v>
      </c>
      <c r="I37" s="4">
        <f t="shared" si="2"/>
        <v>6.3595737366792804E-3</v>
      </c>
      <c r="J37" s="4">
        <f t="shared" si="3"/>
        <v>3.0376893641557823E-2</v>
      </c>
      <c r="K37" s="4">
        <f t="shared" si="4"/>
        <v>-3.1847133757960666E-3</v>
      </c>
      <c r="L37" s="4">
        <f t="shared" si="5"/>
        <v>2.2728193493497528E-2</v>
      </c>
      <c r="M37" s="3">
        <f t="shared" si="6"/>
        <v>-3.0121015609774204E-4</v>
      </c>
      <c r="N37" s="42">
        <f t="shared" si="8"/>
        <v>20.937014995940096</v>
      </c>
      <c r="O37" s="14">
        <f t="shared" si="9"/>
        <v>25.873497525335846</v>
      </c>
      <c r="P37" s="14">
        <f t="shared" si="10"/>
        <v>22.158655363665048</v>
      </c>
      <c r="Q37" s="14">
        <f t="shared" si="11"/>
        <v>18.163881151346335</v>
      </c>
      <c r="R37" s="14">
        <f t="shared" si="12"/>
        <v>0</v>
      </c>
      <c r="S37" s="14">
        <f t="shared" si="13"/>
        <v>0</v>
      </c>
      <c r="T37" s="45">
        <f t="shared" si="14"/>
        <v>87.133049036287318</v>
      </c>
      <c r="U37" s="46">
        <f t="shared" si="15"/>
        <v>6.4250332895343654E-3</v>
      </c>
    </row>
    <row r="38" spans="1:25" ht="15.75" x14ac:dyDescent="0.25">
      <c r="A38" t="s">
        <v>697</v>
      </c>
      <c r="B38" s="7">
        <v>8127.3</v>
      </c>
      <c r="C38" s="6">
        <v>176.43</v>
      </c>
      <c r="D38" s="12">
        <v>3.9649999999999998E-2</v>
      </c>
      <c r="E38" s="6">
        <v>15.71</v>
      </c>
      <c r="F38" s="6">
        <v>0.25318000000000002</v>
      </c>
      <c r="G38" s="16">
        <v>56.798000000000002</v>
      </c>
      <c r="H38" s="5">
        <f t="shared" si="1"/>
        <v>-2.5527423571140018E-3</v>
      </c>
      <c r="I38" s="4">
        <f t="shared" si="2"/>
        <v>4.4406490179333957E-3</v>
      </c>
      <c r="J38" s="4">
        <f t="shared" si="3"/>
        <v>8.5722280161777409E-3</v>
      </c>
      <c r="K38" s="4">
        <f t="shared" si="4"/>
        <v>3.8338658146965798E-3</v>
      </c>
      <c r="L38" s="4">
        <f t="shared" si="5"/>
        <v>2.9313896371416792E-3</v>
      </c>
      <c r="M38" s="3">
        <f t="shared" si="6"/>
        <v>6.6640672078268626E-3</v>
      </c>
      <c r="N38" s="42">
        <f t="shared" si="8"/>
        <v>20.883568190928429</v>
      </c>
      <c r="O38" s="14">
        <f t="shared" si="9"/>
        <v>25.988392646712231</v>
      </c>
      <c r="P38" s="14">
        <f t="shared" si="10"/>
        <v>22.348604409974286</v>
      </c>
      <c r="Q38" s="14">
        <f t="shared" si="11"/>
        <v>18.233519034354693</v>
      </c>
      <c r="R38" s="14">
        <f t="shared" si="12"/>
        <v>0</v>
      </c>
      <c r="S38" s="14">
        <f t="shared" si="13"/>
        <v>0</v>
      </c>
      <c r="T38" s="45">
        <f t="shared" si="14"/>
        <v>87.454084281969642</v>
      </c>
      <c r="U38" s="46">
        <f t="shared" si="15"/>
        <v>3.6844257056656282E-3</v>
      </c>
      <c r="W38" s="18" t="s">
        <v>769</v>
      </c>
      <c r="X38" s="15">
        <f>MAX($X$30)</f>
        <v>2.1806118192629902</v>
      </c>
    </row>
    <row r="39" spans="1:25" x14ac:dyDescent="0.25">
      <c r="A39" t="s">
        <v>696</v>
      </c>
      <c r="B39" s="7">
        <v>7881.9</v>
      </c>
      <c r="C39" s="6">
        <v>170.55</v>
      </c>
      <c r="D39" s="12">
        <v>3.8855000000000001E-2</v>
      </c>
      <c r="E39" s="6">
        <v>15.36</v>
      </c>
      <c r="F39" s="6">
        <v>0.25531999999999999</v>
      </c>
      <c r="G39" s="16">
        <v>54.585000000000001</v>
      </c>
      <c r="H39" s="5">
        <f t="shared" si="1"/>
        <v>-3.0194529548558613E-2</v>
      </c>
      <c r="I39" s="4">
        <f t="shared" si="2"/>
        <v>-3.3327665363033443E-2</v>
      </c>
      <c r="J39" s="4">
        <f t="shared" si="3"/>
        <v>-2.0050441361916693E-2</v>
      </c>
      <c r="K39" s="4">
        <f t="shared" si="4"/>
        <v>-2.2278803309993767E-2</v>
      </c>
      <c r="L39" s="4">
        <f t="shared" si="5"/>
        <v>8.4524843984516984E-3</v>
      </c>
      <c r="M39" s="3">
        <f t="shared" si="6"/>
        <v>-3.8962639529560916E-2</v>
      </c>
      <c r="N39" s="42">
        <f t="shared" si="8"/>
        <v>20.252998674108103</v>
      </c>
      <c r="O39" s="14">
        <f t="shared" si="9"/>
        <v>25.122260193259486</v>
      </c>
      <c r="P39" s="14">
        <f t="shared" si="10"/>
        <v>21.900505027731423</v>
      </c>
      <c r="Q39" s="14">
        <f t="shared" si="11"/>
        <v>17.827298050139277</v>
      </c>
      <c r="R39" s="14">
        <f t="shared" si="12"/>
        <v>0</v>
      </c>
      <c r="S39" s="14">
        <f t="shared" si="13"/>
        <v>0</v>
      </c>
      <c r="T39" s="45">
        <f t="shared" si="14"/>
        <v>85.103061945238295</v>
      </c>
      <c r="U39" s="46">
        <f t="shared" si="15"/>
        <v>-2.6882933553465382E-2</v>
      </c>
      <c r="X39">
        <f>COUNT($N$3:$S$3)</f>
        <v>6</v>
      </c>
    </row>
    <row r="40" spans="1:25" x14ac:dyDescent="0.25">
      <c r="A40" t="s">
        <v>695</v>
      </c>
      <c r="B40" s="7">
        <v>8198.6</v>
      </c>
      <c r="C40" s="6">
        <v>179.87</v>
      </c>
      <c r="D40" s="12">
        <v>4.1390999999999997E-2</v>
      </c>
      <c r="E40" s="6">
        <v>16.05</v>
      </c>
      <c r="F40" s="6">
        <v>0.27579999999999999</v>
      </c>
      <c r="G40" s="16">
        <v>57.482999999999997</v>
      </c>
      <c r="H40" s="5">
        <f t="shared" si="1"/>
        <v>4.0180667098034917E-2</v>
      </c>
      <c r="I40" s="4">
        <f t="shared" si="2"/>
        <v>5.4646731163881412E-2</v>
      </c>
      <c r="J40" s="4">
        <f t="shared" si="3"/>
        <v>6.5268305237420998E-2</v>
      </c>
      <c r="K40" s="4">
        <f t="shared" si="4"/>
        <v>4.4921875E-2</v>
      </c>
      <c r="L40" s="4">
        <f t="shared" si="5"/>
        <v>8.0213065956446838E-2</v>
      </c>
      <c r="M40" s="3">
        <f t="shared" si="6"/>
        <v>5.3091508656224251E-2</v>
      </c>
      <c r="N40" s="42">
        <f t="shared" si="8"/>
        <v>21.066777671569383</v>
      </c>
      <c r="O40" s="14">
        <f t="shared" si="9"/>
        <v>26.495109592269618</v>
      </c>
      <c r="P40" s="14">
        <f t="shared" si="10"/>
        <v>23.32991387473507</v>
      </c>
      <c r="Q40" s="14">
        <f t="shared" si="11"/>
        <v>18.628133704735376</v>
      </c>
      <c r="R40" s="14">
        <f t="shared" si="12"/>
        <v>0</v>
      </c>
      <c r="S40" s="14">
        <f t="shared" si="13"/>
        <v>0</v>
      </c>
      <c r="T40" s="45">
        <f t="shared" si="14"/>
        <v>89.519934843309443</v>
      </c>
      <c r="U40" s="46">
        <f t="shared" si="15"/>
        <v>5.1900281812577997E-2</v>
      </c>
      <c r="X40" t="b">
        <f>$N$3&lt;=25%</f>
        <v>1</v>
      </c>
    </row>
    <row r="41" spans="1:25" x14ac:dyDescent="0.25">
      <c r="A41" t="s">
        <v>694</v>
      </c>
      <c r="B41" s="7">
        <v>8182.9</v>
      </c>
      <c r="C41" s="6">
        <v>180.78</v>
      </c>
      <c r="D41" s="12">
        <v>4.1224999999999998E-2</v>
      </c>
      <c r="E41" s="6">
        <v>16.04</v>
      </c>
      <c r="F41" s="6">
        <v>0.27753</v>
      </c>
      <c r="G41" s="16">
        <v>56.997999999999998</v>
      </c>
      <c r="H41" s="5">
        <f t="shared" si="1"/>
        <v>-1.9149610909180437E-3</v>
      </c>
      <c r="I41" s="4">
        <f t="shared" si="2"/>
        <v>5.0592094290320411E-3</v>
      </c>
      <c r="J41" s="4">
        <f t="shared" si="3"/>
        <v>-4.0105336908989875E-3</v>
      </c>
      <c r="K41" s="4">
        <f t="shared" si="4"/>
        <v>-6.2305295950160211E-4</v>
      </c>
      <c r="L41" s="4">
        <f t="shared" si="5"/>
        <v>6.2726613488035543E-3</v>
      </c>
      <c r="M41" s="3">
        <f t="shared" si="6"/>
        <v>-8.4372771080145625E-3</v>
      </c>
      <c r="N41" s="42">
        <f t="shared" si="8"/>
        <v>21.026435612017305</v>
      </c>
      <c r="O41" s="14">
        <f t="shared" si="9"/>
        <v>26.629153900542065</v>
      </c>
      <c r="P41" s="14">
        <f t="shared" si="10"/>
        <v>23.236348469134672</v>
      </c>
      <c r="Q41" s="14">
        <f t="shared" si="11"/>
        <v>18.61652739090065</v>
      </c>
      <c r="R41" s="14">
        <f t="shared" si="12"/>
        <v>0</v>
      </c>
      <c r="S41" s="14">
        <f t="shared" si="13"/>
        <v>0</v>
      </c>
      <c r="T41" s="45">
        <f t="shared" si="14"/>
        <v>89.508465372594685</v>
      </c>
      <c r="U41" s="46">
        <f t="shared" si="15"/>
        <v>-1.2812197344458376E-4</v>
      </c>
      <c r="X41" t="b">
        <f>$O$3&lt;=25%</f>
        <v>1</v>
      </c>
    </row>
    <row r="42" spans="1:25" x14ac:dyDescent="0.25">
      <c r="A42" t="s">
        <v>693</v>
      </c>
      <c r="B42" s="7">
        <v>8566.7000000000007</v>
      </c>
      <c r="C42" s="6">
        <v>192.64</v>
      </c>
      <c r="D42" s="12">
        <v>4.2393E-2</v>
      </c>
      <c r="E42" s="6">
        <v>17.71</v>
      </c>
      <c r="F42" s="6">
        <v>0.28094999999999998</v>
      </c>
      <c r="G42" s="16">
        <v>59.146999999999998</v>
      </c>
      <c r="H42" s="5">
        <f t="shared" si="1"/>
        <v>4.6902687311344504E-2</v>
      </c>
      <c r="I42" s="4">
        <f t="shared" si="2"/>
        <v>6.5604602279013102E-2</v>
      </c>
      <c r="J42" s="4">
        <f t="shared" si="3"/>
        <v>2.833232261976959E-2</v>
      </c>
      <c r="K42" s="4">
        <f t="shared" si="4"/>
        <v>0.10411471321695775</v>
      </c>
      <c r="L42" s="4">
        <f t="shared" si="5"/>
        <v>1.232299210896115E-2</v>
      </c>
      <c r="M42" s="3">
        <f t="shared" si="6"/>
        <v>3.7703077300957899E-2</v>
      </c>
      <c r="N42" s="42">
        <f t="shared" si="8"/>
        <v>22.012631946799871</v>
      </c>
      <c r="O42" s="14">
        <f t="shared" si="9"/>
        <v>28.376148951213757</v>
      </c>
      <c r="P42" s="14">
        <f t="shared" si="10"/>
        <v>23.894688190467583</v>
      </c>
      <c r="Q42" s="14">
        <f t="shared" si="11"/>
        <v>20.55478180129991</v>
      </c>
      <c r="R42" s="14">
        <f t="shared" si="12"/>
        <v>0</v>
      </c>
      <c r="S42" s="14">
        <f t="shared" si="13"/>
        <v>0</v>
      </c>
      <c r="T42" s="45">
        <f t="shared" si="14"/>
        <v>94.838250889781122</v>
      </c>
      <c r="U42" s="46">
        <f t="shared" si="15"/>
        <v>5.954504409164274E-2</v>
      </c>
      <c r="X42" t="b">
        <f>$P$3&lt;=25%</f>
        <v>1</v>
      </c>
    </row>
    <row r="43" spans="1:25" x14ac:dyDescent="0.25">
      <c r="A43" t="s">
        <v>692</v>
      </c>
      <c r="B43" s="7">
        <v>8562.2999999999993</v>
      </c>
      <c r="C43" s="6">
        <v>191.1</v>
      </c>
      <c r="D43" s="12">
        <v>4.1600999999999999E-2</v>
      </c>
      <c r="E43" s="6">
        <v>17.53</v>
      </c>
      <c r="F43" s="6">
        <v>0.27033000000000001</v>
      </c>
      <c r="G43" s="16">
        <v>57.451999999999998</v>
      </c>
      <c r="H43" s="5">
        <f t="shared" si="1"/>
        <v>-5.1361667853444537E-4</v>
      </c>
      <c r="I43" s="4">
        <f t="shared" si="2"/>
        <v>-7.9941860465115866E-3</v>
      </c>
      <c r="J43" s="4">
        <f t="shared" si="3"/>
        <v>-1.8682329629891803E-2</v>
      </c>
      <c r="K43" s="4">
        <f t="shared" si="4"/>
        <v>-1.0163749294184066E-2</v>
      </c>
      <c r="L43" s="4">
        <f t="shared" si="5"/>
        <v>-3.7800320341697669E-2</v>
      </c>
      <c r="M43" s="3">
        <f t="shared" si="6"/>
        <v>-2.8657412886536893E-2</v>
      </c>
      <c r="N43" s="42">
        <f t="shared" si="8"/>
        <v>22.001325891893554</v>
      </c>
      <c r="O43" s="14">
        <f t="shared" si="9"/>
        <v>28.14930473721423</v>
      </c>
      <c r="P43" s="14">
        <f t="shared" si="10"/>
        <v>23.448279749289785</v>
      </c>
      <c r="Q43" s="14">
        <f t="shared" si="11"/>
        <v>20.345868152274839</v>
      </c>
      <c r="R43" s="14">
        <f t="shared" si="12"/>
        <v>0</v>
      </c>
      <c r="S43" s="14">
        <f t="shared" si="13"/>
        <v>0</v>
      </c>
      <c r="T43" s="45">
        <f t="shared" si="14"/>
        <v>93.944778530672409</v>
      </c>
      <c r="U43" s="46">
        <f t="shared" si="15"/>
        <v>-9.4210126265096283E-3</v>
      </c>
      <c r="X43" t="b">
        <f>$Q$3&lt;=25%</f>
        <v>1</v>
      </c>
    </row>
    <row r="44" spans="1:25" x14ac:dyDescent="0.25">
      <c r="A44" t="s">
        <v>691</v>
      </c>
      <c r="B44" s="7">
        <v>8267.7999999999993</v>
      </c>
      <c r="C44" s="6">
        <v>180.6</v>
      </c>
      <c r="D44" s="12">
        <v>4.0090000000000001E-2</v>
      </c>
      <c r="E44" s="6">
        <v>16.600000000000001</v>
      </c>
      <c r="F44" s="6">
        <v>0.26740999999999998</v>
      </c>
      <c r="G44" s="16">
        <v>55.814999999999998</v>
      </c>
      <c r="H44" s="5">
        <f t="shared" si="1"/>
        <v>-3.4394963969961334E-2</v>
      </c>
      <c r="I44" s="4">
        <f t="shared" si="2"/>
        <v>-5.4945054945054972E-2</v>
      </c>
      <c r="J44" s="4">
        <f t="shared" si="3"/>
        <v>-3.6321242277829846E-2</v>
      </c>
      <c r="K44" s="4">
        <f t="shared" si="4"/>
        <v>-5.3051911009697639E-2</v>
      </c>
      <c r="L44" s="4">
        <f t="shared" si="5"/>
        <v>-1.0801612843561736E-2</v>
      </c>
      <c r="M44" s="3">
        <f t="shared" si="6"/>
        <v>-2.8493350971245612E-2</v>
      </c>
      <c r="N44" s="42">
        <f t="shared" si="8"/>
        <v>21.244591080550499</v>
      </c>
      <c r="O44" s="14">
        <f t="shared" si="9"/>
        <v>26.602639641762899</v>
      </c>
      <c r="P44" s="14">
        <f t="shared" si="10"/>
        <v>22.596609099517501</v>
      </c>
      <c r="Q44" s="14">
        <f t="shared" si="11"/>
        <v>19.266480965645314</v>
      </c>
      <c r="R44" s="14">
        <f t="shared" si="12"/>
        <v>0</v>
      </c>
      <c r="S44" s="14">
        <f t="shared" si="13"/>
        <v>0</v>
      </c>
      <c r="T44" s="45">
        <f t="shared" si="14"/>
        <v>89.710320787476206</v>
      </c>
      <c r="U44" s="46">
        <f t="shared" si="15"/>
        <v>-4.5073902024407642E-2</v>
      </c>
      <c r="X44" t="b">
        <f>$R$3&lt;=25%</f>
        <v>1</v>
      </c>
    </row>
    <row r="45" spans="1:25" x14ac:dyDescent="0.25">
      <c r="A45" t="s">
        <v>690</v>
      </c>
      <c r="B45" s="7">
        <v>8304.4</v>
      </c>
      <c r="C45" s="6">
        <v>179.87</v>
      </c>
      <c r="D45" s="12">
        <v>4.0409E-2</v>
      </c>
      <c r="E45" s="6">
        <v>17.2</v>
      </c>
      <c r="F45" s="6">
        <v>0.27235999999999999</v>
      </c>
      <c r="G45" s="16">
        <v>55.737000000000002</v>
      </c>
      <c r="H45" s="5">
        <f t="shared" si="1"/>
        <v>4.426812453131479E-3</v>
      </c>
      <c r="I45" s="4">
        <f t="shared" si="2"/>
        <v>-4.0420819490586402E-3</v>
      </c>
      <c r="J45" s="4">
        <f t="shared" si="3"/>
        <v>7.9570965328012999E-3</v>
      </c>
      <c r="K45" s="4">
        <f t="shared" si="4"/>
        <v>3.6144578313252795E-2</v>
      </c>
      <c r="L45" s="4">
        <f t="shared" si="5"/>
        <v>1.8510900863841995E-2</v>
      </c>
      <c r="M45" s="3">
        <f t="shared" si="6"/>
        <v>-1.397473797366211E-3</v>
      </c>
      <c r="N45" s="42">
        <f t="shared" si="8"/>
        <v>21.338636900907566</v>
      </c>
      <c r="O45" s="14">
        <f t="shared" si="9"/>
        <v>26.495109592269618</v>
      </c>
      <c r="P45" s="14">
        <f t="shared" si="10"/>
        <v>22.776412499436336</v>
      </c>
      <c r="Q45" s="14">
        <f t="shared" si="11"/>
        <v>19.962859795728875</v>
      </c>
      <c r="R45" s="14">
        <f t="shared" si="12"/>
        <v>0</v>
      </c>
      <c r="S45" s="14">
        <f t="shared" si="13"/>
        <v>0</v>
      </c>
      <c r="T45" s="45">
        <f t="shared" si="14"/>
        <v>90.573018788342395</v>
      </c>
      <c r="U45" s="46">
        <f t="shared" si="15"/>
        <v>9.6164855202103272E-3</v>
      </c>
      <c r="X45" t="b">
        <f>$S$3&lt;=25%</f>
        <v>1</v>
      </c>
    </row>
    <row r="46" spans="1:25" x14ac:dyDescent="0.25">
      <c r="A46" t="s">
        <v>689</v>
      </c>
      <c r="B46" s="7">
        <v>8281.5</v>
      </c>
      <c r="C46" s="6">
        <v>181.11</v>
      </c>
      <c r="D46" s="12">
        <v>4.1246999999999999E-2</v>
      </c>
      <c r="E46" s="6">
        <v>18.21</v>
      </c>
      <c r="F46" s="6">
        <v>0.27737000000000001</v>
      </c>
      <c r="G46" s="16">
        <v>56.478999999999999</v>
      </c>
      <c r="H46" s="5">
        <f t="shared" si="1"/>
        <v>-2.7575742979625284E-3</v>
      </c>
      <c r="I46" s="4">
        <f t="shared" si="2"/>
        <v>6.8938677934065051E-3</v>
      </c>
      <c r="J46" s="4">
        <f t="shared" si="3"/>
        <v>2.0737954416095494E-2</v>
      </c>
      <c r="K46" s="4">
        <f t="shared" si="4"/>
        <v>5.8720930232558199E-2</v>
      </c>
      <c r="L46" s="4">
        <f t="shared" si="5"/>
        <v>1.8394771625789508E-2</v>
      </c>
      <c r="M46" s="3">
        <f t="shared" si="6"/>
        <v>1.331252130541638E-2</v>
      </c>
      <c r="N46" s="42">
        <f t="shared" si="8"/>
        <v>21.279794024236068</v>
      </c>
      <c r="O46" s="14">
        <f t="shared" si="9"/>
        <v>26.677763374970542</v>
      </c>
      <c r="P46" s="14">
        <f t="shared" si="10"/>
        <v>23.248748703611835</v>
      </c>
      <c r="Q46" s="14">
        <f t="shared" si="11"/>
        <v>21.135097493036209</v>
      </c>
      <c r="R46" s="14">
        <f t="shared" si="12"/>
        <v>0</v>
      </c>
      <c r="S46" s="14">
        <f t="shared" si="13"/>
        <v>0</v>
      </c>
      <c r="T46" s="45">
        <f t="shared" si="14"/>
        <v>92.341403595854658</v>
      </c>
      <c r="U46" s="46">
        <f t="shared" si="15"/>
        <v>1.9524410593454444E-2</v>
      </c>
      <c r="X46" t="b">
        <f>$T$2=1</f>
        <v>1</v>
      </c>
    </row>
    <row r="47" spans="1:25" x14ac:dyDescent="0.25">
      <c r="A47" t="s">
        <v>688</v>
      </c>
      <c r="B47" s="7">
        <v>8353.2999999999993</v>
      </c>
      <c r="C47" s="6">
        <v>186.63</v>
      </c>
      <c r="D47" s="12">
        <v>4.1660999999999997E-2</v>
      </c>
      <c r="E47" s="6">
        <v>18.43</v>
      </c>
      <c r="F47" s="6">
        <v>0.29725000000000001</v>
      </c>
      <c r="G47" s="16">
        <v>56.811999999999998</v>
      </c>
      <c r="H47" s="5">
        <f t="shared" si="1"/>
        <v>8.669926945601647E-3</v>
      </c>
      <c r="I47" s="4">
        <f t="shared" si="2"/>
        <v>3.047871459334095E-2</v>
      </c>
      <c r="J47" s="4">
        <f t="shared" si="3"/>
        <v>1.0037093606807712E-2</v>
      </c>
      <c r="K47" s="4">
        <f t="shared" si="4"/>
        <v>1.2081274025260713E-2</v>
      </c>
      <c r="L47" s="4">
        <f t="shared" si="5"/>
        <v>7.1673216281501251E-2</v>
      </c>
      <c r="M47" s="3">
        <f t="shared" si="6"/>
        <v>5.8959967421519099E-3</v>
      </c>
      <c r="N47" s="42">
        <f t="shared" si="8"/>
        <v>21.464288283843647</v>
      </c>
      <c r="O47" s="14">
        <f t="shared" si="9"/>
        <v>27.490867310864953</v>
      </c>
      <c r="P47" s="14">
        <f t="shared" si="10"/>
        <v>23.482098570591138</v>
      </c>
      <c r="Q47" s="14">
        <f t="shared" si="11"/>
        <v>21.39043639740018</v>
      </c>
      <c r="R47" s="14">
        <f t="shared" si="12"/>
        <v>0</v>
      </c>
      <c r="S47" s="14">
        <f t="shared" si="13"/>
        <v>0</v>
      </c>
      <c r="T47" s="45">
        <f t="shared" si="14"/>
        <v>93.827690562699914</v>
      </c>
      <c r="U47" s="46">
        <f t="shared" si="15"/>
        <v>1.6095563950383474E-2</v>
      </c>
      <c r="X47">
        <f>{32767,32767,0.000001,0.01,FALSE,FALSE,FALSE,1,2,1,0.0001,TRUE}</f>
        <v>32767</v>
      </c>
    </row>
    <row r="48" spans="1:25" x14ac:dyDescent="0.25">
      <c r="A48" t="s">
        <v>687</v>
      </c>
      <c r="B48" s="7">
        <v>8167.2</v>
      </c>
      <c r="C48" s="6">
        <v>180.59</v>
      </c>
      <c r="D48" s="12">
        <v>3.9593999999999997E-2</v>
      </c>
      <c r="E48" s="6">
        <v>18.440000000000001</v>
      </c>
      <c r="F48" s="6">
        <v>0.28838999999999998</v>
      </c>
      <c r="G48" s="16">
        <v>54.591999999999999</v>
      </c>
      <c r="H48" s="5">
        <f t="shared" si="1"/>
        <v>-2.2278620425460582E-2</v>
      </c>
      <c r="I48" s="4">
        <f t="shared" si="2"/>
        <v>-3.2363499973208976E-2</v>
      </c>
      <c r="J48" s="4">
        <f t="shared" si="3"/>
        <v>-4.9614747605674414E-2</v>
      </c>
      <c r="K48" s="4">
        <f t="shared" si="4"/>
        <v>5.425935973957241E-4</v>
      </c>
      <c r="L48" s="4">
        <f t="shared" si="5"/>
        <v>-2.9806560134566951E-2</v>
      </c>
      <c r="M48" s="3">
        <f t="shared" si="6"/>
        <v>-3.9076251496162784E-2</v>
      </c>
      <c r="N48" s="42">
        <f t="shared" si="8"/>
        <v>20.986093552465235</v>
      </c>
      <c r="O48" s="14">
        <f t="shared" si="9"/>
        <v>26.601166627386284</v>
      </c>
      <c r="P48" s="14">
        <f t="shared" si="10"/>
        <v>22.31704017675969</v>
      </c>
      <c r="Q48" s="14">
        <f t="shared" si="11"/>
        <v>21.402042711234909</v>
      </c>
      <c r="R48" s="14">
        <f t="shared" si="12"/>
        <v>0</v>
      </c>
      <c r="S48" s="14">
        <f t="shared" si="13"/>
        <v>0</v>
      </c>
      <c r="T48" s="45">
        <f t="shared" si="14"/>
        <v>91.306343067846115</v>
      </c>
      <c r="U48" s="46">
        <f t="shared" si="15"/>
        <v>-2.687210438339549E-2</v>
      </c>
      <c r="X48">
        <f>{0,0,1,100,0,FALSE,FALSE,0.075,0,0,FALSE,30}</f>
        <v>0</v>
      </c>
    </row>
    <row r="49" spans="1:21" x14ac:dyDescent="0.25">
      <c r="A49" t="s">
        <v>686</v>
      </c>
      <c r="B49" s="7">
        <v>8000.4</v>
      </c>
      <c r="C49" s="6">
        <v>174.53</v>
      </c>
      <c r="D49" s="12">
        <v>3.8408999999999999E-2</v>
      </c>
      <c r="E49" s="6">
        <v>17.760000000000002</v>
      </c>
      <c r="F49" s="6">
        <v>0.28342000000000001</v>
      </c>
      <c r="G49" s="16">
        <v>52.457999999999998</v>
      </c>
      <c r="H49" s="5">
        <f t="shared" si="1"/>
        <v>-2.0423156038789303E-2</v>
      </c>
      <c r="I49" s="4">
        <f t="shared" si="2"/>
        <v>-3.3556675341934739E-2</v>
      </c>
      <c r="J49" s="4">
        <f t="shared" si="3"/>
        <v>-2.9928777087437464E-2</v>
      </c>
      <c r="K49" s="4">
        <f t="shared" si="4"/>
        <v>-3.6876355748373113E-2</v>
      </c>
      <c r="L49" s="4">
        <f t="shared" si="5"/>
        <v>-1.7233607267935658E-2</v>
      </c>
      <c r="M49" s="3">
        <f t="shared" si="6"/>
        <v>-3.9089976553341121E-2</v>
      </c>
      <c r="N49" s="42">
        <f t="shared" si="8"/>
        <v>20.557491289198609</v>
      </c>
      <c r="O49" s="14">
        <f t="shared" si="9"/>
        <v>25.708519915154373</v>
      </c>
      <c r="P49" s="14">
        <f t="shared" si="10"/>
        <v>21.649118456058062</v>
      </c>
      <c r="Q49" s="14">
        <f t="shared" si="11"/>
        <v>20.612813370473535</v>
      </c>
      <c r="R49" s="14">
        <f t="shared" si="12"/>
        <v>0</v>
      </c>
      <c r="S49" s="14">
        <f t="shared" si="13"/>
        <v>0</v>
      </c>
      <c r="T49" s="45">
        <f t="shared" si="14"/>
        <v>88.527943030884572</v>
      </c>
      <c r="U49" s="46">
        <f t="shared" si="15"/>
        <v>-3.0429430679279612E-2</v>
      </c>
    </row>
    <row r="50" spans="1:21" x14ac:dyDescent="0.25">
      <c r="A50" t="s">
        <v>685</v>
      </c>
      <c r="B50" s="7">
        <v>8073.3</v>
      </c>
      <c r="C50" s="6">
        <v>177.31</v>
      </c>
      <c r="D50" s="12">
        <v>3.9343000000000003E-2</v>
      </c>
      <c r="E50" s="6">
        <v>18.5</v>
      </c>
      <c r="F50" s="6">
        <v>0.30173</v>
      </c>
      <c r="G50" s="16">
        <v>54.947000000000003</v>
      </c>
      <c r="H50" s="5">
        <f t="shared" si="1"/>
        <v>9.112044397780128E-3</v>
      </c>
      <c r="I50" s="4">
        <f t="shared" si="2"/>
        <v>1.5928493668710297E-2</v>
      </c>
      <c r="J50" s="4">
        <f t="shared" si="3"/>
        <v>2.431721731885772E-2</v>
      </c>
      <c r="K50" s="4">
        <f t="shared" si="4"/>
        <v>4.1666666666666519E-2</v>
      </c>
      <c r="L50" s="4">
        <f t="shared" si="5"/>
        <v>6.4603768259120731E-2</v>
      </c>
      <c r="M50" s="3">
        <f t="shared" si="6"/>
        <v>4.7447481794959945E-2</v>
      </c>
      <c r="N50" s="42">
        <f t="shared" si="8"/>
        <v>20.744812062532766</v>
      </c>
      <c r="O50" s="14">
        <f t="shared" si="9"/>
        <v>26.118017911854821</v>
      </c>
      <c r="P50" s="14">
        <f t="shared" si="10"/>
        <v>22.17556477431572</v>
      </c>
      <c r="Q50" s="14">
        <f t="shared" si="11"/>
        <v>21.471680594243264</v>
      </c>
      <c r="R50" s="14">
        <f t="shared" si="12"/>
        <v>0</v>
      </c>
      <c r="S50" s="14">
        <f t="shared" si="13"/>
        <v>0</v>
      </c>
      <c r="T50" s="45">
        <f t="shared" si="14"/>
        <v>90.510075342946578</v>
      </c>
      <c r="U50" s="46">
        <f t="shared" si="15"/>
        <v>2.2389905878311245E-2</v>
      </c>
    </row>
    <row r="51" spans="1:21" x14ac:dyDescent="0.25">
      <c r="A51" t="s">
        <v>684</v>
      </c>
      <c r="B51" s="7">
        <v>7948.5</v>
      </c>
      <c r="C51" s="6">
        <v>172.81</v>
      </c>
      <c r="D51" s="12">
        <v>3.7932E-2</v>
      </c>
      <c r="E51" s="6">
        <v>18.2</v>
      </c>
      <c r="F51" s="6">
        <v>0.29393000000000002</v>
      </c>
      <c r="G51" s="16">
        <v>53.216999999999999</v>
      </c>
      <c r="H51" s="5">
        <f t="shared" si="1"/>
        <v>-1.545836275129131E-2</v>
      </c>
      <c r="I51" s="4">
        <f t="shared" si="2"/>
        <v>-2.5379279228469942E-2</v>
      </c>
      <c r="J51" s="4">
        <f t="shared" si="3"/>
        <v>-3.5864067305492742E-2</v>
      </c>
      <c r="K51" s="4">
        <f t="shared" si="4"/>
        <v>-1.6216216216216273E-2</v>
      </c>
      <c r="L51" s="4">
        <f t="shared" si="5"/>
        <v>-2.5850926324859858E-2</v>
      </c>
      <c r="M51" s="3">
        <f t="shared" si="6"/>
        <v>-3.1484885435055676E-2</v>
      </c>
      <c r="N51" s="42">
        <f t="shared" si="8"/>
        <v>20.42413123246277</v>
      </c>
      <c r="O51" s="14">
        <f t="shared" si="9"/>
        <v>25.45516144237568</v>
      </c>
      <c r="P51" s="14">
        <f t="shared" si="10"/>
        <v>21.380258826712346</v>
      </c>
      <c r="Q51" s="14">
        <f t="shared" si="11"/>
        <v>21.12349117920148</v>
      </c>
      <c r="R51" s="14">
        <f t="shared" si="12"/>
        <v>0</v>
      </c>
      <c r="S51" s="14">
        <f t="shared" si="13"/>
        <v>0</v>
      </c>
      <c r="T51" s="45">
        <f t="shared" si="14"/>
        <v>88.383042680752283</v>
      </c>
      <c r="U51" s="46">
        <f t="shared" si="15"/>
        <v>-2.3500507033442197E-2</v>
      </c>
    </row>
    <row r="52" spans="1:21" x14ac:dyDescent="0.25">
      <c r="A52" t="s">
        <v>683</v>
      </c>
      <c r="B52" s="7">
        <v>7957.3</v>
      </c>
      <c r="C52" s="6">
        <v>171.91</v>
      </c>
      <c r="D52" s="12">
        <v>3.8986E-2</v>
      </c>
      <c r="E52" s="6">
        <v>18.170000000000002</v>
      </c>
      <c r="F52" s="6">
        <v>0.29132999999999998</v>
      </c>
      <c r="G52" s="16">
        <v>53.737000000000002</v>
      </c>
      <c r="H52" s="5">
        <f t="shared" si="1"/>
        <v>1.1071271309053277E-3</v>
      </c>
      <c r="I52" s="4">
        <f t="shared" si="2"/>
        <v>-5.2080319425958921E-3</v>
      </c>
      <c r="J52" s="4">
        <f t="shared" si="3"/>
        <v>2.7786565432879939E-2</v>
      </c>
      <c r="K52" s="4">
        <f t="shared" si="4"/>
        <v>-1.6483516483515315E-3</v>
      </c>
      <c r="L52" s="4">
        <f t="shared" si="5"/>
        <v>-8.8456435205662709E-3</v>
      </c>
      <c r="M52" s="3">
        <f t="shared" si="6"/>
        <v>9.7713136779600251E-3</v>
      </c>
      <c r="N52" s="42">
        <f t="shared" si="8"/>
        <v>20.446743342275401</v>
      </c>
      <c r="O52" s="14">
        <f t="shared" si="9"/>
        <v>25.322590148479851</v>
      </c>
      <c r="P52" s="14">
        <f t="shared" si="10"/>
        <v>21.974342787572699</v>
      </c>
      <c r="Q52" s="14">
        <f t="shared" si="11"/>
        <v>21.088672237697303</v>
      </c>
      <c r="R52" s="14">
        <f t="shared" si="12"/>
        <v>0</v>
      </c>
      <c r="S52" s="14">
        <f t="shared" si="13"/>
        <v>0</v>
      </c>
      <c r="T52" s="45">
        <f t="shared" si="14"/>
        <v>88.832348516025263</v>
      </c>
      <c r="U52" s="46">
        <f t="shared" si="15"/>
        <v>5.083620360252894E-3</v>
      </c>
    </row>
    <row r="53" spans="1:21" x14ac:dyDescent="0.25">
      <c r="A53" t="s">
        <v>682</v>
      </c>
      <c r="B53" s="7">
        <v>8223.4</v>
      </c>
      <c r="C53" s="6">
        <v>175.14</v>
      </c>
      <c r="D53" s="12">
        <v>3.9493E-2</v>
      </c>
      <c r="E53" s="6">
        <v>18.47</v>
      </c>
      <c r="F53" s="6">
        <v>0.29397000000000001</v>
      </c>
      <c r="G53" s="16">
        <v>54.875999999999998</v>
      </c>
      <c r="H53" s="5">
        <f t="shared" si="1"/>
        <v>3.3440991291015632E-2</v>
      </c>
      <c r="I53" s="4">
        <f t="shared" si="2"/>
        <v>1.8788901169216388E-2</v>
      </c>
      <c r="J53" s="4">
        <f t="shared" si="3"/>
        <v>1.300466834248204E-2</v>
      </c>
      <c r="K53" s="4">
        <f t="shared" si="4"/>
        <v>1.651073197578401E-2</v>
      </c>
      <c r="L53" s="4">
        <f t="shared" si="5"/>
        <v>9.0618885799609306E-3</v>
      </c>
      <c r="M53" s="3">
        <f t="shared" si="6"/>
        <v>2.1195824106295502E-2</v>
      </c>
      <c r="N53" s="42">
        <f t="shared" si="8"/>
        <v>21.130502708314065</v>
      </c>
      <c r="O53" s="14">
        <f t="shared" si="9"/>
        <v>25.79837379212821</v>
      </c>
      <c r="P53" s="14">
        <f t="shared" si="10"/>
        <v>22.260111827569094</v>
      </c>
      <c r="Q53" s="14">
        <f t="shared" si="11"/>
        <v>21.436861652739079</v>
      </c>
      <c r="R53" s="14">
        <f t="shared" si="12"/>
        <v>0</v>
      </c>
      <c r="S53" s="14">
        <f t="shared" si="13"/>
        <v>0</v>
      </c>
      <c r="T53" s="45">
        <f t="shared" si="14"/>
        <v>90.625849980750445</v>
      </c>
      <c r="U53" s="46">
        <f t="shared" si="15"/>
        <v>2.0189733747742133E-2</v>
      </c>
    </row>
    <row r="54" spans="1:21" x14ac:dyDescent="0.25">
      <c r="A54" t="s">
        <v>681</v>
      </c>
      <c r="B54" s="7">
        <v>8208.2000000000007</v>
      </c>
      <c r="C54" s="6">
        <v>174.18</v>
      </c>
      <c r="D54" s="12">
        <v>3.9118E-2</v>
      </c>
      <c r="E54" s="6">
        <v>18.25</v>
      </c>
      <c r="F54" s="6">
        <v>0.29207</v>
      </c>
      <c r="G54" s="16">
        <v>54.77</v>
      </c>
      <c r="H54" s="5">
        <f t="shared" si="1"/>
        <v>-1.8483838801467423E-3</v>
      </c>
      <c r="I54" s="4">
        <f t="shared" si="2"/>
        <v>-5.4813292223363508E-3</v>
      </c>
      <c r="J54" s="4">
        <f t="shared" si="3"/>
        <v>-9.4953536069682931E-3</v>
      </c>
      <c r="K54" s="4">
        <f t="shared" si="4"/>
        <v>-1.1911207363291765E-2</v>
      </c>
      <c r="L54" s="4">
        <f t="shared" si="5"/>
        <v>-6.4632445487635692E-3</v>
      </c>
      <c r="M54" s="3">
        <f t="shared" si="6"/>
        <v>-1.931627669655156E-3</v>
      </c>
      <c r="N54" s="42">
        <f t="shared" si="8"/>
        <v>21.091445427728619</v>
      </c>
      <c r="O54" s="14">
        <f t="shared" si="9"/>
        <v>25.656964411972663</v>
      </c>
      <c r="P54" s="14">
        <f t="shared" si="10"/>
        <v>22.04874419443567</v>
      </c>
      <c r="Q54" s="14">
        <f t="shared" si="11"/>
        <v>21.181522748375105</v>
      </c>
      <c r="R54" s="14">
        <f t="shared" si="12"/>
        <v>0</v>
      </c>
      <c r="S54" s="14">
        <f t="shared" si="13"/>
        <v>0</v>
      </c>
      <c r="T54" s="45">
        <f t="shared" si="14"/>
        <v>89.978676782512053</v>
      </c>
      <c r="U54" s="46">
        <f t="shared" si="15"/>
        <v>-7.1411545202153537E-3</v>
      </c>
    </row>
    <row r="55" spans="1:21" x14ac:dyDescent="0.25">
      <c r="A55" t="s">
        <v>680</v>
      </c>
      <c r="B55" s="7">
        <v>8031.4</v>
      </c>
      <c r="C55" s="6">
        <v>171.42</v>
      </c>
      <c r="D55" s="12">
        <v>3.8586000000000002E-2</v>
      </c>
      <c r="E55" s="6">
        <v>18.190000000000001</v>
      </c>
      <c r="F55" s="6">
        <v>0.29053000000000001</v>
      </c>
      <c r="G55" s="16">
        <v>53.406999999999996</v>
      </c>
      <c r="H55" s="5">
        <f t="shared" si="1"/>
        <v>-2.1539436173582671E-2</v>
      </c>
      <c r="I55" s="4">
        <f t="shared" si="2"/>
        <v>-1.5845676885980153E-2</v>
      </c>
      <c r="J55" s="4">
        <f t="shared" si="3"/>
        <v>-1.359987729434009E-2</v>
      </c>
      <c r="K55" s="4">
        <f t="shared" si="4"/>
        <v>-3.2876712328766544E-3</v>
      </c>
      <c r="L55" s="4">
        <f t="shared" si="5"/>
        <v>-5.2727085972540388E-3</v>
      </c>
      <c r="M55" s="3">
        <f t="shared" si="6"/>
        <v>-2.4885886434179438E-2</v>
      </c>
      <c r="N55" s="42">
        <f t="shared" si="8"/>
        <v>20.637147585129455</v>
      </c>
      <c r="O55" s="14">
        <f t="shared" si="9"/>
        <v>25.250412444025454</v>
      </c>
      <c r="P55" s="14">
        <f t="shared" si="10"/>
        <v>21.748883978897052</v>
      </c>
      <c r="Q55" s="14">
        <f t="shared" si="11"/>
        <v>21.111884865366751</v>
      </c>
      <c r="R55" s="14">
        <f t="shared" si="12"/>
        <v>0</v>
      </c>
      <c r="S55" s="14">
        <f t="shared" si="13"/>
        <v>0</v>
      </c>
      <c r="T55" s="45">
        <f t="shared" si="14"/>
        <v>88.748328873418714</v>
      </c>
      <c r="U55" s="46">
        <f t="shared" si="15"/>
        <v>-1.3673771976745352E-2</v>
      </c>
    </row>
    <row r="56" spans="1:21" x14ac:dyDescent="0.25">
      <c r="A56" t="s">
        <v>679</v>
      </c>
      <c r="B56" s="7">
        <v>7477</v>
      </c>
      <c r="C56" s="6">
        <v>162.28</v>
      </c>
      <c r="D56" s="12">
        <v>3.6312999999999998E-2</v>
      </c>
      <c r="E56" s="6">
        <v>16.72</v>
      </c>
      <c r="F56" s="6">
        <v>0.27323999999999998</v>
      </c>
      <c r="G56" s="16">
        <v>49.456000000000003</v>
      </c>
      <c r="H56" s="5">
        <f t="shared" si="1"/>
        <v>-6.9029060935826836E-2</v>
      </c>
      <c r="I56" s="4">
        <f t="shared" si="2"/>
        <v>-5.3319332633298244E-2</v>
      </c>
      <c r="J56" s="4">
        <f t="shared" si="3"/>
        <v>-5.8907375732130896E-2</v>
      </c>
      <c r="K56" s="4">
        <f t="shared" si="4"/>
        <v>-8.0813633864761036E-2</v>
      </c>
      <c r="L56" s="4">
        <f t="shared" si="5"/>
        <v>-5.9511926479193344E-2</v>
      </c>
      <c r="M56" s="3">
        <f t="shared" si="6"/>
        <v>-7.3979066414514794E-2</v>
      </c>
      <c r="N56" s="42">
        <f t="shared" si="8"/>
        <v>19.212584666933903</v>
      </c>
      <c r="O56" s="14">
        <f t="shared" si="9"/>
        <v>23.904077303794487</v>
      </c>
      <c r="P56" s="14">
        <f t="shared" si="10"/>
        <v>20.467714298597642</v>
      </c>
      <c r="Q56" s="14">
        <f t="shared" si="11"/>
        <v>19.405756731662013</v>
      </c>
      <c r="R56" s="14">
        <f t="shared" si="12"/>
        <v>0</v>
      </c>
      <c r="S56" s="14">
        <f t="shared" si="13"/>
        <v>0</v>
      </c>
      <c r="T56" s="45">
        <f t="shared" si="14"/>
        <v>82.990133000988038</v>
      </c>
      <c r="U56" s="46">
        <f t="shared" si="15"/>
        <v>-6.4882301960226929E-2</v>
      </c>
    </row>
    <row r="57" spans="1:21" x14ac:dyDescent="0.25">
      <c r="A57" t="s">
        <v>678</v>
      </c>
      <c r="B57" s="7">
        <v>7422.7</v>
      </c>
      <c r="C57" s="6">
        <v>160.72999999999999</v>
      </c>
      <c r="D57" s="12">
        <v>3.7305999999999999E-2</v>
      </c>
      <c r="E57" s="6">
        <v>16.899999999999999</v>
      </c>
      <c r="F57" s="6">
        <v>0.27601999999999999</v>
      </c>
      <c r="G57" s="16">
        <v>49.616</v>
      </c>
      <c r="H57" s="5">
        <f t="shared" si="1"/>
        <v>-7.2622709642905514E-3</v>
      </c>
      <c r="I57" s="4">
        <f t="shared" si="2"/>
        <v>-9.551392654670976E-3</v>
      </c>
      <c r="J57" s="4">
        <f t="shared" si="3"/>
        <v>2.7345578718365404E-2</v>
      </c>
      <c r="K57" s="4">
        <f t="shared" si="4"/>
        <v>1.0765550239234534E-2</v>
      </c>
      <c r="L57" s="4">
        <f t="shared" si="5"/>
        <v>1.0174205826379845E-2</v>
      </c>
      <c r="M57" s="3">
        <f t="shared" si="6"/>
        <v>3.2351989647363411E-3</v>
      </c>
      <c r="N57" s="42">
        <f t="shared" si="8"/>
        <v>19.073057671158256</v>
      </c>
      <c r="O57" s="14">
        <f t="shared" si="9"/>
        <v>23.675760075418339</v>
      </c>
      <c r="P57" s="14">
        <f t="shared" si="10"/>
        <v>21.027415791134956</v>
      </c>
      <c r="Q57" s="14">
        <f t="shared" si="11"/>
        <v>19.614670380687084</v>
      </c>
      <c r="R57" s="14">
        <f t="shared" si="12"/>
        <v>0</v>
      </c>
      <c r="S57" s="14">
        <f t="shared" si="13"/>
        <v>0</v>
      </c>
      <c r="T57" s="45">
        <f t="shared" si="14"/>
        <v>83.390903918398635</v>
      </c>
      <c r="U57" s="46">
        <f t="shared" si="15"/>
        <v>4.8291393557089446E-3</v>
      </c>
    </row>
    <row r="58" spans="1:21" x14ac:dyDescent="0.25">
      <c r="A58" t="s">
        <v>677</v>
      </c>
      <c r="B58" s="7">
        <v>8658.2999999999993</v>
      </c>
      <c r="C58" s="6">
        <v>181.49</v>
      </c>
      <c r="D58" s="12">
        <v>4.1168000000000003E-2</v>
      </c>
      <c r="E58" s="6">
        <v>18.600000000000001</v>
      </c>
      <c r="F58" s="6">
        <v>0.29835</v>
      </c>
      <c r="G58" s="16">
        <v>56.95</v>
      </c>
      <c r="H58" s="5">
        <f t="shared" si="1"/>
        <v>0.16646233850216219</v>
      </c>
      <c r="I58" s="4">
        <f t="shared" si="2"/>
        <v>0.12916070428669202</v>
      </c>
      <c r="J58" s="4">
        <f t="shared" si="3"/>
        <v>0.10352222162654812</v>
      </c>
      <c r="K58" s="4">
        <f t="shared" si="4"/>
        <v>0.10059171597633143</v>
      </c>
      <c r="L58" s="4">
        <f t="shared" si="5"/>
        <v>8.089993478733426E-2</v>
      </c>
      <c r="M58" s="3">
        <f t="shared" si="6"/>
        <v>0.14781522089648513</v>
      </c>
      <c r="N58" s="42">
        <f t="shared" si="8"/>
        <v>22.248003453485865</v>
      </c>
      <c r="O58" s="14">
        <f t="shared" si="9"/>
        <v>26.733737921282117</v>
      </c>
      <c r="P58" s="14">
        <f t="shared" si="10"/>
        <v>23.204220588898405</v>
      </c>
      <c r="Q58" s="14">
        <f t="shared" si="11"/>
        <v>21.587743732590521</v>
      </c>
      <c r="R58" s="14">
        <f t="shared" si="12"/>
        <v>0</v>
      </c>
      <c r="S58" s="14">
        <f t="shared" si="13"/>
        <v>0</v>
      </c>
      <c r="T58" s="45">
        <f t="shared" si="14"/>
        <v>93.773705696256911</v>
      </c>
      <c r="U58" s="46">
        <f t="shared" si="15"/>
        <v>0.12450760562588781</v>
      </c>
    </row>
    <row r="59" spans="1:21" x14ac:dyDescent="0.25">
      <c r="A59" t="s">
        <v>676</v>
      </c>
      <c r="B59" s="7">
        <v>9230.6</v>
      </c>
      <c r="C59" s="6">
        <v>179.62</v>
      </c>
      <c r="D59" s="12">
        <v>4.0482999999999998E-2</v>
      </c>
      <c r="E59" s="6">
        <v>18.93</v>
      </c>
      <c r="F59" s="6">
        <v>0.29375000000000001</v>
      </c>
      <c r="G59" s="16">
        <v>56.752000000000002</v>
      </c>
      <c r="H59" s="5">
        <f t="shared" si="1"/>
        <v>6.6098425787972426E-2</v>
      </c>
      <c r="I59" s="4">
        <f t="shared" si="2"/>
        <v>-1.0303597994379854E-2</v>
      </c>
      <c r="J59" s="4">
        <f t="shared" si="3"/>
        <v>-1.663913719393717E-2</v>
      </c>
      <c r="K59" s="4">
        <f t="shared" si="4"/>
        <v>1.7741935483870819E-2</v>
      </c>
      <c r="L59" s="4">
        <f t="shared" si="5"/>
        <v>-1.5418133065191908E-2</v>
      </c>
      <c r="M59" s="3">
        <f t="shared" si="6"/>
        <v>-3.4767339771729633E-3</v>
      </c>
      <c r="N59" s="42">
        <f t="shared" si="8"/>
        <v>23.718561458686654</v>
      </c>
      <c r="O59" s="14">
        <f t="shared" si="9"/>
        <v>26.458284232854119</v>
      </c>
      <c r="P59" s="14">
        <f t="shared" si="10"/>
        <v>22.818122379041341</v>
      </c>
      <c r="Q59" s="14">
        <f t="shared" si="11"/>
        <v>21.970752089136479</v>
      </c>
      <c r="R59" s="14">
        <f t="shared" si="12"/>
        <v>0</v>
      </c>
      <c r="S59" s="14">
        <f t="shared" si="13"/>
        <v>0</v>
      </c>
      <c r="T59" s="45">
        <f t="shared" si="14"/>
        <v>94.9657201597186</v>
      </c>
      <c r="U59" s="46">
        <f t="shared" si="15"/>
        <v>1.2711606677065168E-2</v>
      </c>
    </row>
    <row r="60" spans="1:21" x14ac:dyDescent="0.25">
      <c r="A60" t="s">
        <v>675</v>
      </c>
      <c r="B60" s="7">
        <v>9529.6</v>
      </c>
      <c r="C60" s="6">
        <v>184.05</v>
      </c>
      <c r="D60" s="12">
        <v>4.2183999999999999E-2</v>
      </c>
      <c r="E60" s="6">
        <v>19.3</v>
      </c>
      <c r="F60" s="6">
        <v>0.29826000000000003</v>
      </c>
      <c r="G60" s="16">
        <v>59.820999999999998</v>
      </c>
      <c r="H60" s="5">
        <f t="shared" si="1"/>
        <v>3.2392260524776395E-2</v>
      </c>
      <c r="I60" s="4">
        <f t="shared" si="2"/>
        <v>2.4663177819841842E-2</v>
      </c>
      <c r="J60" s="4">
        <f t="shared" si="3"/>
        <v>4.2017637032828681E-2</v>
      </c>
      <c r="K60" s="4">
        <f t="shared" si="4"/>
        <v>1.9545694664553581E-2</v>
      </c>
      <c r="L60" s="4">
        <f t="shared" si="5"/>
        <v>1.5353191489361651E-2</v>
      </c>
      <c r="M60" s="3">
        <f t="shared" si="6"/>
        <v>5.4077389343106796E-2</v>
      </c>
      <c r="N60" s="42">
        <f t="shared" si="8"/>
        <v>24.486859280729352</v>
      </c>
      <c r="O60" s="14">
        <f t="shared" si="9"/>
        <v>27.110829601696917</v>
      </c>
      <c r="P60" s="14">
        <f t="shared" si="10"/>
        <v>23.776885962934564</v>
      </c>
      <c r="Q60" s="14">
        <f t="shared" si="11"/>
        <v>22.400185701021343</v>
      </c>
      <c r="R60" s="14">
        <f t="shared" si="12"/>
        <v>0</v>
      </c>
      <c r="S60" s="14">
        <f t="shared" si="13"/>
        <v>0</v>
      </c>
      <c r="T60" s="45">
        <f t="shared" si="14"/>
        <v>97.774760546382169</v>
      </c>
      <c r="U60" s="46">
        <f t="shared" si="15"/>
        <v>2.9579519661822928E-2</v>
      </c>
    </row>
    <row r="61" spans="1:21" x14ac:dyDescent="0.25">
      <c r="A61" t="s">
        <v>674</v>
      </c>
      <c r="B61" s="7">
        <v>9207.2000000000007</v>
      </c>
      <c r="C61" s="6">
        <v>181.67</v>
      </c>
      <c r="D61" s="12">
        <v>4.2186000000000001E-2</v>
      </c>
      <c r="E61" s="6">
        <v>19.899999999999999</v>
      </c>
      <c r="F61" s="6">
        <v>0.29447000000000001</v>
      </c>
      <c r="G61" s="16">
        <v>57.822000000000003</v>
      </c>
      <c r="H61" s="5">
        <f t="shared" si="1"/>
        <v>-3.3831430490261827E-2</v>
      </c>
      <c r="I61" s="4">
        <f t="shared" si="2"/>
        <v>-1.2931268676990126E-2</v>
      </c>
      <c r="J61" s="4">
        <f t="shared" si="3"/>
        <v>4.7411340792669066E-5</v>
      </c>
      <c r="K61" s="4">
        <f t="shared" si="4"/>
        <v>3.1088082901554293E-2</v>
      </c>
      <c r="L61" s="4">
        <f t="shared" si="5"/>
        <v>-1.2707034131294925E-2</v>
      </c>
      <c r="M61" s="3">
        <f t="shared" si="6"/>
        <v>-3.3416358803764479E-2</v>
      </c>
      <c r="N61" s="42">
        <f t="shared" si="8"/>
        <v>23.658433803048535</v>
      </c>
      <c r="O61" s="14">
        <f t="shared" si="9"/>
        <v>26.760252180061276</v>
      </c>
      <c r="P61" s="14">
        <f t="shared" si="10"/>
        <v>23.778013256977943</v>
      </c>
      <c r="Q61" s="14">
        <f t="shared" si="11"/>
        <v>23.096564531104907</v>
      </c>
      <c r="R61" s="14">
        <f t="shared" si="12"/>
        <v>0</v>
      </c>
      <c r="S61" s="14">
        <f t="shared" si="13"/>
        <v>0</v>
      </c>
      <c r="T61" s="45">
        <f t="shared" si="14"/>
        <v>97.293263771192656</v>
      </c>
      <c r="U61" s="46">
        <f t="shared" si="15"/>
        <v>-4.9245507991921844E-3</v>
      </c>
    </row>
    <row r="62" spans="1:21" x14ac:dyDescent="0.25">
      <c r="A62" t="s">
        <v>673</v>
      </c>
      <c r="B62" s="7">
        <v>9411.2999999999993</v>
      </c>
      <c r="C62" s="6">
        <v>190.45</v>
      </c>
      <c r="D62" s="12">
        <v>4.3380000000000002E-2</v>
      </c>
      <c r="E62" s="6">
        <v>20.66</v>
      </c>
      <c r="F62" s="6">
        <v>0.30187000000000003</v>
      </c>
      <c r="G62" s="16">
        <v>59.795999999999999</v>
      </c>
      <c r="H62" s="5">
        <f t="shared" si="1"/>
        <v>2.2167434181944445E-2</v>
      </c>
      <c r="I62" s="4">
        <f t="shared" si="2"/>
        <v>4.8329388451588073E-2</v>
      </c>
      <c r="J62" s="4">
        <f t="shared" si="3"/>
        <v>2.8303228559237725E-2</v>
      </c>
      <c r="K62" s="4">
        <f t="shared" si="4"/>
        <v>3.8190954773869468E-2</v>
      </c>
      <c r="L62" s="4">
        <f t="shared" si="5"/>
        <v>2.512989438652502E-2</v>
      </c>
      <c r="M62" s="3">
        <f t="shared" si="6"/>
        <v>3.4139254954861364E-2</v>
      </c>
      <c r="N62" s="42">
        <f t="shared" si="8"/>
        <v>24.182880577225504</v>
      </c>
      <c r="O62" s="14">
        <f t="shared" si="9"/>
        <v>28.053558802733914</v>
      </c>
      <c r="P62" s="14">
        <f t="shared" si="10"/>
        <v>24.451007800874773</v>
      </c>
      <c r="Q62" s="14">
        <f t="shared" si="11"/>
        <v>23.978644382544093</v>
      </c>
      <c r="R62" s="14">
        <f t="shared" si="12"/>
        <v>0</v>
      </c>
      <c r="S62" s="14">
        <f t="shared" si="13"/>
        <v>0</v>
      </c>
      <c r="T62" s="45">
        <f t="shared" si="14"/>
        <v>100.66609156337829</v>
      </c>
      <c r="U62" s="46">
        <f t="shared" si="15"/>
        <v>3.4666611658928481E-2</v>
      </c>
    </row>
    <row r="63" spans="1:21" x14ac:dyDescent="0.25">
      <c r="A63" t="s">
        <v>672</v>
      </c>
      <c r="B63" s="7">
        <v>9157.9</v>
      </c>
      <c r="C63" s="6">
        <v>183.25</v>
      </c>
      <c r="D63" s="12">
        <v>4.1703999999999998E-2</v>
      </c>
      <c r="E63" s="6">
        <v>19.899999999999999</v>
      </c>
      <c r="F63" s="6">
        <v>0.29463</v>
      </c>
      <c r="G63" s="16">
        <v>57.982999999999997</v>
      </c>
      <c r="H63" s="5">
        <f t="shared" si="1"/>
        <v>-2.6925079425796583E-2</v>
      </c>
      <c r="I63" s="4">
        <f t="shared" si="2"/>
        <v>-3.7805198214754476E-2</v>
      </c>
      <c r="J63" s="4">
        <f t="shared" si="3"/>
        <v>-3.8635315813739135E-2</v>
      </c>
      <c r="K63" s="4">
        <f t="shared" si="4"/>
        <v>-3.6786060019361133E-2</v>
      </c>
      <c r="L63" s="4">
        <f t="shared" si="5"/>
        <v>-2.3983834100771984E-2</v>
      </c>
      <c r="M63" s="3">
        <f t="shared" si="6"/>
        <v>-3.0319753829687657E-2</v>
      </c>
      <c r="N63" s="42">
        <f t="shared" si="8"/>
        <v>23.531754596939155</v>
      </c>
      <c r="O63" s="14">
        <f t="shared" si="9"/>
        <v>26.992988451567289</v>
      </c>
      <c r="P63" s="14">
        <f t="shared" si="10"/>
        <v>23.506335392523777</v>
      </c>
      <c r="Q63" s="14">
        <f t="shared" si="11"/>
        <v>23.09656453110491</v>
      </c>
      <c r="R63" s="14">
        <f t="shared" si="12"/>
        <v>0</v>
      </c>
      <c r="S63" s="14">
        <f t="shared" si="13"/>
        <v>0</v>
      </c>
      <c r="T63" s="45">
        <f t="shared" si="14"/>
        <v>97.127642972135135</v>
      </c>
      <c r="U63" s="46">
        <f t="shared" si="15"/>
        <v>-3.5150352380725725E-2</v>
      </c>
    </row>
    <row r="64" spans="1:21" x14ac:dyDescent="0.25">
      <c r="A64" t="s">
        <v>671</v>
      </c>
      <c r="B64" s="7">
        <v>9152.6</v>
      </c>
      <c r="C64" s="6">
        <v>182.37</v>
      </c>
      <c r="D64" s="12">
        <v>4.1238999999999998E-2</v>
      </c>
      <c r="E64" s="6">
        <v>19.850000000000001</v>
      </c>
      <c r="F64" s="6">
        <v>0.29448000000000002</v>
      </c>
      <c r="G64" s="16">
        <v>58.429000000000002</v>
      </c>
      <c r="H64" s="5">
        <f t="shared" si="1"/>
        <v>-5.787352995773043E-4</v>
      </c>
      <c r="I64" s="4">
        <f t="shared" si="2"/>
        <v>-4.8021828103683717E-3</v>
      </c>
      <c r="J64" s="4">
        <f t="shared" si="3"/>
        <v>-1.1150009591406107E-2</v>
      </c>
      <c r="K64" s="4">
        <f t="shared" si="4"/>
        <v>-2.5125628140701961E-3</v>
      </c>
      <c r="L64" s="4">
        <f t="shared" si="5"/>
        <v>-5.0911312493628902E-4</v>
      </c>
      <c r="M64" s="3">
        <f t="shared" si="6"/>
        <v>7.6919096976701962E-3</v>
      </c>
      <c r="N64" s="42">
        <f t="shared" si="8"/>
        <v>23.518135939892915</v>
      </c>
      <c r="O64" s="14">
        <f t="shared" si="9"/>
        <v>26.863363186424699</v>
      </c>
      <c r="P64" s="14">
        <f t="shared" si="10"/>
        <v>23.244239527438328</v>
      </c>
      <c r="Q64" s="14">
        <f t="shared" si="11"/>
        <v>23.038532961931285</v>
      </c>
      <c r="R64" s="14">
        <f t="shared" si="12"/>
        <v>0</v>
      </c>
      <c r="S64" s="14">
        <f t="shared" si="13"/>
        <v>0</v>
      </c>
      <c r="T64" s="45">
        <f t="shared" si="14"/>
        <v>96.664271615687227</v>
      </c>
      <c r="U64" s="46">
        <f t="shared" si="15"/>
        <v>-4.7707464349859841E-3</v>
      </c>
    </row>
    <row r="65" spans="1:21" x14ac:dyDescent="0.25">
      <c r="A65" t="s">
        <v>670</v>
      </c>
      <c r="B65" s="7">
        <v>9230.1</v>
      </c>
      <c r="C65" s="6">
        <v>183.12</v>
      </c>
      <c r="D65" s="12">
        <v>4.2118000000000003E-2</v>
      </c>
      <c r="E65" s="6">
        <v>19.899999999999999</v>
      </c>
      <c r="F65" s="6">
        <v>0.29137000000000002</v>
      </c>
      <c r="G65" s="16">
        <v>58.37</v>
      </c>
      <c r="H65" s="5">
        <f t="shared" si="1"/>
        <v>8.4675392784563375E-3</v>
      </c>
      <c r="I65" s="4">
        <f t="shared" si="2"/>
        <v>4.1125185063333181E-3</v>
      </c>
      <c r="J65" s="4">
        <f t="shared" si="3"/>
        <v>2.1314774849050755E-2</v>
      </c>
      <c r="K65" s="4">
        <f t="shared" si="4"/>
        <v>2.5188916876572875E-3</v>
      </c>
      <c r="L65" s="4">
        <f t="shared" si="5"/>
        <v>-1.0560988861722409E-2</v>
      </c>
      <c r="M65" s="3">
        <f t="shared" si="6"/>
        <v>-1.0097725444557781E-3</v>
      </c>
      <c r="N65" s="42">
        <f t="shared" si="8"/>
        <v>23.717276679720033</v>
      </c>
      <c r="O65" s="14">
        <f t="shared" si="9"/>
        <v>26.973839264671224</v>
      </c>
      <c r="P65" s="14">
        <f t="shared" si="10"/>
        <v>23.739685259503084</v>
      </c>
      <c r="Q65" s="14">
        <f t="shared" si="11"/>
        <v>23.096564531104914</v>
      </c>
      <c r="R65" s="14">
        <f t="shared" si="12"/>
        <v>0</v>
      </c>
      <c r="S65" s="14">
        <f t="shared" si="13"/>
        <v>0</v>
      </c>
      <c r="T65" s="45">
        <f t="shared" si="14"/>
        <v>97.52736573499925</v>
      </c>
      <c r="U65" s="46">
        <f t="shared" si="15"/>
        <v>8.9287810779092869E-3</v>
      </c>
    </row>
    <row r="66" spans="1:21" x14ac:dyDescent="0.25">
      <c r="A66" t="s">
        <v>669</v>
      </c>
      <c r="B66" s="7">
        <v>9300.6</v>
      </c>
      <c r="C66" s="6">
        <v>183.01</v>
      </c>
      <c r="D66" s="12">
        <v>4.2373000000000001E-2</v>
      </c>
      <c r="E66" s="6">
        <v>20.190000000000001</v>
      </c>
      <c r="F66" s="6">
        <v>0.29469000000000001</v>
      </c>
      <c r="G66" s="16">
        <v>58.280999999999999</v>
      </c>
      <c r="H66" s="5">
        <f t="shared" si="1"/>
        <v>7.6380537588975894E-3</v>
      </c>
      <c r="I66" s="4">
        <f t="shared" si="2"/>
        <v>-6.0069899519443748E-4</v>
      </c>
      <c r="J66" s="4">
        <f t="shared" si="3"/>
        <v>6.05441853839217E-3</v>
      </c>
      <c r="K66" s="4">
        <f t="shared" si="4"/>
        <v>1.4572864321608092E-2</v>
      </c>
      <c r="L66" s="4">
        <f t="shared" si="5"/>
        <v>1.1394446923156165E-2</v>
      </c>
      <c r="M66" s="3">
        <f t="shared" si="6"/>
        <v>-1.5247558677402573E-3</v>
      </c>
      <c r="N66" s="42">
        <f t="shared" si="8"/>
        <v>23.898430514014382</v>
      </c>
      <c r="O66" s="14">
        <f t="shared" si="9"/>
        <v>26.957636106528398</v>
      </c>
      <c r="P66" s="14">
        <f t="shared" si="10"/>
        <v>23.883415250033813</v>
      </c>
      <c r="Q66" s="14">
        <f t="shared" si="11"/>
        <v>23.433147632311972</v>
      </c>
      <c r="R66" s="14">
        <f t="shared" si="12"/>
        <v>0</v>
      </c>
      <c r="S66" s="14">
        <f t="shared" si="13"/>
        <v>0</v>
      </c>
      <c r="T66" s="45">
        <f t="shared" si="14"/>
        <v>98.172629502888554</v>
      </c>
      <c r="U66" s="46">
        <f t="shared" si="15"/>
        <v>6.616232921153653E-3</v>
      </c>
    </row>
    <row r="67" spans="1:21" x14ac:dyDescent="0.25">
      <c r="A67" t="s">
        <v>668</v>
      </c>
      <c r="B67" s="7">
        <v>9198.2999999999993</v>
      </c>
      <c r="C67" s="6">
        <v>181.7</v>
      </c>
      <c r="D67" s="12">
        <v>4.1696999999999998E-2</v>
      </c>
      <c r="E67" s="6">
        <v>20.16</v>
      </c>
      <c r="F67" s="6">
        <v>0.29028999999999999</v>
      </c>
      <c r="G67" s="16">
        <v>58.398000000000003</v>
      </c>
      <c r="H67" s="5">
        <f t="shared" si="1"/>
        <v>-1.0999290368363446E-2</v>
      </c>
      <c r="I67" s="4">
        <f t="shared" si="2"/>
        <v>-7.1580787935086043E-3</v>
      </c>
      <c r="J67" s="4">
        <f t="shared" si="3"/>
        <v>-1.5953555330045166E-2</v>
      </c>
      <c r="K67" s="4">
        <f t="shared" si="4"/>
        <v>-1.4858841010402246E-3</v>
      </c>
      <c r="L67" s="4">
        <f t="shared" si="5"/>
        <v>-1.4930944382232192E-2</v>
      </c>
      <c r="M67" s="3">
        <f t="shared" si="6"/>
        <v>2.0075153137386614E-3</v>
      </c>
      <c r="N67" s="42">
        <f t="shared" si="8"/>
        <v>23.635564737442582</v>
      </c>
      <c r="O67" s="14">
        <f t="shared" si="9"/>
        <v>26.764671223191137</v>
      </c>
      <c r="P67" s="14">
        <f t="shared" si="10"/>
        <v>23.502389863371956</v>
      </c>
      <c r="Q67" s="14">
        <f t="shared" si="11"/>
        <v>23.398328690807791</v>
      </c>
      <c r="R67" s="14">
        <f t="shared" si="12"/>
        <v>0</v>
      </c>
      <c r="S67" s="14">
        <f t="shared" si="13"/>
        <v>0</v>
      </c>
      <c r="T67" s="45">
        <f t="shared" si="14"/>
        <v>97.300954514813469</v>
      </c>
      <c r="U67" s="46">
        <f t="shared" si="15"/>
        <v>-8.8790021464122404E-3</v>
      </c>
    </row>
    <row r="68" spans="1:21" x14ac:dyDescent="0.25">
      <c r="A68" t="s">
        <v>667</v>
      </c>
      <c r="B68" s="7">
        <v>9396.4</v>
      </c>
      <c r="C68" s="6">
        <v>185.85</v>
      </c>
      <c r="D68" s="12">
        <v>4.3157000000000001E-2</v>
      </c>
      <c r="E68" s="6">
        <v>20.62</v>
      </c>
      <c r="F68" s="6">
        <v>0.29879</v>
      </c>
      <c r="G68" s="16">
        <v>61.442999999999998</v>
      </c>
      <c r="H68" s="5">
        <f t="shared" si="1"/>
        <v>2.1536588282617508E-2</v>
      </c>
      <c r="I68" s="4">
        <f t="shared" si="2"/>
        <v>2.2839845899834899E-2</v>
      </c>
      <c r="J68" s="4">
        <f t="shared" si="3"/>
        <v>3.5014509437129915E-2</v>
      </c>
      <c r="K68" s="4">
        <f t="shared" si="4"/>
        <v>2.2817460317460458E-2</v>
      </c>
      <c r="L68" s="4">
        <f t="shared" si="5"/>
        <v>2.9281063763822335E-2</v>
      </c>
      <c r="M68" s="3">
        <f t="shared" si="6"/>
        <v>5.2142196650570183E-2</v>
      </c>
      <c r="N68" s="42">
        <f t="shared" si="8"/>
        <v>24.144594164020035</v>
      </c>
      <c r="O68" s="14">
        <f t="shared" si="9"/>
        <v>27.375972189488568</v>
      </c>
      <c r="P68" s="14">
        <f t="shared" si="10"/>
        <v>24.325314515038102</v>
      </c>
      <c r="Q68" s="14">
        <f t="shared" si="11"/>
        <v>23.932219127205194</v>
      </c>
      <c r="R68" s="14">
        <f t="shared" si="12"/>
        <v>0</v>
      </c>
      <c r="S68" s="14">
        <f t="shared" si="13"/>
        <v>0</v>
      </c>
      <c r="T68" s="45">
        <f t="shared" si="14"/>
        <v>99.778099995751887</v>
      </c>
      <c r="U68" s="46">
        <f t="shared" si="15"/>
        <v>2.5458593836931831E-2</v>
      </c>
    </row>
    <row r="69" spans="1:21" x14ac:dyDescent="0.25">
      <c r="A69" t="s">
        <v>666</v>
      </c>
      <c r="B69" s="7">
        <v>9310.7999999999993</v>
      </c>
      <c r="C69" s="6">
        <v>188.67</v>
      </c>
      <c r="D69" s="12">
        <v>4.4132999999999999E-2</v>
      </c>
      <c r="E69" s="6">
        <v>20.62</v>
      </c>
      <c r="F69" s="6">
        <v>0.30058000000000001</v>
      </c>
      <c r="G69" s="16">
        <v>63.238</v>
      </c>
      <c r="H69" s="5">
        <f t="shared" ref="H69:H132" si="17">IFERROR(B69/B68-1,"")</f>
        <v>-9.1098718658210176E-3</v>
      </c>
      <c r="I69" s="4">
        <f t="shared" ref="I69:I132" si="18">IFERROR(C69/C68-1,"")</f>
        <v>1.5173527037933843E-2</v>
      </c>
      <c r="J69" s="4">
        <f t="shared" ref="J69:J132" si="19">IFERROR(D69/D68-1,"")</f>
        <v>2.261510299603775E-2</v>
      </c>
      <c r="K69" s="4">
        <f t="shared" ref="K69:K132" si="20">IFERROR(E69/E68-1,"")</f>
        <v>0</v>
      </c>
      <c r="L69" s="4">
        <f t="shared" ref="L69:L132" si="21">IFERROR(F69/F68-1,"")</f>
        <v>5.9908296797082095E-3</v>
      </c>
      <c r="M69" s="3">
        <f t="shared" ref="M69:M132" si="22">IFERROR(G69/G68-1,"")</f>
        <v>2.9214068323486941E-2</v>
      </c>
      <c r="N69" s="42">
        <f t="shared" si="8"/>
        <v>23.924640004933561</v>
      </c>
      <c r="O69" s="14">
        <f t="shared" si="9"/>
        <v>27.791362243695499</v>
      </c>
      <c r="P69" s="14">
        <f t="shared" si="10"/>
        <v>24.8754340082067</v>
      </c>
      <c r="Q69" s="14">
        <f t="shared" si="11"/>
        <v>23.932219127205194</v>
      </c>
      <c r="R69" s="14">
        <f t="shared" si="12"/>
        <v>0</v>
      </c>
      <c r="S69" s="14">
        <f t="shared" si="13"/>
        <v>0</v>
      </c>
      <c r="T69" s="45">
        <f t="shared" si="14"/>
        <v>100.52365538404095</v>
      </c>
      <c r="U69" s="46">
        <f t="shared" si="15"/>
        <v>7.4721345497739122E-3</v>
      </c>
    </row>
    <row r="70" spans="1:21" x14ac:dyDescent="0.25">
      <c r="A70" t="s">
        <v>665</v>
      </c>
      <c r="B70" s="7">
        <v>9338.9</v>
      </c>
      <c r="C70" s="6">
        <v>191.28</v>
      </c>
      <c r="D70" s="12">
        <v>4.4783999999999997E-2</v>
      </c>
      <c r="E70" s="6">
        <v>20.65</v>
      </c>
      <c r="F70" s="6">
        <v>0.31018000000000001</v>
      </c>
      <c r="G70" s="16">
        <v>64.198999999999998</v>
      </c>
      <c r="H70" s="5">
        <f t="shared" si="17"/>
        <v>3.0180006014521865E-3</v>
      </c>
      <c r="I70" s="4">
        <f t="shared" si="18"/>
        <v>1.3833677850214832E-2</v>
      </c>
      <c r="J70" s="4">
        <f t="shared" si="19"/>
        <v>1.4750866698388876E-2</v>
      </c>
      <c r="K70" s="4">
        <f t="shared" si="20"/>
        <v>1.4548981571289588E-3</v>
      </c>
      <c r="L70" s="4">
        <f t="shared" si="21"/>
        <v>3.1938252711424475E-2</v>
      </c>
      <c r="M70" s="3">
        <f t="shared" si="22"/>
        <v>1.5196559030962398E-2</v>
      </c>
      <c r="N70" s="42">
        <f t="shared" ref="N70:N133" si="23">N69*(1+H70)</f>
        <v>23.996844582857978</v>
      </c>
      <c r="O70" s="14">
        <f t="shared" ref="O70:O133" si="24">O69*(1+I70)</f>
        <v>28.175818995993406</v>
      </c>
      <c r="P70" s="14">
        <f t="shared" ref="P70:P133" si="25">P69*(1+J70)</f>
        <v>25.242368219326327</v>
      </c>
      <c r="Q70" s="14">
        <f t="shared" ref="Q70:Q133" si="26">Q69*(1+K70)</f>
        <v>23.967038068709371</v>
      </c>
      <c r="R70" s="14">
        <f t="shared" ref="R70:R133" si="27">R69*(1+L70)</f>
        <v>0</v>
      </c>
      <c r="S70" s="14">
        <f t="shared" ref="S70:S133" si="28">S69*(1+M70)</f>
        <v>0</v>
      </c>
      <c r="T70" s="45">
        <f t="shared" ref="T70:T133" si="29">SUM(N70:S70)</f>
        <v>101.38206986688708</v>
      </c>
      <c r="U70" s="46">
        <f t="shared" ref="U70:U133" si="30">T70/T69-1</f>
        <v>8.5394276557755333E-3</v>
      </c>
    </row>
    <row r="71" spans="1:21" x14ac:dyDescent="0.25">
      <c r="A71" t="s">
        <v>664</v>
      </c>
      <c r="B71" s="7">
        <v>9223.5</v>
      </c>
      <c r="C71" s="6">
        <v>186.94</v>
      </c>
      <c r="D71" s="12">
        <v>4.3409999999999997E-2</v>
      </c>
      <c r="E71" s="6">
        <v>20.399999999999999</v>
      </c>
      <c r="F71" s="6">
        <v>0.29055999999999998</v>
      </c>
      <c r="G71" s="16">
        <v>61.469000000000001</v>
      </c>
      <c r="H71" s="5">
        <f t="shared" si="17"/>
        <v>-1.2356915696709381E-2</v>
      </c>
      <c r="I71" s="4">
        <f t="shared" si="18"/>
        <v>-2.2689251359263918E-2</v>
      </c>
      <c r="J71" s="4">
        <f t="shared" si="19"/>
        <v>-3.0680600214362252E-2</v>
      </c>
      <c r="K71" s="4">
        <f t="shared" si="20"/>
        <v>-1.2106537530266359E-2</v>
      </c>
      <c r="L71" s="4">
        <f t="shared" si="21"/>
        <v>-6.3253594686956016E-2</v>
      </c>
      <c r="M71" s="3">
        <f t="shared" si="22"/>
        <v>-4.2524026854000807E-2</v>
      </c>
      <c r="N71" s="42">
        <f t="shared" si="23"/>
        <v>23.700317597360566</v>
      </c>
      <c r="O71" s="14">
        <f t="shared" si="24"/>
        <v>27.536530756540188</v>
      </c>
      <c r="P71" s="14">
        <f t="shared" si="25"/>
        <v>24.467917211525453</v>
      </c>
      <c r="Q71" s="14">
        <f t="shared" si="26"/>
        <v>23.67688022284122</v>
      </c>
      <c r="R71" s="14">
        <f t="shared" si="27"/>
        <v>0</v>
      </c>
      <c r="S71" s="14">
        <f t="shared" si="28"/>
        <v>0</v>
      </c>
      <c r="T71" s="45">
        <f t="shared" si="29"/>
        <v>99.381645788267434</v>
      </c>
      <c r="U71" s="46">
        <f t="shared" si="30"/>
        <v>-1.9731537156877588E-2</v>
      </c>
    </row>
    <row r="72" spans="1:21" x14ac:dyDescent="0.25">
      <c r="A72" t="s">
        <v>663</v>
      </c>
      <c r="B72" s="7">
        <v>8778.2000000000007</v>
      </c>
      <c r="C72" s="6">
        <v>184.03</v>
      </c>
      <c r="D72" s="12">
        <v>4.2166000000000002E-2</v>
      </c>
      <c r="E72" s="6">
        <v>19.71</v>
      </c>
      <c r="F72" s="6">
        <v>0.27553</v>
      </c>
      <c r="G72" s="16">
        <v>60.451999999999998</v>
      </c>
      <c r="H72" s="5">
        <f t="shared" si="17"/>
        <v>-4.8278852930015659E-2</v>
      </c>
      <c r="I72" s="4">
        <f t="shared" si="18"/>
        <v>-1.5566491922542003E-2</v>
      </c>
      <c r="J72" s="4">
        <f t="shared" si="19"/>
        <v>-2.8656991476618154E-2</v>
      </c>
      <c r="K72" s="4">
        <f t="shared" si="20"/>
        <v>-3.3823529411764586E-2</v>
      </c>
      <c r="L72" s="4">
        <f t="shared" si="21"/>
        <v>-5.1727698237885478E-2</v>
      </c>
      <c r="M72" s="3">
        <f t="shared" si="22"/>
        <v>-1.6544925084188811E-2</v>
      </c>
      <c r="N72" s="42">
        <f t="shared" si="23"/>
        <v>22.556093449682933</v>
      </c>
      <c r="O72" s="14">
        <f t="shared" si="24"/>
        <v>27.107883572943674</v>
      </c>
      <c r="P72" s="14">
        <f t="shared" si="25"/>
        <v>23.766740316544169</v>
      </c>
      <c r="Q72" s="14">
        <f t="shared" si="26"/>
        <v>22.876044568245124</v>
      </c>
      <c r="R72" s="14">
        <f t="shared" si="27"/>
        <v>0</v>
      </c>
      <c r="S72" s="14">
        <f t="shared" si="28"/>
        <v>0</v>
      </c>
      <c r="T72" s="45">
        <f t="shared" si="29"/>
        <v>96.306761907415904</v>
      </c>
      <c r="U72" s="46">
        <f t="shared" si="30"/>
        <v>-3.0940158582225208E-2</v>
      </c>
    </row>
    <row r="73" spans="1:21" x14ac:dyDescent="0.25">
      <c r="A73" t="s">
        <v>662</v>
      </c>
      <c r="B73" s="7">
        <v>8804.5</v>
      </c>
      <c r="C73" s="6">
        <v>184.96</v>
      </c>
      <c r="D73" s="12">
        <v>4.2408000000000001E-2</v>
      </c>
      <c r="E73" s="6">
        <v>19.760000000000002</v>
      </c>
      <c r="F73" s="6">
        <v>0.27987000000000001</v>
      </c>
      <c r="G73" s="16">
        <v>62.093000000000004</v>
      </c>
      <c r="H73" s="5">
        <f t="shared" si="17"/>
        <v>2.9960584174431037E-3</v>
      </c>
      <c r="I73" s="4">
        <f t="shared" si="18"/>
        <v>5.0535238819757744E-3</v>
      </c>
      <c r="J73" s="4">
        <f t="shared" si="19"/>
        <v>5.7392211734572651E-3</v>
      </c>
      <c r="K73" s="4">
        <f t="shared" si="20"/>
        <v>2.5367833587011113E-3</v>
      </c>
      <c r="L73" s="4">
        <f t="shared" si="21"/>
        <v>1.5751460820963237E-2</v>
      </c>
      <c r="M73" s="3">
        <f t="shared" si="22"/>
        <v>2.7145503870839693E-2</v>
      </c>
      <c r="N73" s="42">
        <f t="shared" si="23"/>
        <v>22.623672823327489</v>
      </c>
      <c r="O73" s="14">
        <f t="shared" si="24"/>
        <v>27.244873909969364</v>
      </c>
      <c r="P73" s="14">
        <f t="shared" si="25"/>
        <v>23.903142895792939</v>
      </c>
      <c r="Q73" s="14">
        <f t="shared" si="26"/>
        <v>22.934076137418753</v>
      </c>
      <c r="R73" s="14">
        <f t="shared" si="27"/>
        <v>0</v>
      </c>
      <c r="S73" s="14">
        <f t="shared" si="28"/>
        <v>0</v>
      </c>
      <c r="T73" s="45">
        <f t="shared" si="29"/>
        <v>96.705765766508549</v>
      </c>
      <c r="U73" s="46">
        <f t="shared" si="30"/>
        <v>4.1430513412570313E-3</v>
      </c>
    </row>
    <row r="74" spans="1:21" x14ac:dyDescent="0.25">
      <c r="A74" t="s">
        <v>661</v>
      </c>
      <c r="B74" s="7">
        <v>9036.7999999999993</v>
      </c>
      <c r="C74" s="6">
        <v>188.99</v>
      </c>
      <c r="D74" s="12">
        <v>4.3831000000000002E-2</v>
      </c>
      <c r="E74" s="6">
        <v>20.420000000000002</v>
      </c>
      <c r="F74" s="6">
        <v>0.27918999999999999</v>
      </c>
      <c r="G74" s="16">
        <v>63.716000000000001</v>
      </c>
      <c r="H74" s="5">
        <f t="shared" si="17"/>
        <v>2.6384235334204087E-2</v>
      </c>
      <c r="I74" s="4">
        <f t="shared" si="18"/>
        <v>2.1788494809688697E-2</v>
      </c>
      <c r="J74" s="4">
        <f t="shared" si="19"/>
        <v>3.3554989624599241E-2</v>
      </c>
      <c r="K74" s="4">
        <f t="shared" si="20"/>
        <v>3.34008097165992E-2</v>
      </c>
      <c r="L74" s="4">
        <f t="shared" si="21"/>
        <v>-2.4296995033409319E-3</v>
      </c>
      <c r="M74" s="3">
        <f t="shared" si="22"/>
        <v>2.6138212036783459E-2</v>
      </c>
      <c r="N74" s="42">
        <f t="shared" si="23"/>
        <v>23.2205811312222</v>
      </c>
      <c r="O74" s="14">
        <f t="shared" si="24"/>
        <v>27.838498703747355</v>
      </c>
      <c r="P74" s="14">
        <f t="shared" si="25"/>
        <v>24.705212607656584</v>
      </c>
      <c r="Q74" s="14">
        <f t="shared" si="26"/>
        <v>23.700092850510675</v>
      </c>
      <c r="R74" s="14">
        <f t="shared" si="27"/>
        <v>0</v>
      </c>
      <c r="S74" s="14">
        <f t="shared" si="28"/>
        <v>0</v>
      </c>
      <c r="T74" s="45">
        <f t="shared" si="29"/>
        <v>99.4643852931368</v>
      </c>
      <c r="U74" s="46">
        <f t="shared" si="30"/>
        <v>2.8525905407634111E-2</v>
      </c>
    </row>
    <row r="75" spans="1:21" x14ac:dyDescent="0.25">
      <c r="A75" t="s">
        <v>660</v>
      </c>
      <c r="B75" s="7">
        <v>8736.9</v>
      </c>
      <c r="C75" s="6">
        <v>185.09</v>
      </c>
      <c r="D75" s="12">
        <v>4.3187999999999997E-2</v>
      </c>
      <c r="E75" s="6">
        <v>20.11</v>
      </c>
      <c r="F75" s="6">
        <v>0.27428999999999998</v>
      </c>
      <c r="G75" s="16">
        <v>61.893000000000001</v>
      </c>
      <c r="H75" s="5">
        <f t="shared" si="17"/>
        <v>-3.3186526203966005E-2</v>
      </c>
      <c r="I75" s="4">
        <f t="shared" si="18"/>
        <v>-2.0636012487433186E-2</v>
      </c>
      <c r="J75" s="4">
        <f t="shared" si="19"/>
        <v>-1.4669982432525042E-2</v>
      </c>
      <c r="K75" s="4">
        <f t="shared" si="20"/>
        <v>-1.5181194906954132E-2</v>
      </c>
      <c r="L75" s="4">
        <f t="shared" si="21"/>
        <v>-1.7550771875783577E-2</v>
      </c>
      <c r="M75" s="3">
        <f t="shared" si="22"/>
        <v>-2.8611337811538684E-2</v>
      </c>
      <c r="N75" s="42">
        <f t="shared" si="23"/>
        <v>22.449970707039576</v>
      </c>
      <c r="O75" s="14">
        <f t="shared" si="24"/>
        <v>27.264023096865433</v>
      </c>
      <c r="P75" s="14">
        <f t="shared" si="25"/>
        <v>24.342787572710467</v>
      </c>
      <c r="Q75" s="14">
        <f t="shared" si="26"/>
        <v>23.340297121634162</v>
      </c>
      <c r="R75" s="14">
        <f t="shared" si="27"/>
        <v>0</v>
      </c>
      <c r="S75" s="14">
        <f t="shared" si="28"/>
        <v>0</v>
      </c>
      <c r="T75" s="45">
        <f t="shared" si="29"/>
        <v>97.397078498249641</v>
      </c>
      <c r="U75" s="46">
        <f t="shared" si="30"/>
        <v>-2.0784392210281943E-2</v>
      </c>
    </row>
    <row r="76" spans="1:21" x14ac:dyDescent="0.25">
      <c r="A76" t="s">
        <v>659</v>
      </c>
      <c r="B76" s="7">
        <v>8812.6</v>
      </c>
      <c r="C76" s="6">
        <v>186.99</v>
      </c>
      <c r="D76" s="12">
        <v>4.3695999999999999E-2</v>
      </c>
      <c r="E76" s="6">
        <v>20.89</v>
      </c>
      <c r="F76" s="6">
        <v>0.27211999999999997</v>
      </c>
      <c r="G76" s="16">
        <v>61.521999999999998</v>
      </c>
      <c r="H76" s="5">
        <f t="shared" si="17"/>
        <v>8.6644004166238631E-3</v>
      </c>
      <c r="I76" s="4">
        <f t="shared" si="18"/>
        <v>1.0265276352044994E-2</v>
      </c>
      <c r="J76" s="4">
        <f t="shared" si="19"/>
        <v>1.1762526627767E-2</v>
      </c>
      <c r="K76" s="4">
        <f t="shared" si="20"/>
        <v>3.8786673296867358E-2</v>
      </c>
      <c r="L76" s="4">
        <f t="shared" si="21"/>
        <v>-7.9113347187284022E-3</v>
      </c>
      <c r="M76" s="3">
        <f t="shared" si="22"/>
        <v>-5.9942158240835486E-3</v>
      </c>
      <c r="N76" s="42">
        <f t="shared" si="23"/>
        <v>22.644486242586844</v>
      </c>
      <c r="O76" s="14">
        <f t="shared" si="24"/>
        <v>27.543895828423295</v>
      </c>
      <c r="P76" s="14">
        <f t="shared" si="25"/>
        <v>24.629120259728548</v>
      </c>
      <c r="Q76" s="14">
        <f t="shared" si="26"/>
        <v>24.2455896007428</v>
      </c>
      <c r="R76" s="14">
        <f t="shared" si="27"/>
        <v>0</v>
      </c>
      <c r="S76" s="14">
        <f t="shared" si="28"/>
        <v>0</v>
      </c>
      <c r="T76" s="45">
        <f t="shared" si="29"/>
        <v>99.063091931481495</v>
      </c>
      <c r="U76" s="46">
        <f t="shared" si="30"/>
        <v>1.710537378451038E-2</v>
      </c>
    </row>
    <row r="77" spans="1:21" x14ac:dyDescent="0.25">
      <c r="A77" t="s">
        <v>658</v>
      </c>
      <c r="B77" s="7">
        <v>8783.1</v>
      </c>
      <c r="C77" s="6">
        <v>188.36</v>
      </c>
      <c r="D77" s="12">
        <v>4.3289000000000001E-2</v>
      </c>
      <c r="E77" s="6">
        <v>21.31</v>
      </c>
      <c r="F77" s="6">
        <v>0.27215</v>
      </c>
      <c r="G77" s="16">
        <v>61.024999999999999</v>
      </c>
      <c r="H77" s="5">
        <f t="shared" si="17"/>
        <v>-3.3474797449106752E-3</v>
      </c>
      <c r="I77" s="4">
        <f t="shared" si="18"/>
        <v>7.3265950050804829E-3</v>
      </c>
      <c r="J77" s="4">
        <f t="shared" si="19"/>
        <v>-9.3143537165872869E-3</v>
      </c>
      <c r="K77" s="4">
        <f t="shared" si="20"/>
        <v>2.0105313547151615E-2</v>
      </c>
      <c r="L77" s="4">
        <f t="shared" si="21"/>
        <v>1.1024547993532252E-4</v>
      </c>
      <c r="M77" s="3">
        <f t="shared" si="22"/>
        <v>-8.0784109749357791E-3</v>
      </c>
      <c r="N77" s="42">
        <f t="shared" si="23"/>
        <v>22.568684283555875</v>
      </c>
      <c r="O77" s="14">
        <f t="shared" si="24"/>
        <v>27.745698798020278</v>
      </c>
      <c r="P77" s="14">
        <f t="shared" si="25"/>
        <v>24.39971592190107</v>
      </c>
      <c r="Q77" s="14">
        <f t="shared" si="26"/>
        <v>24.733054781801293</v>
      </c>
      <c r="R77" s="14">
        <f t="shared" si="27"/>
        <v>0</v>
      </c>
      <c r="S77" s="14">
        <f t="shared" si="28"/>
        <v>0</v>
      </c>
      <c r="T77" s="45">
        <f t="shared" si="29"/>
        <v>99.447153785278516</v>
      </c>
      <c r="U77" s="46">
        <f t="shared" si="30"/>
        <v>3.8769419196269528E-3</v>
      </c>
    </row>
    <row r="78" spans="1:21" x14ac:dyDescent="0.25">
      <c r="A78" t="s">
        <v>657</v>
      </c>
      <c r="B78" s="7">
        <v>8661.2000000000007</v>
      </c>
      <c r="C78" s="6">
        <v>185.25</v>
      </c>
      <c r="D78" s="12">
        <v>4.2798000000000003E-2</v>
      </c>
      <c r="E78" s="6">
        <v>21.21</v>
      </c>
      <c r="F78" s="6">
        <v>0.26823000000000002</v>
      </c>
      <c r="G78" s="16">
        <v>59.186999999999998</v>
      </c>
      <c r="H78" s="5">
        <f t="shared" si="17"/>
        <v>-1.3878926574899531E-2</v>
      </c>
      <c r="I78" s="4">
        <f t="shared" si="18"/>
        <v>-1.651093650456581E-2</v>
      </c>
      <c r="J78" s="4">
        <f t="shared" si="19"/>
        <v>-1.1342373351197699E-2</v>
      </c>
      <c r="K78" s="4">
        <f t="shared" si="20"/>
        <v>-4.6926325668699143E-3</v>
      </c>
      <c r="L78" s="4">
        <f t="shared" si="21"/>
        <v>-1.4403821422009799E-2</v>
      </c>
      <c r="M78" s="3">
        <f t="shared" si="22"/>
        <v>-3.0118803768947155E-2</v>
      </c>
      <c r="N78" s="42">
        <f t="shared" si="23"/>
        <v>22.255455171492315</v>
      </c>
      <c r="O78" s="14">
        <f t="shared" si="24"/>
        <v>27.287591326891359</v>
      </c>
      <c r="P78" s="14">
        <f t="shared" si="25"/>
        <v>24.122965234251705</v>
      </c>
      <c r="Q78" s="14">
        <f t="shared" si="26"/>
        <v>24.616991643454035</v>
      </c>
      <c r="R78" s="14">
        <f t="shared" si="27"/>
        <v>0</v>
      </c>
      <c r="S78" s="14">
        <f t="shared" si="28"/>
        <v>0</v>
      </c>
      <c r="T78" s="45">
        <f t="shared" si="29"/>
        <v>98.283003376089425</v>
      </c>
      <c r="U78" s="46">
        <f t="shared" si="30"/>
        <v>-1.170622149430911E-2</v>
      </c>
    </row>
    <row r="79" spans="1:21" x14ac:dyDescent="0.25">
      <c r="A79" t="s">
        <v>656</v>
      </c>
      <c r="B79" s="7">
        <v>8476.2999999999993</v>
      </c>
      <c r="C79" s="6">
        <v>180.19</v>
      </c>
      <c r="D79" s="12">
        <v>4.3915999999999997E-2</v>
      </c>
      <c r="E79" s="6">
        <v>20.309999999999999</v>
      </c>
      <c r="F79" s="6">
        <v>0.26062999999999997</v>
      </c>
      <c r="G79" s="16">
        <v>57.758000000000003</v>
      </c>
      <c r="H79" s="5">
        <f t="shared" si="17"/>
        <v>-2.1348081097307681E-2</v>
      </c>
      <c r="I79" s="4">
        <f t="shared" si="18"/>
        <v>-2.7314439946018898E-2</v>
      </c>
      <c r="J79" s="4">
        <f t="shared" si="19"/>
        <v>2.6122716014767011E-2</v>
      </c>
      <c r="K79" s="4">
        <f t="shared" si="20"/>
        <v>-4.2432814710042566E-2</v>
      </c>
      <c r="L79" s="4">
        <f t="shared" si="21"/>
        <v>-2.8333892554897155E-2</v>
      </c>
      <c r="M79" s="3">
        <f t="shared" si="22"/>
        <v>-2.4143815364860433E-2</v>
      </c>
      <c r="N79" s="42">
        <f t="shared" si="23"/>
        <v>21.780343909633803</v>
      </c>
      <c r="O79" s="14">
        <f t="shared" si="24"/>
        <v>26.542246052321477</v>
      </c>
      <c r="P79" s="14">
        <f t="shared" si="25"/>
        <v>24.75312260450016</v>
      </c>
      <c r="Q79" s="14">
        <f t="shared" si="26"/>
        <v>23.572423398328684</v>
      </c>
      <c r="R79" s="14">
        <f t="shared" si="27"/>
        <v>0</v>
      </c>
      <c r="S79" s="14">
        <f t="shared" si="28"/>
        <v>0</v>
      </c>
      <c r="T79" s="45">
        <f t="shared" si="29"/>
        <v>96.648135964784117</v>
      </c>
      <c r="U79" s="46">
        <f t="shared" si="30"/>
        <v>-1.6634284211374029E-2</v>
      </c>
    </row>
    <row r="80" spans="1:21" x14ac:dyDescent="0.25">
      <c r="A80" t="s">
        <v>655</v>
      </c>
      <c r="B80" s="7">
        <v>8497.2999999999993</v>
      </c>
      <c r="C80" s="6">
        <v>182.42</v>
      </c>
      <c r="D80" s="12">
        <v>4.3878E-2</v>
      </c>
      <c r="E80" s="6">
        <v>20.100000000000001</v>
      </c>
      <c r="F80" s="6">
        <v>0.26218999999999998</v>
      </c>
      <c r="G80" s="16">
        <v>58.284999999999997</v>
      </c>
      <c r="H80" s="5">
        <f t="shared" si="17"/>
        <v>2.4774960772979693E-3</v>
      </c>
      <c r="I80" s="4">
        <f t="shared" si="18"/>
        <v>1.2375825517509265E-2</v>
      </c>
      <c r="J80" s="4">
        <f t="shared" si="19"/>
        <v>-8.6528827762077931E-4</v>
      </c>
      <c r="K80" s="4">
        <f t="shared" si="20"/>
        <v>-1.0339734121122435E-2</v>
      </c>
      <c r="L80" s="4">
        <f t="shared" si="21"/>
        <v>5.9854966811188071E-3</v>
      </c>
      <c r="M80" s="3">
        <f t="shared" si="22"/>
        <v>9.1242771564110647E-3</v>
      </c>
      <c r="N80" s="42">
        <f t="shared" si="23"/>
        <v>21.834304626232122</v>
      </c>
      <c r="O80" s="14">
        <f t="shared" si="24"/>
        <v>26.870728258307807</v>
      </c>
      <c r="P80" s="14">
        <f t="shared" si="25"/>
        <v>24.731704017675977</v>
      </c>
      <c r="Q80" s="14">
        <f t="shared" si="26"/>
        <v>23.32869080779944</v>
      </c>
      <c r="R80" s="14">
        <f t="shared" si="27"/>
        <v>0</v>
      </c>
      <c r="S80" s="14">
        <f t="shared" si="28"/>
        <v>0</v>
      </c>
      <c r="T80" s="45">
        <f t="shared" si="29"/>
        <v>96.765427710015359</v>
      </c>
      <c r="U80" s="46">
        <f t="shared" si="30"/>
        <v>1.2135955242218444E-3</v>
      </c>
    </row>
    <row r="81" spans="1:21" x14ac:dyDescent="0.25">
      <c r="A81" t="s">
        <v>654</v>
      </c>
      <c r="B81" s="7">
        <v>8509.7999999999993</v>
      </c>
      <c r="C81" s="6">
        <v>184.18</v>
      </c>
      <c r="D81" s="12">
        <v>4.5003000000000001E-2</v>
      </c>
      <c r="E81" s="6">
        <v>20.16</v>
      </c>
      <c r="F81" s="6">
        <v>0.26302999999999999</v>
      </c>
      <c r="G81" s="16">
        <v>59.216999999999999</v>
      </c>
      <c r="H81" s="5">
        <f t="shared" si="17"/>
        <v>1.4710555117507518E-3</v>
      </c>
      <c r="I81" s="4">
        <f t="shared" si="18"/>
        <v>9.6480649051640111E-3</v>
      </c>
      <c r="J81" s="4">
        <f t="shared" si="19"/>
        <v>2.5639272528374057E-2</v>
      </c>
      <c r="K81" s="4">
        <f t="shared" si="20"/>
        <v>2.9850746268655914E-3</v>
      </c>
      <c r="L81" s="4">
        <f t="shared" si="21"/>
        <v>3.2037835157709971E-3</v>
      </c>
      <c r="M81" s="3">
        <f t="shared" si="22"/>
        <v>1.5990392039118229E-2</v>
      </c>
      <c r="N81" s="42">
        <f t="shared" si="23"/>
        <v>21.866424100397786</v>
      </c>
      <c r="O81" s="14">
        <f t="shared" si="24"/>
        <v>27.129978788592986</v>
      </c>
      <c r="P81" s="14">
        <f t="shared" si="25"/>
        <v>25.365806917076256</v>
      </c>
      <c r="Q81" s="14">
        <f t="shared" si="26"/>
        <v>23.398328690807794</v>
      </c>
      <c r="R81" s="14">
        <f t="shared" si="27"/>
        <v>0</v>
      </c>
      <c r="S81" s="14">
        <f t="shared" si="28"/>
        <v>0</v>
      </c>
      <c r="T81" s="45">
        <f t="shared" si="29"/>
        <v>97.76053849687483</v>
      </c>
      <c r="U81" s="46">
        <f t="shared" si="30"/>
        <v>1.0283742969044773E-2</v>
      </c>
    </row>
    <row r="82" spans="1:21" x14ac:dyDescent="0.25">
      <c r="A82" t="s">
        <v>653</v>
      </c>
      <c r="B82" s="7">
        <v>8208.4</v>
      </c>
      <c r="C82" s="6">
        <v>178.5</v>
      </c>
      <c r="D82" s="12">
        <v>4.3167999999999998E-2</v>
      </c>
      <c r="E82" s="6">
        <v>19.100000000000001</v>
      </c>
      <c r="F82" s="6">
        <v>0.25198999999999999</v>
      </c>
      <c r="G82" s="16">
        <v>56.055</v>
      </c>
      <c r="H82" s="5">
        <f t="shared" si="17"/>
        <v>-3.5417988671884171E-2</v>
      </c>
      <c r="I82" s="4">
        <f t="shared" si="18"/>
        <v>-3.0839396242805961E-2</v>
      </c>
      <c r="J82" s="4">
        <f t="shared" si="19"/>
        <v>-4.0775059440481765E-2</v>
      </c>
      <c r="K82" s="4">
        <f t="shared" si="20"/>
        <v>-5.2579365079365004E-2</v>
      </c>
      <c r="L82" s="4">
        <f t="shared" si="21"/>
        <v>-4.1972398585712667E-2</v>
      </c>
      <c r="M82" s="3">
        <f t="shared" si="22"/>
        <v>-5.339682861340489E-2</v>
      </c>
      <c r="N82" s="42">
        <f t="shared" si="23"/>
        <v>21.091959339315281</v>
      </c>
      <c r="O82" s="14">
        <f t="shared" si="24"/>
        <v>26.293306622672645</v>
      </c>
      <c r="P82" s="14">
        <f t="shared" si="25"/>
        <v>24.331514632276686</v>
      </c>
      <c r="Q82" s="14">
        <f t="shared" si="26"/>
        <v>22.168059424326831</v>
      </c>
      <c r="R82" s="14">
        <f t="shared" si="27"/>
        <v>0</v>
      </c>
      <c r="S82" s="14">
        <f t="shared" si="28"/>
        <v>0</v>
      </c>
      <c r="T82" s="45">
        <f t="shared" si="29"/>
        <v>93.884840018591433</v>
      </c>
      <c r="U82" s="46">
        <f t="shared" si="30"/>
        <v>-3.9644815156243185E-2</v>
      </c>
    </row>
    <row r="83" spans="1:21" x14ac:dyDescent="0.25">
      <c r="A83" t="s">
        <v>652</v>
      </c>
      <c r="B83" s="7">
        <v>8145.7</v>
      </c>
      <c r="C83" s="6">
        <v>176.09</v>
      </c>
      <c r="D83" s="12">
        <v>4.2154999999999998E-2</v>
      </c>
      <c r="E83" s="6">
        <v>18.48</v>
      </c>
      <c r="F83" s="6">
        <v>0.25385999999999997</v>
      </c>
      <c r="G83" s="16">
        <v>55.143000000000001</v>
      </c>
      <c r="H83" s="5">
        <f t="shared" si="17"/>
        <v>-7.6385166414891792E-3</v>
      </c>
      <c r="I83" s="4">
        <f t="shared" si="18"/>
        <v>-1.3501400560224086E-2</v>
      </c>
      <c r="J83" s="4">
        <f t="shared" si="19"/>
        <v>-2.3466456634544053E-2</v>
      </c>
      <c r="K83" s="4">
        <f t="shared" si="20"/>
        <v>-3.2460732984293195E-2</v>
      </c>
      <c r="L83" s="4">
        <f t="shared" si="21"/>
        <v>7.4209294019602634E-3</v>
      </c>
      <c r="M83" s="3">
        <f t="shared" si="22"/>
        <v>-1.6269735081616221E-2</v>
      </c>
      <c r="N83" s="42">
        <f t="shared" si="23"/>
        <v>20.930848056900309</v>
      </c>
      <c r="O83" s="14">
        <f t="shared" si="24"/>
        <v>25.93831015790715</v>
      </c>
      <c r="P83" s="14">
        <f t="shared" si="25"/>
        <v>23.760540199305591</v>
      </c>
      <c r="Q83" s="14">
        <f t="shared" si="26"/>
        <v>21.448467966573812</v>
      </c>
      <c r="R83" s="14">
        <f t="shared" si="27"/>
        <v>0</v>
      </c>
      <c r="S83" s="14">
        <f t="shared" si="28"/>
        <v>0</v>
      </c>
      <c r="T83" s="45">
        <f t="shared" si="29"/>
        <v>92.078166380686866</v>
      </c>
      <c r="U83" s="46">
        <f t="shared" si="30"/>
        <v>-1.924350765839089E-2</v>
      </c>
    </row>
    <row r="84" spans="1:21" x14ac:dyDescent="0.25">
      <c r="A84" t="s">
        <v>651</v>
      </c>
      <c r="B84" s="7">
        <v>8099.3</v>
      </c>
      <c r="C84" s="6">
        <v>174.96</v>
      </c>
      <c r="D84" s="12">
        <v>4.0882000000000002E-2</v>
      </c>
      <c r="E84" s="6">
        <v>18.02</v>
      </c>
      <c r="F84" s="6">
        <v>0.25024999999999997</v>
      </c>
      <c r="G84" s="16">
        <v>55.029000000000003</v>
      </c>
      <c r="H84" s="5">
        <f t="shared" si="17"/>
        <v>-5.6962569208293123E-3</v>
      </c>
      <c r="I84" s="4">
        <f t="shared" si="18"/>
        <v>-6.4171730365153445E-3</v>
      </c>
      <c r="J84" s="4">
        <f t="shared" si="19"/>
        <v>-3.0198078519748428E-2</v>
      </c>
      <c r="K84" s="4">
        <f t="shared" si="20"/>
        <v>-2.4891774891774965E-2</v>
      </c>
      <c r="L84" s="4">
        <f t="shared" si="21"/>
        <v>-1.4220436461041541E-2</v>
      </c>
      <c r="M84" s="3">
        <f t="shared" si="22"/>
        <v>-2.0673521571187292E-3</v>
      </c>
      <c r="N84" s="42">
        <f t="shared" si="23"/>
        <v>20.811620568797363</v>
      </c>
      <c r="O84" s="14">
        <f t="shared" si="24"/>
        <v>25.771859533349055</v>
      </c>
      <c r="P84" s="14">
        <f t="shared" si="25"/>
        <v>23.04301754069532</v>
      </c>
      <c r="Q84" s="14">
        <f t="shared" si="26"/>
        <v>20.914577530176409</v>
      </c>
      <c r="R84" s="14">
        <f t="shared" si="27"/>
        <v>0</v>
      </c>
      <c r="S84" s="14">
        <f t="shared" si="28"/>
        <v>0</v>
      </c>
      <c r="T84" s="45">
        <f t="shared" si="29"/>
        <v>90.541075173018157</v>
      </c>
      <c r="U84" s="46">
        <f t="shared" si="30"/>
        <v>-1.6693329896620424E-2</v>
      </c>
    </row>
    <row r="85" spans="1:21" x14ac:dyDescent="0.25">
      <c r="A85" t="s">
        <v>650</v>
      </c>
      <c r="B85" s="7">
        <v>7627.9</v>
      </c>
      <c r="C85" s="6">
        <v>161.46</v>
      </c>
      <c r="D85" s="12">
        <v>3.8365999999999997E-2</v>
      </c>
      <c r="E85" s="6">
        <v>16.809999999999999</v>
      </c>
      <c r="F85" s="6">
        <v>0.24337</v>
      </c>
      <c r="G85" s="16">
        <v>50.674999999999997</v>
      </c>
      <c r="H85" s="5">
        <f t="shared" si="17"/>
        <v>-5.8202560715123641E-2</v>
      </c>
      <c r="I85" s="4">
        <f t="shared" si="18"/>
        <v>-7.7160493827160503E-2</v>
      </c>
      <c r="J85" s="4">
        <f t="shared" si="19"/>
        <v>-6.1542977349444805E-2</v>
      </c>
      <c r="K85" s="4">
        <f t="shared" si="20"/>
        <v>-6.7147613762486125E-2</v>
      </c>
      <c r="L85" s="4">
        <f t="shared" si="21"/>
        <v>-2.7492507492507423E-2</v>
      </c>
      <c r="M85" s="3">
        <f t="shared" si="22"/>
        <v>-7.9121917534391017E-2</v>
      </c>
      <c r="N85" s="42">
        <f t="shared" si="23"/>
        <v>19.600330959061818</v>
      </c>
      <c r="O85" s="14">
        <f t="shared" si="24"/>
        <v>23.783290124911627</v>
      </c>
      <c r="P85" s="14">
        <f t="shared" si="25"/>
        <v>21.624881634125448</v>
      </c>
      <c r="Q85" s="14">
        <f t="shared" si="26"/>
        <v>19.510213556174552</v>
      </c>
      <c r="R85" s="14">
        <f t="shared" si="27"/>
        <v>0</v>
      </c>
      <c r="S85" s="14">
        <f t="shared" si="28"/>
        <v>0</v>
      </c>
      <c r="T85" s="45">
        <f t="shared" si="29"/>
        <v>84.518716274273444</v>
      </c>
      <c r="U85" s="46">
        <f t="shared" si="30"/>
        <v>-6.6515212981913208E-2</v>
      </c>
    </row>
    <row r="86" spans="1:21" x14ac:dyDescent="0.25">
      <c r="A86" t="s">
        <v>649</v>
      </c>
      <c r="B86" s="7">
        <v>7272.5</v>
      </c>
      <c r="C86" s="6">
        <v>149.80000000000001</v>
      </c>
      <c r="D86" s="12">
        <v>3.7003000000000001E-2</v>
      </c>
      <c r="E86" s="6">
        <v>15.58</v>
      </c>
      <c r="F86" s="6">
        <v>0.23019999999999999</v>
      </c>
      <c r="G86" s="16">
        <v>47.423000000000002</v>
      </c>
      <c r="H86" s="5">
        <f t="shared" si="17"/>
        <v>-4.6592115785471733E-2</v>
      </c>
      <c r="I86" s="4">
        <f t="shared" si="18"/>
        <v>-7.221602873776789E-2</v>
      </c>
      <c r="J86" s="4">
        <f t="shared" si="19"/>
        <v>-3.5526247198039873E-2</v>
      </c>
      <c r="K86" s="4">
        <f t="shared" si="20"/>
        <v>-7.3170731707317027E-2</v>
      </c>
      <c r="L86" s="4">
        <f t="shared" si="21"/>
        <v>-5.4115133336072763E-2</v>
      </c>
      <c r="M86" s="3">
        <f t="shared" si="22"/>
        <v>-6.417365564874189E-2</v>
      </c>
      <c r="N86" s="42">
        <f t="shared" si="23"/>
        <v>18.687110069583643</v>
      </c>
      <c r="O86" s="14">
        <f t="shared" si="24"/>
        <v>22.065755361772336</v>
      </c>
      <c r="P86" s="14">
        <f t="shared" si="25"/>
        <v>20.856630743563155</v>
      </c>
      <c r="Q86" s="14">
        <f t="shared" si="26"/>
        <v>18.082636954503243</v>
      </c>
      <c r="R86" s="14">
        <f t="shared" si="27"/>
        <v>0</v>
      </c>
      <c r="S86" s="14">
        <f t="shared" si="28"/>
        <v>0</v>
      </c>
      <c r="T86" s="45">
        <f t="shared" si="29"/>
        <v>79.692133129422373</v>
      </c>
      <c r="U86" s="46">
        <f t="shared" si="30"/>
        <v>-5.7106678350251183E-2</v>
      </c>
    </row>
    <row r="87" spans="1:21" x14ac:dyDescent="0.25">
      <c r="A87" t="s">
        <v>648</v>
      </c>
      <c r="B87" s="7">
        <v>7324.1</v>
      </c>
      <c r="C87" s="6">
        <v>152.46</v>
      </c>
      <c r="D87" s="12">
        <v>3.7888999999999999E-2</v>
      </c>
      <c r="E87" s="6">
        <v>16.29</v>
      </c>
      <c r="F87" s="6">
        <v>0.23400000000000001</v>
      </c>
      <c r="G87" s="16">
        <v>48.18</v>
      </c>
      <c r="H87" s="5">
        <f t="shared" si="17"/>
        <v>7.0952217256790018E-3</v>
      </c>
      <c r="I87" s="4">
        <f t="shared" si="18"/>
        <v>1.7757009345794383E-2</v>
      </c>
      <c r="J87" s="4">
        <f t="shared" si="19"/>
        <v>2.3944004540172426E-2</v>
      </c>
      <c r="K87" s="4">
        <f t="shared" si="20"/>
        <v>4.5571245186136089E-2</v>
      </c>
      <c r="L87" s="4">
        <f t="shared" si="21"/>
        <v>1.6507384882710863E-2</v>
      </c>
      <c r="M87" s="3">
        <f t="shared" si="22"/>
        <v>1.5962718512114282E-2</v>
      </c>
      <c r="N87" s="42">
        <f t="shared" si="23"/>
        <v>18.819699258939508</v>
      </c>
      <c r="O87" s="14">
        <f t="shared" si="24"/>
        <v>22.45757718595334</v>
      </c>
      <c r="P87" s="14">
        <f t="shared" si="25"/>
        <v>21.356022004779732</v>
      </c>
      <c r="Q87" s="14">
        <f t="shared" si="26"/>
        <v>18.906685236768794</v>
      </c>
      <c r="R87" s="14">
        <f t="shared" si="27"/>
        <v>0</v>
      </c>
      <c r="S87" s="14">
        <f t="shared" si="28"/>
        <v>0</v>
      </c>
      <c r="T87" s="45">
        <f t="shared" si="29"/>
        <v>81.539983686441374</v>
      </c>
      <c r="U87" s="46">
        <f t="shared" si="30"/>
        <v>2.3187364730443916E-2</v>
      </c>
    </row>
    <row r="88" spans="1:21" x14ac:dyDescent="0.25">
      <c r="A88" t="s">
        <v>647</v>
      </c>
      <c r="B88" s="7">
        <v>6924.7</v>
      </c>
      <c r="C88" s="6">
        <v>140.66</v>
      </c>
      <c r="D88" s="12">
        <v>3.5006000000000002E-2</v>
      </c>
      <c r="E88" s="6">
        <v>15.21</v>
      </c>
      <c r="F88" s="6">
        <v>0.22023000000000001</v>
      </c>
      <c r="G88" s="16">
        <v>44.212000000000003</v>
      </c>
      <c r="H88" s="5">
        <f t="shared" si="17"/>
        <v>-5.4532297483649961E-2</v>
      </c>
      <c r="I88" s="4">
        <f t="shared" si="18"/>
        <v>-7.7397350124622899E-2</v>
      </c>
      <c r="J88" s="4">
        <f t="shared" si="19"/>
        <v>-7.6090685951067494E-2</v>
      </c>
      <c r="K88" s="4">
        <f t="shared" si="20"/>
        <v>-6.6298342541436406E-2</v>
      </c>
      <c r="L88" s="4">
        <f t="shared" si="21"/>
        <v>-5.8846153846153881E-2</v>
      </c>
      <c r="M88" s="3">
        <f t="shared" si="22"/>
        <v>-8.235782482357823E-2</v>
      </c>
      <c r="N88" s="42">
        <f t="shared" si="23"/>
        <v>17.793417820398194</v>
      </c>
      <c r="O88" s="14">
        <f t="shared" si="24"/>
        <v>20.719420221541366</v>
      </c>
      <c r="P88" s="14">
        <f t="shared" si="25"/>
        <v>19.731027641249952</v>
      </c>
      <c r="Q88" s="14">
        <f t="shared" si="26"/>
        <v>17.653203342618379</v>
      </c>
      <c r="R88" s="14">
        <f t="shared" si="27"/>
        <v>0</v>
      </c>
      <c r="S88" s="14">
        <f t="shared" si="28"/>
        <v>0</v>
      </c>
      <c r="T88" s="45">
        <f t="shared" si="29"/>
        <v>75.897069025807895</v>
      </c>
      <c r="U88" s="46">
        <f t="shared" si="30"/>
        <v>-6.920426526369039E-2</v>
      </c>
    </row>
    <row r="89" spans="1:21" x14ac:dyDescent="0.25">
      <c r="A89" t="s">
        <v>646</v>
      </c>
      <c r="B89" s="7">
        <v>7115.6</v>
      </c>
      <c r="C89" s="6">
        <v>145.9</v>
      </c>
      <c r="D89" s="12">
        <v>3.5895000000000003E-2</v>
      </c>
      <c r="E89" s="6">
        <v>15.3</v>
      </c>
      <c r="F89" s="6">
        <v>0.21784999999999999</v>
      </c>
      <c r="G89" s="16">
        <v>45.619</v>
      </c>
      <c r="H89" s="5">
        <f t="shared" si="17"/>
        <v>2.7567981284387866E-2</v>
      </c>
      <c r="I89" s="4">
        <f t="shared" si="18"/>
        <v>3.7252950376795102E-2</v>
      </c>
      <c r="J89" s="4">
        <f t="shared" si="19"/>
        <v>2.539564646060688E-2</v>
      </c>
      <c r="K89" s="4">
        <f t="shared" si="20"/>
        <v>5.9171597633136397E-3</v>
      </c>
      <c r="L89" s="4">
        <f t="shared" si="21"/>
        <v>-1.0806883712482507E-2</v>
      </c>
      <c r="M89" s="3">
        <f t="shared" si="22"/>
        <v>3.182393920202653E-2</v>
      </c>
      <c r="N89" s="42">
        <f t="shared" si="23"/>
        <v>18.283946429856226</v>
      </c>
      <c r="O89" s="14">
        <f t="shared" si="24"/>
        <v>21.49127975489041</v>
      </c>
      <c r="P89" s="14">
        <f t="shared" si="25"/>
        <v>20.232109843531596</v>
      </c>
      <c r="Q89" s="14">
        <f t="shared" si="26"/>
        <v>17.757660167130915</v>
      </c>
      <c r="R89" s="14">
        <f t="shared" si="27"/>
        <v>0</v>
      </c>
      <c r="S89" s="14">
        <f t="shared" si="28"/>
        <v>0</v>
      </c>
      <c r="T89" s="45">
        <f t="shared" si="29"/>
        <v>77.76499619540914</v>
      </c>
      <c r="U89" s="46">
        <f t="shared" si="30"/>
        <v>2.461132153820178E-2</v>
      </c>
    </row>
    <row r="90" spans="1:21" x14ac:dyDescent="0.25">
      <c r="A90" t="s">
        <v>645</v>
      </c>
      <c r="B90" s="7">
        <v>7162.8</v>
      </c>
      <c r="C90" s="6">
        <v>147.61000000000001</v>
      </c>
      <c r="D90" s="12">
        <v>3.6665999999999997E-2</v>
      </c>
      <c r="E90" s="6">
        <v>15.47</v>
      </c>
      <c r="F90" s="6">
        <v>0.22072</v>
      </c>
      <c r="G90" s="16">
        <v>47.017000000000003</v>
      </c>
      <c r="H90" s="5">
        <f t="shared" si="17"/>
        <v>6.6333127213447085E-3</v>
      </c>
      <c r="I90" s="4">
        <f t="shared" si="18"/>
        <v>1.1720356408499111E-2</v>
      </c>
      <c r="J90" s="4">
        <f t="shared" si="19"/>
        <v>2.1479314667780747E-2</v>
      </c>
      <c r="K90" s="4">
        <f t="shared" si="20"/>
        <v>1.1111111111111072E-2</v>
      </c>
      <c r="L90" s="4">
        <f t="shared" si="21"/>
        <v>1.3174202432866711E-2</v>
      </c>
      <c r="M90" s="3">
        <f t="shared" si="22"/>
        <v>3.0645125934369633E-2</v>
      </c>
      <c r="N90" s="42">
        <f t="shared" si="23"/>
        <v>18.405229564305778</v>
      </c>
      <c r="O90" s="14">
        <f t="shared" si="24"/>
        <v>21.743165213292489</v>
      </c>
      <c r="P90" s="14">
        <f t="shared" si="25"/>
        <v>20.666681697253914</v>
      </c>
      <c r="Q90" s="14">
        <f t="shared" si="26"/>
        <v>17.954967502321256</v>
      </c>
      <c r="R90" s="14">
        <f t="shared" si="27"/>
        <v>0</v>
      </c>
      <c r="S90" s="14">
        <f t="shared" si="28"/>
        <v>0</v>
      </c>
      <c r="T90" s="45">
        <f t="shared" si="29"/>
        <v>78.770043977173444</v>
      </c>
      <c r="U90" s="46">
        <f t="shared" si="30"/>
        <v>1.2924166796572711E-2</v>
      </c>
    </row>
    <row r="91" spans="1:21" x14ac:dyDescent="0.25">
      <c r="A91" t="s">
        <v>644</v>
      </c>
      <c r="B91" s="7">
        <v>7510.6</v>
      </c>
      <c r="C91" s="6">
        <v>152.69999999999999</v>
      </c>
      <c r="D91" s="12">
        <v>3.9012999999999999E-2</v>
      </c>
      <c r="E91" s="6">
        <v>16.03</v>
      </c>
      <c r="F91" s="6">
        <v>0.22403999999999999</v>
      </c>
      <c r="G91" s="16">
        <v>47.723999999999997</v>
      </c>
      <c r="H91" s="5">
        <f t="shared" si="17"/>
        <v>4.8556430446194287E-2</v>
      </c>
      <c r="I91" s="4">
        <f t="shared" si="18"/>
        <v>3.4482758620689502E-2</v>
      </c>
      <c r="J91" s="4">
        <f t="shared" si="19"/>
        <v>6.4010254731904359E-2</v>
      </c>
      <c r="K91" s="4">
        <f t="shared" si="20"/>
        <v>3.6199095022624528E-2</v>
      </c>
      <c r="L91" s="4">
        <f t="shared" si="21"/>
        <v>1.5041681768756643E-2</v>
      </c>
      <c r="M91" s="3">
        <f t="shared" si="22"/>
        <v>1.5037114235276539E-2</v>
      </c>
      <c r="N91" s="42">
        <f t="shared" si="23"/>
        <v>19.29892181349123</v>
      </c>
      <c r="O91" s="14">
        <f t="shared" si="24"/>
        <v>22.492929530992228</v>
      </c>
      <c r="P91" s="14">
        <f t="shared" si="25"/>
        <v>21.989561257158321</v>
      </c>
      <c r="Q91" s="14">
        <f t="shared" si="26"/>
        <v>18.604921077065921</v>
      </c>
      <c r="R91" s="14">
        <f t="shared" si="27"/>
        <v>0</v>
      </c>
      <c r="S91" s="14">
        <f t="shared" si="28"/>
        <v>0</v>
      </c>
      <c r="T91" s="45">
        <f t="shared" si="29"/>
        <v>82.3863336787077</v>
      </c>
      <c r="U91" s="46">
        <f t="shared" si="30"/>
        <v>4.5909453885568663E-2</v>
      </c>
    </row>
    <row r="92" spans="1:21" x14ac:dyDescent="0.25">
      <c r="A92" t="s">
        <v>643</v>
      </c>
      <c r="B92" s="7">
        <v>7426.7</v>
      </c>
      <c r="C92" s="6">
        <v>151.07</v>
      </c>
      <c r="D92" s="12">
        <v>3.9043000000000001E-2</v>
      </c>
      <c r="E92" s="6">
        <v>15.52</v>
      </c>
      <c r="F92" s="6">
        <v>0.22311</v>
      </c>
      <c r="G92" s="16">
        <v>46.859000000000002</v>
      </c>
      <c r="H92" s="5">
        <f t="shared" si="17"/>
        <v>-1.1170878491731706E-2</v>
      </c>
      <c r="I92" s="4">
        <f t="shared" si="18"/>
        <v>-1.0674525212835628E-2</v>
      </c>
      <c r="J92" s="4">
        <f t="shared" si="19"/>
        <v>7.6897444441592633E-4</v>
      </c>
      <c r="K92" s="4">
        <f t="shared" si="20"/>
        <v>-3.1815346225826713E-2</v>
      </c>
      <c r="L92" s="4">
        <f t="shared" si="21"/>
        <v>-4.1510444563470639E-3</v>
      </c>
      <c r="M92" s="3">
        <f t="shared" si="22"/>
        <v>-1.8125052384544316E-2</v>
      </c>
      <c r="N92" s="42">
        <f t="shared" si="23"/>
        <v>19.083335902891289</v>
      </c>
      <c r="O92" s="14">
        <f t="shared" si="24"/>
        <v>22.252828187603118</v>
      </c>
      <c r="P92" s="14">
        <f t="shared" si="25"/>
        <v>22.006470667808994</v>
      </c>
      <c r="Q92" s="14">
        <f t="shared" si="26"/>
        <v>18.012999071494889</v>
      </c>
      <c r="R92" s="14">
        <f t="shared" si="27"/>
        <v>0</v>
      </c>
      <c r="S92" s="14">
        <f t="shared" si="28"/>
        <v>0</v>
      </c>
      <c r="T92" s="45">
        <f t="shared" si="29"/>
        <v>81.355633829798293</v>
      </c>
      <c r="U92" s="46">
        <f t="shared" si="30"/>
        <v>-1.2510568232456554E-2</v>
      </c>
    </row>
    <row r="93" spans="1:21" x14ac:dyDescent="0.25">
      <c r="A93" t="s">
        <v>642</v>
      </c>
      <c r="B93" s="7">
        <v>7742.7</v>
      </c>
      <c r="C93" s="6">
        <v>154.55000000000001</v>
      </c>
      <c r="D93" s="12">
        <v>4.1266999999999998E-2</v>
      </c>
      <c r="E93" s="6">
        <v>16.14</v>
      </c>
      <c r="F93" s="6">
        <v>0.23003999999999999</v>
      </c>
      <c r="G93" s="16">
        <v>48.615000000000002</v>
      </c>
      <c r="H93" s="5">
        <f t="shared" si="17"/>
        <v>4.2549180658973729E-2</v>
      </c>
      <c r="I93" s="4">
        <f t="shared" si="18"/>
        <v>2.3035678824386174E-2</v>
      </c>
      <c r="J93" s="4">
        <f t="shared" si="19"/>
        <v>5.6962835847655047E-2</v>
      </c>
      <c r="K93" s="4">
        <f t="shared" si="20"/>
        <v>3.9948453608247503E-2</v>
      </c>
      <c r="L93" s="4">
        <f t="shared" si="21"/>
        <v>3.1060911657926571E-2</v>
      </c>
      <c r="M93" s="3">
        <f t="shared" si="22"/>
        <v>3.7474124501163164E-2</v>
      </c>
      <c r="N93" s="42">
        <f t="shared" si="23"/>
        <v>19.89531620979929</v>
      </c>
      <c r="O93" s="14">
        <f t="shared" si="24"/>
        <v>22.76543719066699</v>
      </c>
      <c r="P93" s="14">
        <f t="shared" si="25"/>
        <v>23.260021644045633</v>
      </c>
      <c r="Q93" s="14">
        <f t="shared" si="26"/>
        <v>18.732590529247908</v>
      </c>
      <c r="R93" s="14">
        <f t="shared" si="27"/>
        <v>0</v>
      </c>
      <c r="S93" s="14">
        <f t="shared" si="28"/>
        <v>0</v>
      </c>
      <c r="T93" s="45">
        <f t="shared" si="29"/>
        <v>84.653365573759828</v>
      </c>
      <c r="U93" s="46">
        <f t="shared" si="30"/>
        <v>4.0534768014476086E-2</v>
      </c>
    </row>
    <row r="94" spans="1:21" x14ac:dyDescent="0.25">
      <c r="A94" t="s">
        <v>641</v>
      </c>
      <c r="B94" s="7">
        <v>7546.6</v>
      </c>
      <c r="C94" s="6">
        <v>151.94999999999999</v>
      </c>
      <c r="D94" s="12">
        <v>4.0350999999999998E-2</v>
      </c>
      <c r="E94" s="6">
        <v>15.68</v>
      </c>
      <c r="F94" s="6">
        <v>0.22548000000000001</v>
      </c>
      <c r="G94" s="16">
        <v>47.523000000000003</v>
      </c>
      <c r="H94" s="5">
        <f t="shared" si="17"/>
        <v>-2.5327082283957747E-2</v>
      </c>
      <c r="I94" s="4">
        <f t="shared" si="18"/>
        <v>-1.682303461662904E-2</v>
      </c>
      <c r="J94" s="4">
        <f t="shared" si="19"/>
        <v>-2.2196912787457279E-2</v>
      </c>
      <c r="K94" s="4">
        <f t="shared" si="20"/>
        <v>-2.8500619578686548E-2</v>
      </c>
      <c r="L94" s="4">
        <f t="shared" si="21"/>
        <v>-1.9822639540949316E-2</v>
      </c>
      <c r="M94" s="3">
        <f t="shared" si="22"/>
        <v>-2.2462203023758121E-2</v>
      </c>
      <c r="N94" s="42">
        <f t="shared" si="23"/>
        <v>19.391425899088347</v>
      </c>
      <c r="O94" s="14">
        <f t="shared" si="24"/>
        <v>22.382453452745704</v>
      </c>
      <c r="P94" s="14">
        <f t="shared" si="25"/>
        <v>22.743720972178384</v>
      </c>
      <c r="Q94" s="14">
        <f t="shared" si="26"/>
        <v>18.198700092850508</v>
      </c>
      <c r="R94" s="14">
        <f t="shared" si="27"/>
        <v>0</v>
      </c>
      <c r="S94" s="14">
        <f t="shared" si="28"/>
        <v>0</v>
      </c>
      <c r="T94" s="45">
        <f t="shared" si="29"/>
        <v>82.716300416862936</v>
      </c>
      <c r="U94" s="46">
        <f t="shared" si="30"/>
        <v>-2.2882317126648677E-2</v>
      </c>
    </row>
    <row r="95" spans="1:21" x14ac:dyDescent="0.25">
      <c r="A95" t="s">
        <v>640</v>
      </c>
      <c r="B95" s="7">
        <v>7396.4</v>
      </c>
      <c r="C95" s="6">
        <v>151.04</v>
      </c>
      <c r="D95" s="12">
        <v>3.9541E-2</v>
      </c>
      <c r="E95" s="6">
        <v>15.53</v>
      </c>
      <c r="F95" s="6">
        <v>0.22483</v>
      </c>
      <c r="G95" s="16">
        <v>47.517000000000003</v>
      </c>
      <c r="H95" s="5">
        <f t="shared" si="17"/>
        <v>-1.9903002676702197E-2</v>
      </c>
      <c r="I95" s="4">
        <f t="shared" si="18"/>
        <v>-5.9888121092463997E-3</v>
      </c>
      <c r="J95" s="4">
        <f t="shared" si="19"/>
        <v>-2.0073851949146237E-2</v>
      </c>
      <c r="K95" s="4">
        <f t="shared" si="20"/>
        <v>-9.5663265306122902E-3</v>
      </c>
      <c r="L95" s="4">
        <f t="shared" si="21"/>
        <v>-2.8827390455916646E-3</v>
      </c>
      <c r="M95" s="3">
        <f t="shared" si="22"/>
        <v>-1.2625465564042315E-4</v>
      </c>
      <c r="N95" s="42">
        <f t="shared" si="23"/>
        <v>19.005478297513719</v>
      </c>
      <c r="O95" s="14">
        <f t="shared" si="24"/>
        <v>22.248409144473257</v>
      </c>
      <c r="P95" s="14">
        <f t="shared" si="25"/>
        <v>22.287166884610183</v>
      </c>
      <c r="Q95" s="14">
        <f t="shared" si="26"/>
        <v>18.024605385329615</v>
      </c>
      <c r="R95" s="14">
        <f t="shared" si="27"/>
        <v>0</v>
      </c>
      <c r="S95" s="14">
        <f t="shared" si="28"/>
        <v>0</v>
      </c>
      <c r="T95" s="45">
        <f t="shared" si="29"/>
        <v>81.56565971192677</v>
      </c>
      <c r="U95" s="46">
        <f t="shared" si="30"/>
        <v>-1.3910688693006268E-2</v>
      </c>
    </row>
    <row r="96" spans="1:21" x14ac:dyDescent="0.25">
      <c r="A96" t="s">
        <v>639</v>
      </c>
      <c r="B96" s="7">
        <v>7298.2</v>
      </c>
      <c r="C96" s="6">
        <v>148.88999999999999</v>
      </c>
      <c r="D96" s="12">
        <v>3.7968000000000002E-2</v>
      </c>
      <c r="E96" s="6">
        <v>15.21</v>
      </c>
      <c r="F96" s="6">
        <v>0.21915000000000001</v>
      </c>
      <c r="G96" s="16">
        <v>45.610999999999997</v>
      </c>
      <c r="H96" s="5">
        <f t="shared" si="17"/>
        <v>-1.3276729219620309E-2</v>
      </c>
      <c r="I96" s="4">
        <f t="shared" si="18"/>
        <v>-1.4234639830508544E-2</v>
      </c>
      <c r="J96" s="4">
        <f t="shared" si="19"/>
        <v>-3.9781492627905202E-2</v>
      </c>
      <c r="K96" s="4">
        <f t="shared" si="20"/>
        <v>-2.0605280103026313E-2</v>
      </c>
      <c r="L96" s="4">
        <f t="shared" si="21"/>
        <v>-2.5263532446737513E-2</v>
      </c>
      <c r="M96" s="3">
        <f t="shared" si="22"/>
        <v>-4.0111959930130392E-2</v>
      </c>
      <c r="N96" s="42">
        <f t="shared" si="23"/>
        <v>18.753147708468259</v>
      </c>
      <c r="O96" s="14">
        <f t="shared" si="24"/>
        <v>21.931711053499889</v>
      </c>
      <c r="P96" s="14">
        <f t="shared" si="25"/>
        <v>21.400550119493172</v>
      </c>
      <c r="Q96" s="14">
        <f t="shared" si="26"/>
        <v>17.653203342618383</v>
      </c>
      <c r="R96" s="14">
        <f t="shared" si="27"/>
        <v>0</v>
      </c>
      <c r="S96" s="14">
        <f t="shared" si="28"/>
        <v>0</v>
      </c>
      <c r="T96" s="45">
        <f t="shared" si="29"/>
        <v>79.738612224079702</v>
      </c>
      <c r="U96" s="46">
        <f t="shared" si="30"/>
        <v>-2.2399714466845855E-2</v>
      </c>
    </row>
    <row r="97" spans="1:21" x14ac:dyDescent="0.25">
      <c r="A97" t="s">
        <v>638</v>
      </c>
      <c r="B97" s="7">
        <v>7291.8</v>
      </c>
      <c r="C97" s="6">
        <v>147.82</v>
      </c>
      <c r="D97" s="12">
        <v>3.7737E-2</v>
      </c>
      <c r="E97" s="6">
        <v>15.32</v>
      </c>
      <c r="F97" s="6">
        <v>0.21945999999999999</v>
      </c>
      <c r="G97" s="16">
        <v>45.155999999999999</v>
      </c>
      <c r="H97" s="5">
        <f t="shared" si="17"/>
        <v>-8.7692855772647516E-4</v>
      </c>
      <c r="I97" s="4">
        <f t="shared" si="18"/>
        <v>-7.1865135334810981E-3</v>
      </c>
      <c r="J97" s="4">
        <f t="shared" si="19"/>
        <v>-6.0840707964602281E-3</v>
      </c>
      <c r="K97" s="4">
        <f t="shared" si="20"/>
        <v>7.2320841551609671E-3</v>
      </c>
      <c r="L97" s="4">
        <f t="shared" si="21"/>
        <v>1.4145562400180722E-3</v>
      </c>
      <c r="M97" s="3">
        <f t="shared" si="22"/>
        <v>-9.9756637653197755E-3</v>
      </c>
      <c r="N97" s="42">
        <f t="shared" si="23"/>
        <v>18.736702537695439</v>
      </c>
      <c r="O97" s="14">
        <f t="shared" si="24"/>
        <v>21.774098515201516</v>
      </c>
      <c r="P97" s="14">
        <f t="shared" si="25"/>
        <v>21.270347657482979</v>
      </c>
      <c r="Q97" s="14">
        <f t="shared" si="26"/>
        <v>17.780872794800366</v>
      </c>
      <c r="R97" s="14">
        <f t="shared" si="27"/>
        <v>0</v>
      </c>
      <c r="S97" s="14">
        <f t="shared" si="28"/>
        <v>0</v>
      </c>
      <c r="T97" s="45">
        <f t="shared" si="29"/>
        <v>79.562021505180297</v>
      </c>
      <c r="U97" s="46">
        <f t="shared" si="30"/>
        <v>-2.2146199184298609E-3</v>
      </c>
    </row>
    <row r="98" spans="1:21" x14ac:dyDescent="0.25">
      <c r="A98" t="s">
        <v>637</v>
      </c>
      <c r="B98" s="7">
        <v>7204.4</v>
      </c>
      <c r="C98" s="6">
        <v>145.79</v>
      </c>
      <c r="D98" s="12">
        <v>3.7088999999999997E-2</v>
      </c>
      <c r="E98" s="6">
        <v>15.16</v>
      </c>
      <c r="F98" s="6">
        <v>0.21409</v>
      </c>
      <c r="G98" s="16">
        <v>44.725000000000001</v>
      </c>
      <c r="H98" s="5">
        <f t="shared" si="17"/>
        <v>-1.1986066540497609E-2</v>
      </c>
      <c r="I98" s="4">
        <f t="shared" si="18"/>
        <v>-1.3732918414287698E-2</v>
      </c>
      <c r="J98" s="4">
        <f t="shared" si="19"/>
        <v>-1.717147626997384E-2</v>
      </c>
      <c r="K98" s="4">
        <f t="shared" si="20"/>
        <v>-1.0443864229765065E-2</v>
      </c>
      <c r="L98" s="4">
        <f t="shared" si="21"/>
        <v>-2.4469151553813795E-2</v>
      </c>
      <c r="M98" s="3">
        <f t="shared" si="22"/>
        <v>-9.5446895207723648E-3</v>
      </c>
      <c r="N98" s="42">
        <f t="shared" si="23"/>
        <v>18.512123174329112</v>
      </c>
      <c r="O98" s="14">
        <f t="shared" si="24"/>
        <v>21.475076596747591</v>
      </c>
      <c r="P98" s="14">
        <f t="shared" si="25"/>
        <v>20.905104387428416</v>
      </c>
      <c r="Q98" s="14">
        <f t="shared" si="26"/>
        <v>17.595171773444747</v>
      </c>
      <c r="R98" s="14">
        <f t="shared" si="27"/>
        <v>0</v>
      </c>
      <c r="S98" s="14">
        <f t="shared" si="28"/>
        <v>0</v>
      </c>
      <c r="T98" s="45">
        <f t="shared" si="29"/>
        <v>78.487475931949859</v>
      </c>
      <c r="U98" s="46">
        <f t="shared" si="30"/>
        <v>-1.3505760071222839E-2</v>
      </c>
    </row>
    <row r="99" spans="1:21" x14ac:dyDescent="0.25">
      <c r="A99" t="s">
        <v>636</v>
      </c>
      <c r="B99" s="7">
        <v>7399.2</v>
      </c>
      <c r="C99" s="6">
        <v>148.69</v>
      </c>
      <c r="D99" s="12">
        <v>3.7582999999999998E-2</v>
      </c>
      <c r="E99" s="6">
        <v>15.67</v>
      </c>
      <c r="F99" s="6">
        <v>0.22115000000000001</v>
      </c>
      <c r="G99" s="16">
        <v>44.798000000000002</v>
      </c>
      <c r="H99" s="5">
        <f t="shared" si="17"/>
        <v>2.7039031702848382E-2</v>
      </c>
      <c r="I99" s="4">
        <f t="shared" si="18"/>
        <v>1.9891624939982311E-2</v>
      </c>
      <c r="J99" s="4">
        <f t="shared" si="19"/>
        <v>1.3319313003855582E-2</v>
      </c>
      <c r="K99" s="4">
        <f t="shared" si="20"/>
        <v>3.3641160949868132E-2</v>
      </c>
      <c r="L99" s="4">
        <f t="shared" si="21"/>
        <v>3.2976785464057246E-2</v>
      </c>
      <c r="M99" s="3">
        <f t="shared" si="22"/>
        <v>1.6321967579653318E-3</v>
      </c>
      <c r="N99" s="42">
        <f t="shared" si="23"/>
        <v>19.012673059726833</v>
      </c>
      <c r="O99" s="14">
        <f t="shared" si="24"/>
        <v>21.902250765967487</v>
      </c>
      <c r="P99" s="14">
        <f t="shared" si="25"/>
        <v>21.183546016142849</v>
      </c>
      <c r="Q99" s="14">
        <f t="shared" si="26"/>
        <v>18.187093779015779</v>
      </c>
      <c r="R99" s="14">
        <f t="shared" si="27"/>
        <v>0</v>
      </c>
      <c r="S99" s="14">
        <f t="shared" si="28"/>
        <v>0</v>
      </c>
      <c r="T99" s="45">
        <f t="shared" si="29"/>
        <v>80.28556362085294</v>
      </c>
      <c r="U99" s="46">
        <f t="shared" si="30"/>
        <v>2.2909230645435263E-2</v>
      </c>
    </row>
    <row r="100" spans="1:21" x14ac:dyDescent="0.25">
      <c r="A100" t="s">
        <v>635</v>
      </c>
      <c r="B100" s="7">
        <v>7530.8</v>
      </c>
      <c r="C100" s="6">
        <v>148.88999999999999</v>
      </c>
      <c r="D100" s="12">
        <v>3.8256999999999999E-2</v>
      </c>
      <c r="E100" s="6">
        <v>15.7</v>
      </c>
      <c r="F100" s="6">
        <v>0.22555</v>
      </c>
      <c r="G100" s="16">
        <v>45.345999999999997</v>
      </c>
      <c r="H100" s="5">
        <f t="shared" si="17"/>
        <v>1.7785706562871706E-2</v>
      </c>
      <c r="I100" s="4">
        <f t="shared" si="18"/>
        <v>1.3450803685519652E-3</v>
      </c>
      <c r="J100" s="4">
        <f t="shared" si="19"/>
        <v>1.7933640209669255E-2</v>
      </c>
      <c r="K100" s="4">
        <f t="shared" si="20"/>
        <v>1.9144862795148487E-3</v>
      </c>
      <c r="L100" s="4">
        <f t="shared" si="21"/>
        <v>1.9895998191272746E-2</v>
      </c>
      <c r="M100" s="3">
        <f t="shared" si="22"/>
        <v>1.2232688959328497E-2</v>
      </c>
      <c r="N100" s="42">
        <f t="shared" si="23"/>
        <v>19.35082688374295</v>
      </c>
      <c r="O100" s="14">
        <f t="shared" si="24"/>
        <v>21.931711053499892</v>
      </c>
      <c r="P100" s="14">
        <f t="shared" si="25"/>
        <v>21.563444108761328</v>
      </c>
      <c r="Q100" s="14">
        <f t="shared" si="26"/>
        <v>18.221912720519956</v>
      </c>
      <c r="R100" s="14">
        <f t="shared" si="27"/>
        <v>0</v>
      </c>
      <c r="S100" s="14">
        <f t="shared" si="28"/>
        <v>0</v>
      </c>
      <c r="T100" s="45">
        <f t="shared" si="29"/>
        <v>81.06789476652412</v>
      </c>
      <c r="U100" s="46">
        <f t="shared" si="30"/>
        <v>9.7443563996850724E-3</v>
      </c>
    </row>
    <row r="101" spans="1:21" x14ac:dyDescent="0.25">
      <c r="A101" t="s">
        <v>634</v>
      </c>
      <c r="B101" s="7">
        <v>7510.9</v>
      </c>
      <c r="C101" s="6">
        <v>148.28</v>
      </c>
      <c r="D101" s="12">
        <v>3.8445E-2</v>
      </c>
      <c r="E101" s="6">
        <v>15.63</v>
      </c>
      <c r="F101" s="6">
        <v>0.22708</v>
      </c>
      <c r="G101" s="16">
        <v>45.237000000000002</v>
      </c>
      <c r="H101" s="5">
        <f t="shared" si="17"/>
        <v>-2.6424815424657133E-3</v>
      </c>
      <c r="I101" s="4">
        <f t="shared" si="18"/>
        <v>-4.09698435086292E-3</v>
      </c>
      <c r="J101" s="4">
        <f t="shared" si="19"/>
        <v>4.9141333612150451E-3</v>
      </c>
      <c r="K101" s="4">
        <f t="shared" si="20"/>
        <v>-4.4585987261145377E-3</v>
      </c>
      <c r="L101" s="4">
        <f t="shared" si="21"/>
        <v>6.7834183107957635E-3</v>
      </c>
      <c r="M101" s="3">
        <f t="shared" si="22"/>
        <v>-2.4037401314337403E-3</v>
      </c>
      <c r="N101" s="42">
        <f t="shared" si="23"/>
        <v>19.29969268087121</v>
      </c>
      <c r="O101" s="14">
        <f t="shared" si="24"/>
        <v>21.841857176526055</v>
      </c>
      <c r="P101" s="14">
        <f t="shared" si="25"/>
        <v>21.669409748838888</v>
      </c>
      <c r="Q101" s="14">
        <f t="shared" si="26"/>
        <v>18.140668523676876</v>
      </c>
      <c r="R101" s="14">
        <f t="shared" si="27"/>
        <v>0</v>
      </c>
      <c r="S101" s="14">
        <f t="shared" si="28"/>
        <v>0</v>
      </c>
      <c r="T101" s="45">
        <f t="shared" si="29"/>
        <v>80.951628129913033</v>
      </c>
      <c r="U101" s="46">
        <f t="shared" si="30"/>
        <v>-1.4341884286737105E-3</v>
      </c>
    </row>
    <row r="102" spans="1:21" x14ac:dyDescent="0.25">
      <c r="A102" t="s">
        <v>633</v>
      </c>
      <c r="B102" s="7">
        <v>7524.4</v>
      </c>
      <c r="C102" s="6">
        <v>151.16999999999999</v>
      </c>
      <c r="D102" s="12">
        <v>3.8741999999999999E-2</v>
      </c>
      <c r="E102" s="6">
        <v>15.64</v>
      </c>
      <c r="F102" s="6">
        <v>0.22921</v>
      </c>
      <c r="G102" s="16">
        <v>45.613999999999997</v>
      </c>
      <c r="H102" s="5">
        <f t="shared" si="17"/>
        <v>1.7973877964025942E-3</v>
      </c>
      <c r="I102" s="4">
        <f t="shared" si="18"/>
        <v>1.9490153763150664E-2</v>
      </c>
      <c r="J102" s="4">
        <f t="shared" si="19"/>
        <v>7.7253218884119068E-3</v>
      </c>
      <c r="K102" s="4">
        <f t="shared" si="20"/>
        <v>6.3979526551505295E-4</v>
      </c>
      <c r="L102" s="4">
        <f t="shared" si="21"/>
        <v>9.3799542011625547E-3</v>
      </c>
      <c r="M102" s="3">
        <f t="shared" si="22"/>
        <v>8.3338859782919883E-3</v>
      </c>
      <c r="N102" s="42">
        <f t="shared" si="23"/>
        <v>19.334381712970128</v>
      </c>
      <c r="O102" s="14">
        <f t="shared" si="24"/>
        <v>22.267558331369322</v>
      </c>
      <c r="P102" s="14">
        <f t="shared" si="25"/>
        <v>21.836812914280561</v>
      </c>
      <c r="Q102" s="14">
        <f t="shared" si="26"/>
        <v>18.152274837511602</v>
      </c>
      <c r="R102" s="14">
        <f t="shared" si="27"/>
        <v>0</v>
      </c>
      <c r="S102" s="14">
        <f t="shared" si="28"/>
        <v>0</v>
      </c>
      <c r="T102" s="45">
        <f t="shared" si="29"/>
        <v>81.591027796131613</v>
      </c>
      <c r="U102" s="46">
        <f t="shared" si="30"/>
        <v>7.8985399180910854E-3</v>
      </c>
    </row>
    <row r="103" spans="1:21" x14ac:dyDescent="0.25">
      <c r="A103" t="s">
        <v>632</v>
      </c>
      <c r="B103" s="7">
        <v>7355.8</v>
      </c>
      <c r="C103" s="6">
        <v>147.88</v>
      </c>
      <c r="D103" s="12">
        <v>3.7227999999999997E-2</v>
      </c>
      <c r="E103" s="6">
        <v>15.44</v>
      </c>
      <c r="F103" s="6">
        <v>0.22450999999999999</v>
      </c>
      <c r="G103" s="16">
        <v>44.49</v>
      </c>
      <c r="H103" s="5">
        <f t="shared" si="17"/>
        <v>-2.2407102227420039E-2</v>
      </c>
      <c r="I103" s="4">
        <f t="shared" si="18"/>
        <v>-2.1763577429384062E-2</v>
      </c>
      <c r="J103" s="4">
        <f t="shared" si="19"/>
        <v>-3.9079035671880646E-2</v>
      </c>
      <c r="K103" s="4">
        <f t="shared" si="20"/>
        <v>-1.2787723785166349E-2</v>
      </c>
      <c r="L103" s="4">
        <f t="shared" si="21"/>
        <v>-2.0505213559617874E-2</v>
      </c>
      <c r="M103" s="3">
        <f t="shared" si="22"/>
        <v>-2.4641557416582471E-2</v>
      </c>
      <c r="N103" s="42">
        <f t="shared" si="23"/>
        <v>18.901154245423644</v>
      </c>
      <c r="O103" s="14">
        <f t="shared" si="24"/>
        <v>21.782936601461241</v>
      </c>
      <c r="P103" s="14">
        <f t="shared" si="25"/>
        <v>20.983451323443205</v>
      </c>
      <c r="Q103" s="14">
        <f t="shared" si="26"/>
        <v>17.920148560817079</v>
      </c>
      <c r="R103" s="14">
        <f t="shared" si="27"/>
        <v>0</v>
      </c>
      <c r="S103" s="14">
        <f t="shared" si="28"/>
        <v>0</v>
      </c>
      <c r="T103" s="45">
        <f t="shared" si="29"/>
        <v>79.587690731145173</v>
      </c>
      <c r="U103" s="46">
        <f t="shared" si="30"/>
        <v>-2.455339905745646E-2</v>
      </c>
    </row>
    <row r="104" spans="1:21" x14ac:dyDescent="0.25">
      <c r="A104" t="s">
        <v>631</v>
      </c>
      <c r="B104" s="7">
        <v>7235.7</v>
      </c>
      <c r="C104" s="6">
        <v>145.86000000000001</v>
      </c>
      <c r="D104" s="12">
        <v>3.6344000000000001E-2</v>
      </c>
      <c r="E104" s="6">
        <v>15.02</v>
      </c>
      <c r="F104" s="6">
        <v>0.22261</v>
      </c>
      <c r="G104" s="16">
        <v>44.11</v>
      </c>
      <c r="H104" s="5">
        <f t="shared" si="17"/>
        <v>-1.6327251964436296E-2</v>
      </c>
      <c r="I104" s="4">
        <f t="shared" si="18"/>
        <v>-1.3659724100621995E-2</v>
      </c>
      <c r="J104" s="4">
        <f t="shared" si="19"/>
        <v>-2.3745567852154204E-2</v>
      </c>
      <c r="K104" s="4">
        <f t="shared" si="20"/>
        <v>-2.7202072538860089E-2</v>
      </c>
      <c r="L104" s="4">
        <f t="shared" si="21"/>
        <v>-8.4628747049128039E-3</v>
      </c>
      <c r="M104" s="3">
        <f t="shared" si="22"/>
        <v>-8.5412452236458547E-3</v>
      </c>
      <c r="N104" s="42">
        <f t="shared" si="23"/>
        <v>18.592550337639938</v>
      </c>
      <c r="O104" s="14">
        <f t="shared" si="24"/>
        <v>21.485387697383938</v>
      </c>
      <c r="P104" s="14">
        <f t="shared" si="25"/>
        <v>20.485187356270011</v>
      </c>
      <c r="Q104" s="14">
        <f t="shared" si="26"/>
        <v>17.432683379758583</v>
      </c>
      <c r="R104" s="14">
        <f t="shared" si="27"/>
        <v>0</v>
      </c>
      <c r="S104" s="14">
        <f t="shared" si="28"/>
        <v>0</v>
      </c>
      <c r="T104" s="45">
        <f t="shared" si="29"/>
        <v>77.995808771052467</v>
      </c>
      <c r="U104" s="46">
        <f t="shared" si="30"/>
        <v>-2.0001610116697988E-2</v>
      </c>
    </row>
    <row r="105" spans="1:21" x14ac:dyDescent="0.25">
      <c r="A105" t="s">
        <v>630</v>
      </c>
      <c r="B105" s="7">
        <v>7208</v>
      </c>
      <c r="C105" s="6">
        <v>143.51</v>
      </c>
      <c r="D105" s="12">
        <v>3.6629000000000002E-2</v>
      </c>
      <c r="E105" s="6">
        <v>14.86</v>
      </c>
      <c r="F105" s="6">
        <v>0.22095000000000001</v>
      </c>
      <c r="G105" s="16">
        <v>44.145000000000003</v>
      </c>
      <c r="H105" s="5">
        <f t="shared" si="17"/>
        <v>-3.828240529596294E-3</v>
      </c>
      <c r="I105" s="4">
        <f t="shared" si="18"/>
        <v>-1.611133964075151E-2</v>
      </c>
      <c r="J105" s="4">
        <f t="shared" si="19"/>
        <v>7.8417345366497138E-3</v>
      </c>
      <c r="K105" s="4">
        <f t="shared" si="20"/>
        <v>-1.0652463382157085E-2</v>
      </c>
      <c r="L105" s="4">
        <f t="shared" si="21"/>
        <v>-7.4569875567135346E-3</v>
      </c>
      <c r="M105" s="3">
        <f t="shared" si="22"/>
        <v>7.9347086828396307E-4</v>
      </c>
      <c r="N105" s="42">
        <f t="shared" si="23"/>
        <v>18.521373582888828</v>
      </c>
      <c r="O105" s="14">
        <f t="shared" si="24"/>
        <v>21.139229318878161</v>
      </c>
      <c r="P105" s="14">
        <f t="shared" si="25"/>
        <v>20.645826757451413</v>
      </c>
      <c r="Q105" s="14">
        <f t="shared" si="26"/>
        <v>17.246982358402967</v>
      </c>
      <c r="R105" s="14">
        <f t="shared" si="27"/>
        <v>0</v>
      </c>
      <c r="S105" s="14">
        <f t="shared" si="28"/>
        <v>0</v>
      </c>
      <c r="T105" s="45">
        <f t="shared" si="29"/>
        <v>77.553412017621383</v>
      </c>
      <c r="U105" s="46">
        <f t="shared" si="30"/>
        <v>-5.6720580298063039E-3</v>
      </c>
    </row>
    <row r="106" spans="1:21" x14ac:dyDescent="0.25">
      <c r="A106" t="s">
        <v>629</v>
      </c>
      <c r="B106" s="7">
        <v>7208</v>
      </c>
      <c r="C106" s="6">
        <v>145.03</v>
      </c>
      <c r="D106" s="12">
        <v>3.6521999999999999E-2</v>
      </c>
      <c r="E106" s="6">
        <v>14.83</v>
      </c>
      <c r="F106" s="6">
        <v>0.21851000000000001</v>
      </c>
      <c r="G106" s="16">
        <v>43.615000000000002</v>
      </c>
      <c r="H106" s="5">
        <f t="shared" si="17"/>
        <v>0</v>
      </c>
      <c r="I106" s="4">
        <f t="shared" si="18"/>
        <v>1.0591596404431858E-2</v>
      </c>
      <c r="J106" s="4">
        <f t="shared" si="19"/>
        <v>-2.921182669469613E-3</v>
      </c>
      <c r="K106" s="4">
        <f t="shared" si="20"/>
        <v>-2.0188425302826163E-3</v>
      </c>
      <c r="L106" s="4">
        <f t="shared" si="21"/>
        <v>-1.1043222448517742E-2</v>
      </c>
      <c r="M106" s="3">
        <f t="shared" si="22"/>
        <v>-1.2005889681730664E-2</v>
      </c>
      <c r="N106" s="42">
        <f t="shared" si="23"/>
        <v>18.521373582888828</v>
      </c>
      <c r="O106" s="14">
        <f t="shared" si="24"/>
        <v>21.363127504124453</v>
      </c>
      <c r="P106" s="14">
        <f t="shared" si="25"/>
        <v>20.585516526130675</v>
      </c>
      <c r="Q106" s="14">
        <f t="shared" si="26"/>
        <v>17.21216341689879</v>
      </c>
      <c r="R106" s="14">
        <f t="shared" si="27"/>
        <v>0</v>
      </c>
      <c r="S106" s="14">
        <f t="shared" si="28"/>
        <v>0</v>
      </c>
      <c r="T106" s="45">
        <f t="shared" si="29"/>
        <v>77.682181030042742</v>
      </c>
      <c r="U106" s="46">
        <f t="shared" si="30"/>
        <v>1.660391323493382E-3</v>
      </c>
    </row>
    <row r="107" spans="1:21" x14ac:dyDescent="0.25">
      <c r="A107" t="s">
        <v>628</v>
      </c>
      <c r="B107" s="7">
        <v>7255.2</v>
      </c>
      <c r="C107" s="6">
        <v>144.96</v>
      </c>
      <c r="D107" s="12">
        <v>3.7185999999999997E-2</v>
      </c>
      <c r="E107" s="6">
        <v>14.91</v>
      </c>
      <c r="F107" s="6">
        <v>0.22056999999999999</v>
      </c>
      <c r="G107" s="16">
        <v>44.44</v>
      </c>
      <c r="H107" s="5">
        <f t="shared" si="17"/>
        <v>6.5482796892342154E-3</v>
      </c>
      <c r="I107" s="4">
        <f t="shared" si="18"/>
        <v>-4.8265876025643806E-4</v>
      </c>
      <c r="J107" s="4">
        <f t="shared" si="19"/>
        <v>1.8180822517934292E-2</v>
      </c>
      <c r="K107" s="4">
        <f t="shared" si="20"/>
        <v>5.3944706675657095E-3</v>
      </c>
      <c r="L107" s="4">
        <f t="shared" si="21"/>
        <v>9.4274861562397838E-3</v>
      </c>
      <c r="M107" s="3">
        <f t="shared" si="22"/>
        <v>1.8915510718789275E-2</v>
      </c>
      <c r="N107" s="42">
        <f t="shared" si="23"/>
        <v>18.642656717338376</v>
      </c>
      <c r="O107" s="14">
        <f t="shared" si="24"/>
        <v>21.352816403488113</v>
      </c>
      <c r="P107" s="14">
        <f t="shared" si="25"/>
        <v>20.959778148532259</v>
      </c>
      <c r="Q107" s="14">
        <f t="shared" si="26"/>
        <v>17.305013927576599</v>
      </c>
      <c r="R107" s="14">
        <f t="shared" si="27"/>
        <v>0</v>
      </c>
      <c r="S107" s="14">
        <f t="shared" si="28"/>
        <v>0</v>
      </c>
      <c r="T107" s="45">
        <f t="shared" si="29"/>
        <v>78.26026519693535</v>
      </c>
      <c r="U107" s="46">
        <f t="shared" si="30"/>
        <v>7.4416572658926317E-3</v>
      </c>
    </row>
    <row r="108" spans="1:21" x14ac:dyDescent="0.25">
      <c r="A108" t="s">
        <v>627</v>
      </c>
      <c r="B108" s="7">
        <v>7080.8</v>
      </c>
      <c r="C108" s="6">
        <v>142.03</v>
      </c>
      <c r="D108" s="12">
        <v>3.6240000000000001E-2</v>
      </c>
      <c r="E108" s="6">
        <v>14.53</v>
      </c>
      <c r="F108" s="6">
        <v>0.21631</v>
      </c>
      <c r="G108" s="16">
        <v>43.273000000000003</v>
      </c>
      <c r="H108" s="5">
        <f t="shared" si="17"/>
        <v>-2.4037931414709446E-2</v>
      </c>
      <c r="I108" s="4">
        <f t="shared" si="18"/>
        <v>-2.021247240618107E-2</v>
      </c>
      <c r="J108" s="4">
        <f t="shared" si="19"/>
        <v>-2.5439681600602282E-2</v>
      </c>
      <c r="K108" s="4">
        <f t="shared" si="20"/>
        <v>-2.5486250838363533E-2</v>
      </c>
      <c r="L108" s="4">
        <f t="shared" si="21"/>
        <v>-1.9313596590651461E-2</v>
      </c>
      <c r="M108" s="3">
        <f t="shared" si="22"/>
        <v>-2.6260126012601193E-2</v>
      </c>
      <c r="N108" s="42">
        <f t="shared" si="23"/>
        <v>18.194525813779023</v>
      </c>
      <c r="O108" s="14">
        <f t="shared" si="24"/>
        <v>20.92122319113836</v>
      </c>
      <c r="P108" s="14">
        <f t="shared" si="25"/>
        <v>20.426568066014337</v>
      </c>
      <c r="Q108" s="14">
        <f t="shared" si="26"/>
        <v>16.863974001857006</v>
      </c>
      <c r="R108" s="14">
        <f t="shared" si="27"/>
        <v>0</v>
      </c>
      <c r="S108" s="14">
        <f t="shared" si="28"/>
        <v>0</v>
      </c>
      <c r="T108" s="45">
        <f t="shared" si="29"/>
        <v>76.406291072788719</v>
      </c>
      <c r="U108" s="46">
        <f t="shared" si="30"/>
        <v>-2.3689852308591886E-2</v>
      </c>
    </row>
    <row r="109" spans="1:21" x14ac:dyDescent="0.25">
      <c r="A109" t="s">
        <v>626</v>
      </c>
      <c r="B109" s="7">
        <v>7128.5</v>
      </c>
      <c r="C109" s="6">
        <v>142.53</v>
      </c>
      <c r="D109" s="12">
        <v>3.6478999999999998E-2</v>
      </c>
      <c r="E109" s="6">
        <v>14.55</v>
      </c>
      <c r="F109" s="6">
        <v>0.21745999999999999</v>
      </c>
      <c r="G109" s="16">
        <v>43.472000000000001</v>
      </c>
      <c r="H109" s="5">
        <f t="shared" si="17"/>
        <v>6.7365269461077126E-3</v>
      </c>
      <c r="I109" s="4">
        <f t="shared" si="18"/>
        <v>3.5203830176722128E-3</v>
      </c>
      <c r="J109" s="4">
        <f t="shared" si="19"/>
        <v>6.5949227373067743E-3</v>
      </c>
      <c r="K109" s="4">
        <f t="shared" si="20"/>
        <v>1.3764624913972234E-3</v>
      </c>
      <c r="L109" s="4">
        <f t="shared" si="21"/>
        <v>5.3164439924182627E-3</v>
      </c>
      <c r="M109" s="3">
        <f t="shared" si="22"/>
        <v>4.5987105123286298E-3</v>
      </c>
      <c r="N109" s="42">
        <f t="shared" si="23"/>
        <v>18.317093727195196</v>
      </c>
      <c r="O109" s="14">
        <f t="shared" si="24"/>
        <v>20.994873909969375</v>
      </c>
      <c r="P109" s="14">
        <f t="shared" si="25"/>
        <v>20.561279704198039</v>
      </c>
      <c r="Q109" s="14">
        <f t="shared" si="26"/>
        <v>16.887186629526461</v>
      </c>
      <c r="R109" s="14">
        <f t="shared" si="27"/>
        <v>0</v>
      </c>
      <c r="S109" s="14">
        <f t="shared" si="28"/>
        <v>0</v>
      </c>
      <c r="T109" s="45">
        <f t="shared" si="29"/>
        <v>76.760433970889068</v>
      </c>
      <c r="U109" s="46">
        <f t="shared" si="30"/>
        <v>4.6349965837626517E-3</v>
      </c>
    </row>
    <row r="110" spans="1:21" x14ac:dyDescent="0.25">
      <c r="A110" t="s">
        <v>625</v>
      </c>
      <c r="B110" s="7">
        <v>6903.5</v>
      </c>
      <c r="C110" s="6">
        <v>132.78</v>
      </c>
      <c r="D110" s="12">
        <v>3.4105999999999997E-2</v>
      </c>
      <c r="E110" s="6">
        <v>13.61</v>
      </c>
      <c r="F110" s="6">
        <v>0.20563999999999999</v>
      </c>
      <c r="G110" s="16">
        <v>39.984000000000002</v>
      </c>
      <c r="H110" s="5">
        <f t="shared" si="17"/>
        <v>-3.156344251946408E-2</v>
      </c>
      <c r="I110" s="4">
        <f t="shared" si="18"/>
        <v>-6.8406651231319726E-2</v>
      </c>
      <c r="J110" s="4">
        <f t="shared" si="19"/>
        <v>-6.5051125304970037E-2</v>
      </c>
      <c r="K110" s="4">
        <f t="shared" si="20"/>
        <v>-6.4604810996563677E-2</v>
      </c>
      <c r="L110" s="4">
        <f t="shared" si="21"/>
        <v>-5.4354823875655267E-2</v>
      </c>
      <c r="M110" s="3">
        <f t="shared" si="22"/>
        <v>-8.0235553919764446E-2</v>
      </c>
      <c r="N110" s="42">
        <f t="shared" si="23"/>
        <v>17.738943192213235</v>
      </c>
      <c r="O110" s="14">
        <f t="shared" si="24"/>
        <v>19.558684892764564</v>
      </c>
      <c r="P110" s="14">
        <f t="shared" si="25"/>
        <v>19.223745321729716</v>
      </c>
      <c r="Q110" s="14">
        <f t="shared" si="26"/>
        <v>15.796193129062207</v>
      </c>
      <c r="R110" s="14">
        <f t="shared" si="27"/>
        <v>0</v>
      </c>
      <c r="S110" s="14">
        <f t="shared" si="28"/>
        <v>0</v>
      </c>
      <c r="T110" s="45">
        <f t="shared" si="29"/>
        <v>72.317566535769728</v>
      </c>
      <c r="U110" s="46">
        <f t="shared" si="30"/>
        <v>-5.7879654990020901E-2</v>
      </c>
    </row>
    <row r="111" spans="1:21" x14ac:dyDescent="0.25">
      <c r="A111" t="s">
        <v>624</v>
      </c>
      <c r="B111" s="7">
        <v>6613.3</v>
      </c>
      <c r="C111" s="6">
        <v>122.06</v>
      </c>
      <c r="D111" s="12">
        <v>3.1655000000000003E-2</v>
      </c>
      <c r="E111" s="6">
        <v>12.37</v>
      </c>
      <c r="F111" s="6">
        <v>0.18301000000000001</v>
      </c>
      <c r="G111" s="16">
        <v>36.985999999999997</v>
      </c>
      <c r="H111" s="5">
        <f t="shared" si="17"/>
        <v>-4.2036648077062311E-2</v>
      </c>
      <c r="I111" s="4">
        <f t="shared" si="18"/>
        <v>-8.0735050459406543E-2</v>
      </c>
      <c r="J111" s="4">
        <f t="shared" si="19"/>
        <v>-7.1864188119392325E-2</v>
      </c>
      <c r="K111" s="4">
        <f t="shared" si="20"/>
        <v>-9.1109478324761239E-2</v>
      </c>
      <c r="L111" s="4">
        <f t="shared" si="21"/>
        <v>-0.110046683524606</v>
      </c>
      <c r="M111" s="3">
        <f t="shared" si="22"/>
        <v>-7.4979991996798834E-2</v>
      </c>
      <c r="N111" s="42">
        <f t="shared" si="23"/>
        <v>16.993257479983168</v>
      </c>
      <c r="O111" s="14">
        <f t="shared" si="24"/>
        <v>17.979613481027584</v>
      </c>
      <c r="P111" s="14">
        <f t="shared" si="25"/>
        <v>17.842246471569645</v>
      </c>
      <c r="Q111" s="14">
        <f t="shared" si="26"/>
        <v>14.357010213556171</v>
      </c>
      <c r="R111" s="14">
        <f t="shared" si="27"/>
        <v>0</v>
      </c>
      <c r="S111" s="14">
        <f t="shared" si="28"/>
        <v>0</v>
      </c>
      <c r="T111" s="45">
        <f t="shared" si="29"/>
        <v>67.172127646136573</v>
      </c>
      <c r="U111" s="46">
        <f t="shared" si="30"/>
        <v>-7.1150608850867769E-2</v>
      </c>
    </row>
    <row r="112" spans="1:21" x14ac:dyDescent="0.25">
      <c r="A112" t="s">
        <v>623</v>
      </c>
      <c r="B112" s="7">
        <v>7276</v>
      </c>
      <c r="C112" s="6">
        <v>132.91999999999999</v>
      </c>
      <c r="D112" s="12">
        <v>3.4341000000000003E-2</v>
      </c>
      <c r="E112" s="6">
        <v>13.59</v>
      </c>
      <c r="F112" s="6">
        <v>0.19574</v>
      </c>
      <c r="G112" s="16">
        <v>40.777999999999999</v>
      </c>
      <c r="H112" s="5">
        <f t="shared" si="17"/>
        <v>0.10020715830220905</v>
      </c>
      <c r="I112" s="4">
        <f t="shared" si="18"/>
        <v>8.8972636408323647E-2</v>
      </c>
      <c r="J112" s="4">
        <f t="shared" si="19"/>
        <v>8.4852314010424923E-2</v>
      </c>
      <c r="K112" s="4">
        <f t="shared" si="20"/>
        <v>9.8625707356507775E-2</v>
      </c>
      <c r="L112" s="4">
        <f t="shared" si="21"/>
        <v>6.9559040489590718E-2</v>
      </c>
      <c r="M112" s="3">
        <f t="shared" si="22"/>
        <v>0.10252527983561355</v>
      </c>
      <c r="N112" s="42">
        <f t="shared" si="23"/>
        <v>18.69610352235004</v>
      </c>
      <c r="O112" s="14">
        <f t="shared" si="24"/>
        <v>19.579307094037247</v>
      </c>
      <c r="P112" s="14">
        <f t="shared" si="25"/>
        <v>19.356202371826669</v>
      </c>
      <c r="Q112" s="14">
        <f t="shared" si="26"/>
        <v>15.772980501392755</v>
      </c>
      <c r="R112" s="14">
        <f t="shared" si="27"/>
        <v>0</v>
      </c>
      <c r="S112" s="14">
        <f t="shared" si="28"/>
        <v>0</v>
      </c>
      <c r="T112" s="45">
        <f t="shared" si="29"/>
        <v>73.404593489606711</v>
      </c>
      <c r="U112" s="46">
        <f t="shared" si="30"/>
        <v>9.2783510986920392E-2</v>
      </c>
    </row>
    <row r="113" spans="1:21" x14ac:dyDescent="0.25">
      <c r="A113" t="s">
        <v>622</v>
      </c>
      <c r="B113" s="7">
        <v>7165.5</v>
      </c>
      <c r="C113" s="6">
        <v>128.41999999999999</v>
      </c>
      <c r="D113" s="12">
        <v>3.3024999999999999E-2</v>
      </c>
      <c r="E113" s="6">
        <v>13.35</v>
      </c>
      <c r="F113" s="6">
        <v>0.18786</v>
      </c>
      <c r="G113" s="16">
        <v>39.639000000000003</v>
      </c>
      <c r="H113" s="5">
        <f t="shared" si="17"/>
        <v>-1.5186915887850483E-2</v>
      </c>
      <c r="I113" s="4">
        <f t="shared" si="18"/>
        <v>-3.3854950346072776E-2</v>
      </c>
      <c r="J113" s="4">
        <f t="shared" si="19"/>
        <v>-3.8321539850324826E-2</v>
      </c>
      <c r="K113" s="4">
        <f t="shared" si="20"/>
        <v>-1.7660044150110354E-2</v>
      </c>
      <c r="L113" s="4">
        <f t="shared" si="21"/>
        <v>-4.0257484418105616E-2</v>
      </c>
      <c r="M113" s="3">
        <f t="shared" si="22"/>
        <v>-2.7931727892490987E-2</v>
      </c>
      <c r="N113" s="42">
        <f t="shared" si="23"/>
        <v>18.412167370725566</v>
      </c>
      <c r="O113" s="14">
        <f t="shared" si="24"/>
        <v>18.916450624558106</v>
      </c>
      <c r="P113" s="14">
        <f t="shared" si="25"/>
        <v>18.614442891283762</v>
      </c>
      <c r="Q113" s="14">
        <f t="shared" si="26"/>
        <v>15.49442896935933</v>
      </c>
      <c r="R113" s="14">
        <f t="shared" si="27"/>
        <v>0</v>
      </c>
      <c r="S113" s="14">
        <f t="shared" si="28"/>
        <v>0</v>
      </c>
      <c r="T113" s="45">
        <f t="shared" si="29"/>
        <v>71.437489855926771</v>
      </c>
      <c r="U113" s="46">
        <f t="shared" si="30"/>
        <v>-2.6798099957579091E-2</v>
      </c>
    </row>
    <row r="114" spans="1:21" x14ac:dyDescent="0.25">
      <c r="A114" t="s">
        <v>621</v>
      </c>
      <c r="B114" s="7">
        <v>7196.4</v>
      </c>
      <c r="C114" s="6">
        <v>128.69999999999999</v>
      </c>
      <c r="D114" s="12">
        <v>3.3875000000000002E-2</v>
      </c>
      <c r="E114" s="6">
        <v>13.56</v>
      </c>
      <c r="F114" s="6">
        <v>0.19511999999999999</v>
      </c>
      <c r="G114" s="16">
        <v>40.097000000000001</v>
      </c>
      <c r="H114" s="5">
        <f t="shared" si="17"/>
        <v>4.312329914172075E-3</v>
      </c>
      <c r="I114" s="4">
        <f t="shared" si="18"/>
        <v>2.1803457405389359E-3</v>
      </c>
      <c r="J114" s="4">
        <f t="shared" si="19"/>
        <v>2.5738077214231714E-2</v>
      </c>
      <c r="K114" s="4">
        <f t="shared" si="20"/>
        <v>1.5730337078651679E-2</v>
      </c>
      <c r="L114" s="4">
        <f t="shared" si="21"/>
        <v>3.8645800063877189E-2</v>
      </c>
      <c r="M114" s="3">
        <f t="shared" si="22"/>
        <v>1.1554277353111875E-2</v>
      </c>
      <c r="N114" s="42">
        <f t="shared" si="23"/>
        <v>18.49156671086309</v>
      </c>
      <c r="O114" s="14">
        <f t="shared" si="24"/>
        <v>18.957695027103476</v>
      </c>
      <c r="P114" s="14">
        <f t="shared" si="25"/>
        <v>19.09354285971953</v>
      </c>
      <c r="Q114" s="14">
        <f t="shared" si="26"/>
        <v>15.738161559888578</v>
      </c>
      <c r="R114" s="14">
        <f t="shared" si="27"/>
        <v>0</v>
      </c>
      <c r="S114" s="14">
        <f t="shared" si="28"/>
        <v>0</v>
      </c>
      <c r="T114" s="45">
        <f t="shared" si="29"/>
        <v>72.280966157574682</v>
      </c>
      <c r="U114" s="46">
        <f t="shared" si="30"/>
        <v>1.1807194000643229E-2</v>
      </c>
    </row>
    <row r="115" spans="1:21" x14ac:dyDescent="0.25">
      <c r="A115" t="s">
        <v>620</v>
      </c>
      <c r="B115" s="7">
        <v>7156.2</v>
      </c>
      <c r="C115" s="6">
        <v>127.61</v>
      </c>
      <c r="D115" s="12">
        <v>3.3047E-2</v>
      </c>
      <c r="E115" s="6">
        <v>13.34</v>
      </c>
      <c r="F115" s="6">
        <v>0.19145999999999999</v>
      </c>
      <c r="G115" s="16">
        <v>39.677999999999997</v>
      </c>
      <c r="H115" s="5">
        <f t="shared" si="17"/>
        <v>-5.5861263965315544E-3</v>
      </c>
      <c r="I115" s="4">
        <f t="shared" si="18"/>
        <v>-8.4693084693083787E-3</v>
      </c>
      <c r="J115" s="4">
        <f t="shared" si="19"/>
        <v>-2.4442804428044362E-2</v>
      </c>
      <c r="K115" s="4">
        <f t="shared" si="20"/>
        <v>-1.6224188790560534E-2</v>
      </c>
      <c r="L115" s="4">
        <f t="shared" si="21"/>
        <v>-1.8757687576875792E-2</v>
      </c>
      <c r="M115" s="3">
        <f t="shared" si="22"/>
        <v>-1.0449659575529457E-2</v>
      </c>
      <c r="N115" s="42">
        <f t="shared" si="23"/>
        <v>18.388270481946314</v>
      </c>
      <c r="O115" s="14">
        <f t="shared" si="24"/>
        <v>18.797136460051863</v>
      </c>
      <c r="P115" s="14">
        <f t="shared" si="25"/>
        <v>18.626843125760924</v>
      </c>
      <c r="Q115" s="14">
        <f t="shared" si="26"/>
        <v>15.482822655524602</v>
      </c>
      <c r="R115" s="14">
        <f t="shared" si="27"/>
        <v>0</v>
      </c>
      <c r="S115" s="14">
        <f t="shared" si="28"/>
        <v>0</v>
      </c>
      <c r="T115" s="45">
        <f t="shared" si="29"/>
        <v>71.29507272328371</v>
      </c>
      <c r="U115" s="46">
        <f t="shared" si="30"/>
        <v>-1.3639737910277727E-2</v>
      </c>
    </row>
    <row r="116" spans="1:21" x14ac:dyDescent="0.25">
      <c r="A116" t="s">
        <v>619</v>
      </c>
      <c r="B116" s="7">
        <v>7495.8</v>
      </c>
      <c r="C116" s="6">
        <v>132.19</v>
      </c>
      <c r="D116" s="12">
        <v>3.4381000000000002E-2</v>
      </c>
      <c r="E116" s="6">
        <v>13.81</v>
      </c>
      <c r="F116" s="6">
        <v>0.19642000000000001</v>
      </c>
      <c r="G116" s="16">
        <v>41.834000000000003</v>
      </c>
      <c r="H116" s="5">
        <f t="shared" si="17"/>
        <v>4.7455353399849187E-2</v>
      </c>
      <c r="I116" s="4">
        <f t="shared" si="18"/>
        <v>3.5890604184624975E-2</v>
      </c>
      <c r="J116" s="4">
        <f t="shared" si="19"/>
        <v>4.0366750385814276E-2</v>
      </c>
      <c r="K116" s="4">
        <f t="shared" si="20"/>
        <v>3.5232383808095902E-2</v>
      </c>
      <c r="L116" s="4">
        <f t="shared" si="21"/>
        <v>2.5906194505379787E-2</v>
      </c>
      <c r="M116" s="3">
        <f t="shared" si="22"/>
        <v>5.4337416200413546E-2</v>
      </c>
      <c r="N116" s="42">
        <f t="shared" si="23"/>
        <v>19.260892356079093</v>
      </c>
      <c r="O116" s="14">
        <f t="shared" si="24"/>
        <v>19.471777044543966</v>
      </c>
      <c r="P116" s="14">
        <f t="shared" si="25"/>
        <v>19.378748252694237</v>
      </c>
      <c r="Q116" s="14">
        <f t="shared" si="26"/>
        <v>16.028319405756729</v>
      </c>
      <c r="R116" s="14">
        <f t="shared" si="27"/>
        <v>0</v>
      </c>
      <c r="S116" s="14">
        <f t="shared" si="28"/>
        <v>0</v>
      </c>
      <c r="T116" s="45">
        <f t="shared" si="29"/>
        <v>74.139737059074022</v>
      </c>
      <c r="U116" s="46">
        <f t="shared" si="30"/>
        <v>3.9899872840178707E-2</v>
      </c>
    </row>
    <row r="117" spans="1:21" x14ac:dyDescent="0.25">
      <c r="A117" t="s">
        <v>618</v>
      </c>
      <c r="B117" s="7">
        <v>7322.8</v>
      </c>
      <c r="C117" s="6">
        <v>128.08000000000001</v>
      </c>
      <c r="D117" s="12">
        <v>3.3121999999999999E-2</v>
      </c>
      <c r="E117" s="6">
        <v>13.35</v>
      </c>
      <c r="F117" s="6">
        <v>0.18978</v>
      </c>
      <c r="G117" s="16">
        <v>40.686999999999998</v>
      </c>
      <c r="H117" s="5">
        <f t="shared" si="17"/>
        <v>-2.3079591237759822E-2</v>
      </c>
      <c r="I117" s="4">
        <f t="shared" si="18"/>
        <v>-3.1091610560556648E-2</v>
      </c>
      <c r="J117" s="4">
        <f t="shared" si="19"/>
        <v>-3.6619062854483686E-2</v>
      </c>
      <c r="K117" s="4">
        <f t="shared" si="20"/>
        <v>-3.3309196234612704E-2</v>
      </c>
      <c r="L117" s="4">
        <f t="shared" si="21"/>
        <v>-3.3805111495774365E-2</v>
      </c>
      <c r="M117" s="3">
        <f t="shared" si="22"/>
        <v>-2.7417889754745128E-2</v>
      </c>
      <c r="N117" s="42">
        <f t="shared" si="23"/>
        <v>18.816358833626296</v>
      </c>
      <c r="O117" s="14">
        <f t="shared" si="24"/>
        <v>18.866368135753017</v>
      </c>
      <c r="P117" s="14">
        <f t="shared" si="25"/>
        <v>18.669116652387611</v>
      </c>
      <c r="Q117" s="14">
        <f t="shared" si="26"/>
        <v>15.494428969359328</v>
      </c>
      <c r="R117" s="14">
        <f t="shared" si="27"/>
        <v>0</v>
      </c>
      <c r="S117" s="14">
        <f t="shared" si="28"/>
        <v>0</v>
      </c>
      <c r="T117" s="45">
        <f t="shared" si="29"/>
        <v>71.846272591126265</v>
      </c>
      <c r="U117" s="46">
        <f t="shared" si="30"/>
        <v>-3.0934348554815361E-2</v>
      </c>
    </row>
    <row r="118" spans="1:21" x14ac:dyDescent="0.25">
      <c r="A118" t="s">
        <v>617</v>
      </c>
      <c r="B118" s="7">
        <v>7268.3</v>
      </c>
      <c r="C118" s="6">
        <v>128.05000000000001</v>
      </c>
      <c r="D118" s="12">
        <v>3.3877999999999998E-2</v>
      </c>
      <c r="E118" s="6">
        <v>13.37</v>
      </c>
      <c r="F118" s="6">
        <v>0.19078000000000001</v>
      </c>
      <c r="G118" s="16">
        <v>40.381</v>
      </c>
      <c r="H118" s="5">
        <f t="shared" si="17"/>
        <v>-7.4425083301469241E-3</v>
      </c>
      <c r="I118" s="4">
        <f t="shared" si="18"/>
        <v>-2.3422860712052351E-4</v>
      </c>
      <c r="J118" s="4">
        <f t="shared" si="19"/>
        <v>2.2824708652859016E-2</v>
      </c>
      <c r="K118" s="4">
        <f t="shared" si="20"/>
        <v>1.4981273408238849E-3</v>
      </c>
      <c r="L118" s="4">
        <f t="shared" si="21"/>
        <v>5.269259142164584E-3</v>
      </c>
      <c r="M118" s="3">
        <f t="shared" si="22"/>
        <v>-7.5208297490598763E-3</v>
      </c>
      <c r="N118" s="42">
        <f t="shared" si="23"/>
        <v>18.676317926263998</v>
      </c>
      <c r="O118" s="14">
        <f t="shared" si="24"/>
        <v>18.861949092623156</v>
      </c>
      <c r="P118" s="14">
        <f t="shared" si="25"/>
        <v>19.095233800784598</v>
      </c>
      <c r="Q118" s="14">
        <f t="shared" si="26"/>
        <v>15.51764159702878</v>
      </c>
      <c r="R118" s="14">
        <f t="shared" si="27"/>
        <v>0</v>
      </c>
      <c r="S118" s="14">
        <f t="shared" si="28"/>
        <v>0</v>
      </c>
      <c r="T118" s="45">
        <f t="shared" si="29"/>
        <v>72.151142416700537</v>
      </c>
      <c r="U118" s="46">
        <f t="shared" si="30"/>
        <v>4.2433631499474433E-3</v>
      </c>
    </row>
    <row r="119" spans="1:21" x14ac:dyDescent="0.25">
      <c r="A119" t="s">
        <v>616</v>
      </c>
      <c r="B119" s="7">
        <v>7224.8</v>
      </c>
      <c r="C119" s="6">
        <v>125.24</v>
      </c>
      <c r="D119" s="12">
        <v>3.3377999999999998E-2</v>
      </c>
      <c r="E119" s="6">
        <v>13.04</v>
      </c>
      <c r="F119" s="6">
        <v>0.18862999999999999</v>
      </c>
      <c r="G119" s="16">
        <v>40.101999999999997</v>
      </c>
      <c r="H119" s="5">
        <f t="shared" si="17"/>
        <v>-5.9848933037986995E-3</v>
      </c>
      <c r="I119" s="4">
        <f t="shared" si="18"/>
        <v>-2.1944552909020087E-2</v>
      </c>
      <c r="J119" s="4">
        <f t="shared" si="19"/>
        <v>-1.4758840545486707E-2</v>
      </c>
      <c r="K119" s="4">
        <f t="shared" si="20"/>
        <v>-2.4682124158563967E-2</v>
      </c>
      <c r="L119" s="4">
        <f t="shared" si="21"/>
        <v>-1.1269525107453715E-2</v>
      </c>
      <c r="M119" s="3">
        <f t="shared" si="22"/>
        <v>-6.9091899655779887E-3</v>
      </c>
      <c r="N119" s="42">
        <f t="shared" si="23"/>
        <v>18.564542156167484</v>
      </c>
      <c r="O119" s="14">
        <f t="shared" si="24"/>
        <v>18.448032052792843</v>
      </c>
      <c r="P119" s="14">
        <f t="shared" si="25"/>
        <v>18.81341028994003</v>
      </c>
      <c r="Q119" s="14">
        <f t="shared" si="26"/>
        <v>15.134633240482819</v>
      </c>
      <c r="R119" s="14">
        <f t="shared" si="27"/>
        <v>0</v>
      </c>
      <c r="S119" s="14">
        <f t="shared" si="28"/>
        <v>0</v>
      </c>
      <c r="T119" s="45">
        <f t="shared" si="29"/>
        <v>70.960617739383181</v>
      </c>
      <c r="U119" s="46">
        <f t="shared" si="30"/>
        <v>-1.6500427262005402E-2</v>
      </c>
    </row>
    <row r="120" spans="1:21" x14ac:dyDescent="0.25">
      <c r="A120" t="s">
        <v>615</v>
      </c>
      <c r="B120" s="7">
        <v>7210.9</v>
      </c>
      <c r="C120" s="6">
        <v>125.93</v>
      </c>
      <c r="D120" s="12">
        <v>3.4153000000000003E-2</v>
      </c>
      <c r="E120" s="6">
        <v>13.19</v>
      </c>
      <c r="F120" s="6">
        <v>0.18923999999999999</v>
      </c>
      <c r="G120" s="16">
        <v>40.088000000000001</v>
      </c>
      <c r="H120" s="5">
        <f t="shared" si="17"/>
        <v>-1.9239286900676333E-3</v>
      </c>
      <c r="I120" s="4">
        <f t="shared" si="18"/>
        <v>5.5094219099329766E-3</v>
      </c>
      <c r="J120" s="4">
        <f t="shared" si="19"/>
        <v>2.3218886691833029E-2</v>
      </c>
      <c r="K120" s="4">
        <f t="shared" si="20"/>
        <v>1.1503067484662566E-2</v>
      </c>
      <c r="L120" s="4">
        <f t="shared" si="21"/>
        <v>3.2338440332926321E-3</v>
      </c>
      <c r="M120" s="3">
        <f t="shared" si="22"/>
        <v>-3.4910977008617561E-4</v>
      </c>
      <c r="N120" s="42">
        <f t="shared" si="23"/>
        <v>18.528825300895264</v>
      </c>
      <c r="O120" s="14">
        <f t="shared" si="24"/>
        <v>18.549670044779646</v>
      </c>
      <c r="P120" s="14">
        <f t="shared" si="25"/>
        <v>19.250236731749112</v>
      </c>
      <c r="Q120" s="14">
        <f t="shared" si="26"/>
        <v>15.30872794800371</v>
      </c>
      <c r="R120" s="14">
        <f t="shared" si="27"/>
        <v>0</v>
      </c>
      <c r="S120" s="14">
        <f t="shared" si="28"/>
        <v>0</v>
      </c>
      <c r="T120" s="45">
        <f t="shared" si="29"/>
        <v>71.637460025427728</v>
      </c>
      <c r="U120" s="46">
        <f t="shared" si="30"/>
        <v>9.5382806351882454E-3</v>
      </c>
    </row>
    <row r="121" spans="1:21" x14ac:dyDescent="0.25">
      <c r="A121" t="s">
        <v>614</v>
      </c>
      <c r="B121" s="7">
        <v>7261.7</v>
      </c>
      <c r="C121" s="6">
        <v>126.41</v>
      </c>
      <c r="D121" s="12">
        <v>3.2895000000000001E-2</v>
      </c>
      <c r="E121" s="6">
        <v>13.3</v>
      </c>
      <c r="F121" s="6">
        <v>0.18995000000000001</v>
      </c>
      <c r="G121" s="16">
        <v>41.043999999999997</v>
      </c>
      <c r="H121" s="5">
        <f t="shared" si="17"/>
        <v>7.0448903742945657E-3</v>
      </c>
      <c r="I121" s="4">
        <f t="shared" si="18"/>
        <v>3.8116413880726618E-3</v>
      </c>
      <c r="J121" s="4">
        <f t="shared" si="19"/>
        <v>-3.6834245893479389E-2</v>
      </c>
      <c r="K121" s="4">
        <f t="shared" si="20"/>
        <v>8.3396512509477105E-3</v>
      </c>
      <c r="L121" s="4">
        <f t="shared" si="21"/>
        <v>3.7518495032764498E-3</v>
      </c>
      <c r="M121" s="3">
        <f t="shared" si="22"/>
        <v>2.3847535422071298E-2</v>
      </c>
      <c r="N121" s="42">
        <f t="shared" si="23"/>
        <v>18.659358843904528</v>
      </c>
      <c r="O121" s="14">
        <f t="shared" si="24"/>
        <v>18.620374734857421</v>
      </c>
      <c r="P121" s="14">
        <f t="shared" si="25"/>
        <v>18.541168778464176</v>
      </c>
      <c r="Q121" s="14">
        <f t="shared" si="26"/>
        <v>15.436397400185697</v>
      </c>
      <c r="R121" s="14">
        <f t="shared" si="27"/>
        <v>0</v>
      </c>
      <c r="S121" s="14">
        <f t="shared" si="28"/>
        <v>0</v>
      </c>
      <c r="T121" s="45">
        <f t="shared" si="29"/>
        <v>71.257299757411829</v>
      </c>
      <c r="U121" s="46">
        <f t="shared" si="30"/>
        <v>-5.3067245527823603E-3</v>
      </c>
    </row>
    <row r="122" spans="1:21" x14ac:dyDescent="0.25">
      <c r="A122" t="s">
        <v>613</v>
      </c>
      <c r="B122" s="7">
        <v>7321.5</v>
      </c>
      <c r="C122" s="6">
        <v>128.35</v>
      </c>
      <c r="D122" s="12">
        <v>3.3662999999999998E-2</v>
      </c>
      <c r="E122" s="6">
        <v>13.71</v>
      </c>
      <c r="F122" s="6">
        <v>0.19309000000000001</v>
      </c>
      <c r="G122" s="16">
        <v>42.750999999999998</v>
      </c>
      <c r="H122" s="5">
        <f t="shared" si="17"/>
        <v>8.2349862979742561E-3</v>
      </c>
      <c r="I122" s="4">
        <f t="shared" si="18"/>
        <v>1.5346887113361296E-2</v>
      </c>
      <c r="J122" s="4">
        <f t="shared" si="19"/>
        <v>2.3347013223894209E-2</v>
      </c>
      <c r="K122" s="4">
        <f t="shared" si="20"/>
        <v>3.082706766917287E-2</v>
      </c>
      <c r="L122" s="4">
        <f t="shared" si="21"/>
        <v>1.653066596472752E-2</v>
      </c>
      <c r="M122" s="3">
        <f t="shared" si="22"/>
        <v>4.1589513692622537E-2</v>
      </c>
      <c r="N122" s="42">
        <f t="shared" si="23"/>
        <v>18.813018408313066</v>
      </c>
      <c r="O122" s="14">
        <f t="shared" si="24"/>
        <v>18.906139523921762</v>
      </c>
      <c r="P122" s="14">
        <f t="shared" si="25"/>
        <v>18.974049691121433</v>
      </c>
      <c r="Q122" s="14">
        <f t="shared" si="26"/>
        <v>15.912256267409466</v>
      </c>
      <c r="R122" s="14">
        <f t="shared" si="27"/>
        <v>0</v>
      </c>
      <c r="S122" s="14">
        <f t="shared" si="28"/>
        <v>0</v>
      </c>
      <c r="T122" s="45">
        <f t="shared" si="29"/>
        <v>72.605463890765719</v>
      </c>
      <c r="U122" s="46">
        <f t="shared" si="30"/>
        <v>1.8919663500351236E-2</v>
      </c>
    </row>
    <row r="123" spans="1:21" x14ac:dyDescent="0.25">
      <c r="A123" t="s">
        <v>612</v>
      </c>
      <c r="B123" s="7">
        <v>7397.5</v>
      </c>
      <c r="C123" s="6">
        <v>134.4</v>
      </c>
      <c r="D123" s="12">
        <v>3.4138000000000002E-2</v>
      </c>
      <c r="E123" s="6">
        <v>14.11</v>
      </c>
      <c r="F123" s="6">
        <v>0.19674</v>
      </c>
      <c r="G123" s="16">
        <v>43.152000000000001</v>
      </c>
      <c r="H123" s="5">
        <f t="shared" si="17"/>
        <v>1.0380386532814256E-2</v>
      </c>
      <c r="I123" s="4">
        <f t="shared" si="18"/>
        <v>4.713673548889763E-2</v>
      </c>
      <c r="J123" s="4">
        <f t="shared" si="19"/>
        <v>1.41104476725189E-2</v>
      </c>
      <c r="K123" s="4">
        <f t="shared" si="20"/>
        <v>2.9175784099197521E-2</v>
      </c>
      <c r="L123" s="4">
        <f t="shared" si="21"/>
        <v>1.8903102180330311E-2</v>
      </c>
      <c r="M123" s="3">
        <f t="shared" si="22"/>
        <v>9.3798975462562328E-3</v>
      </c>
      <c r="N123" s="42">
        <f t="shared" si="23"/>
        <v>19.008304811240308</v>
      </c>
      <c r="O123" s="14">
        <f t="shared" si="24"/>
        <v>19.797313221777056</v>
      </c>
      <c r="P123" s="14">
        <f t="shared" si="25"/>
        <v>19.241782026423774</v>
      </c>
      <c r="Q123" s="14">
        <f t="shared" si="26"/>
        <v>16.376508820798506</v>
      </c>
      <c r="R123" s="14">
        <f t="shared" si="27"/>
        <v>0</v>
      </c>
      <c r="S123" s="14">
        <f t="shared" si="28"/>
        <v>0</v>
      </c>
      <c r="T123" s="45">
        <f t="shared" si="29"/>
        <v>74.423908880239651</v>
      </c>
      <c r="U123" s="46">
        <f t="shared" si="30"/>
        <v>2.504556671120195E-2</v>
      </c>
    </row>
    <row r="124" spans="1:21" x14ac:dyDescent="0.25">
      <c r="A124" t="s">
        <v>611</v>
      </c>
      <c r="B124" s="7">
        <v>7261.8</v>
      </c>
      <c r="C124" s="6">
        <v>131.83000000000001</v>
      </c>
      <c r="D124" s="12">
        <v>3.3411999999999997E-2</v>
      </c>
      <c r="E124" s="6">
        <v>13.89</v>
      </c>
      <c r="F124" s="6">
        <v>0.19319</v>
      </c>
      <c r="G124" s="16">
        <v>42.424999999999997</v>
      </c>
      <c r="H124" s="5">
        <f t="shared" si="17"/>
        <v>-1.8344035147009108E-2</v>
      </c>
      <c r="I124" s="4">
        <f t="shared" si="18"/>
        <v>-1.9122023809523769E-2</v>
      </c>
      <c r="J124" s="4">
        <f t="shared" si="19"/>
        <v>-2.1266623703790621E-2</v>
      </c>
      <c r="K124" s="4">
        <f t="shared" si="20"/>
        <v>-1.559177888022667E-2</v>
      </c>
      <c r="L124" s="4">
        <f t="shared" si="21"/>
        <v>-1.8044119142014869E-2</v>
      </c>
      <c r="M124" s="3">
        <f t="shared" si="22"/>
        <v>-1.6847423062662292E-2</v>
      </c>
      <c r="N124" s="42">
        <f t="shared" si="23"/>
        <v>18.659615799697853</v>
      </c>
      <c r="O124" s="14">
        <f t="shared" si="24"/>
        <v>19.418748526985635</v>
      </c>
      <c r="P124" s="14">
        <f t="shared" si="25"/>
        <v>18.832574288677456</v>
      </c>
      <c r="Q124" s="14">
        <f t="shared" si="26"/>
        <v>16.121169916434535</v>
      </c>
      <c r="R124" s="14">
        <f t="shared" si="27"/>
        <v>0</v>
      </c>
      <c r="S124" s="14">
        <f t="shared" si="28"/>
        <v>0</v>
      </c>
      <c r="T124" s="45">
        <f t="shared" si="29"/>
        <v>73.032108531795473</v>
      </c>
      <c r="U124" s="46">
        <f t="shared" si="30"/>
        <v>-1.8700984258752329E-2</v>
      </c>
    </row>
    <row r="125" spans="1:21" x14ac:dyDescent="0.25">
      <c r="A125" t="s">
        <v>610</v>
      </c>
      <c r="B125" s="7">
        <v>7196.4</v>
      </c>
      <c r="C125" s="6">
        <v>129.21</v>
      </c>
      <c r="D125" s="12">
        <v>3.2827000000000002E-2</v>
      </c>
      <c r="E125" s="6">
        <v>13.73</v>
      </c>
      <c r="F125" s="6">
        <v>0.19294</v>
      </c>
      <c r="G125" s="16">
        <v>41.286999999999999</v>
      </c>
      <c r="H125" s="5">
        <f t="shared" si="17"/>
        <v>-9.0060315624226339E-3</v>
      </c>
      <c r="I125" s="4">
        <f t="shared" si="18"/>
        <v>-1.9874080254873694E-2</v>
      </c>
      <c r="J125" s="4">
        <f t="shared" si="19"/>
        <v>-1.7508679516341275E-2</v>
      </c>
      <c r="K125" s="4">
        <f t="shared" si="20"/>
        <v>-1.1519078473722133E-2</v>
      </c>
      <c r="L125" s="4">
        <f t="shared" si="21"/>
        <v>-1.2940628396914677E-3</v>
      </c>
      <c r="M125" s="3">
        <f t="shared" si="22"/>
        <v>-2.6823806717737098E-2</v>
      </c>
      <c r="N125" s="42">
        <f t="shared" si="23"/>
        <v>18.491566710863093</v>
      </c>
      <c r="O125" s="14">
        <f t="shared" si="24"/>
        <v>19.032818760311113</v>
      </c>
      <c r="P125" s="14">
        <f t="shared" si="25"/>
        <v>18.502840780989313</v>
      </c>
      <c r="Q125" s="14">
        <f t="shared" si="26"/>
        <v>15.935468895078918</v>
      </c>
      <c r="R125" s="14">
        <f t="shared" si="27"/>
        <v>0</v>
      </c>
      <c r="S125" s="14">
        <f t="shared" si="28"/>
        <v>0</v>
      </c>
      <c r="T125" s="45">
        <f t="shared" si="29"/>
        <v>71.962695147242428</v>
      </c>
      <c r="U125" s="46">
        <f t="shared" si="30"/>
        <v>-1.4643057773519708E-2</v>
      </c>
    </row>
    <row r="126" spans="1:21" x14ac:dyDescent="0.25">
      <c r="A126" t="s">
        <v>609</v>
      </c>
      <c r="B126" s="7">
        <v>7199.8</v>
      </c>
      <c r="C126" s="6">
        <v>130.75</v>
      </c>
      <c r="D126" s="12">
        <v>3.3463E-2</v>
      </c>
      <c r="E126" s="6">
        <v>13.7</v>
      </c>
      <c r="F126" s="6">
        <v>0.19306999999999999</v>
      </c>
      <c r="G126" s="16">
        <v>41.627000000000002</v>
      </c>
      <c r="H126" s="5">
        <f t="shared" si="17"/>
        <v>4.7245845144794352E-4</v>
      </c>
      <c r="I126" s="4">
        <f t="shared" si="18"/>
        <v>1.1918582153084056E-2</v>
      </c>
      <c r="J126" s="4">
        <f t="shared" si="19"/>
        <v>1.9374295549395182E-2</v>
      </c>
      <c r="K126" s="4">
        <f t="shared" si="20"/>
        <v>-2.1849963583394638E-3</v>
      </c>
      <c r="L126" s="4">
        <f t="shared" si="21"/>
        <v>6.7378459624745091E-4</v>
      </c>
      <c r="M126" s="3">
        <f t="shared" si="22"/>
        <v>8.2350376631870059E-3</v>
      </c>
      <c r="N126" s="42">
        <f t="shared" si="23"/>
        <v>18.500303207836154</v>
      </c>
      <c r="O126" s="14">
        <f t="shared" si="24"/>
        <v>19.25966297431064</v>
      </c>
      <c r="P126" s="14">
        <f t="shared" si="25"/>
        <v>18.861320286783602</v>
      </c>
      <c r="Q126" s="14">
        <f t="shared" si="26"/>
        <v>15.900649953574739</v>
      </c>
      <c r="R126" s="14">
        <f t="shared" si="27"/>
        <v>0</v>
      </c>
      <c r="S126" s="14">
        <f t="shared" si="28"/>
        <v>0</v>
      </c>
      <c r="T126" s="45">
        <f t="shared" si="29"/>
        <v>72.521936422505135</v>
      </c>
      <c r="U126" s="46">
        <f t="shared" si="30"/>
        <v>7.7712664057181247E-3</v>
      </c>
    </row>
    <row r="127" spans="1:21" x14ac:dyDescent="0.25">
      <c r="A127" t="s">
        <v>608</v>
      </c>
      <c r="B127" s="7">
        <v>6967</v>
      </c>
      <c r="C127" s="6">
        <v>127.19</v>
      </c>
      <c r="D127" s="12">
        <v>3.2684999999999999E-2</v>
      </c>
      <c r="E127" s="6">
        <v>13.03</v>
      </c>
      <c r="F127" s="6">
        <v>0.18748000000000001</v>
      </c>
      <c r="G127" s="16">
        <v>39.555999999999997</v>
      </c>
      <c r="H127" s="5">
        <f t="shared" si="17"/>
        <v>-3.2334231506430777E-2</v>
      </c>
      <c r="I127" s="4">
        <f t="shared" si="18"/>
        <v>-2.7227533460803088E-2</v>
      </c>
      <c r="J127" s="4">
        <f t="shared" si="19"/>
        <v>-2.3249559214654991E-2</v>
      </c>
      <c r="K127" s="4">
        <f t="shared" si="20"/>
        <v>-4.8905109489051135E-2</v>
      </c>
      <c r="L127" s="4">
        <f t="shared" si="21"/>
        <v>-2.8953229398663627E-2</v>
      </c>
      <c r="M127" s="3">
        <f t="shared" si="22"/>
        <v>-4.9751363297859674E-2</v>
      </c>
      <c r="N127" s="42">
        <f t="shared" si="23"/>
        <v>17.902110120974815</v>
      </c>
      <c r="O127" s="14">
        <f t="shared" si="24"/>
        <v>18.735269856233806</v>
      </c>
      <c r="P127" s="14">
        <f t="shared" si="25"/>
        <v>18.422802903909453</v>
      </c>
      <c r="Q127" s="14">
        <f t="shared" si="26"/>
        <v>15.123026926648091</v>
      </c>
      <c r="R127" s="14">
        <f t="shared" si="27"/>
        <v>0</v>
      </c>
      <c r="S127" s="14">
        <f t="shared" si="28"/>
        <v>0</v>
      </c>
      <c r="T127" s="45">
        <f t="shared" si="29"/>
        <v>70.183209807766175</v>
      </c>
      <c r="U127" s="46">
        <f t="shared" si="30"/>
        <v>-3.2248540650015034E-2</v>
      </c>
    </row>
    <row r="128" spans="1:21" x14ac:dyDescent="0.25">
      <c r="A128" t="s">
        <v>607</v>
      </c>
      <c r="B128" s="7">
        <v>7343.1</v>
      </c>
      <c r="C128" s="6">
        <v>134.27000000000001</v>
      </c>
      <c r="D128" s="12">
        <v>3.4097000000000002E-2</v>
      </c>
      <c r="E128" s="6">
        <v>13.65</v>
      </c>
      <c r="F128" s="6">
        <v>0.19320999999999999</v>
      </c>
      <c r="G128" s="16">
        <v>42.177999999999997</v>
      </c>
      <c r="H128" s="5">
        <f t="shared" si="17"/>
        <v>5.398306301133915E-2</v>
      </c>
      <c r="I128" s="4">
        <f t="shared" si="18"/>
        <v>5.5664753518358534E-2</v>
      </c>
      <c r="J128" s="4">
        <f t="shared" si="19"/>
        <v>4.3200244760593698E-2</v>
      </c>
      <c r="K128" s="4">
        <f t="shared" si="20"/>
        <v>4.7582501918649323E-2</v>
      </c>
      <c r="L128" s="4">
        <f t="shared" si="21"/>
        <v>3.0563260081075239E-2</v>
      </c>
      <c r="M128" s="3">
        <f t="shared" si="22"/>
        <v>6.6285772069976767E-2</v>
      </c>
      <c r="N128" s="42">
        <f t="shared" si="23"/>
        <v>18.868520859671332</v>
      </c>
      <c r="O128" s="14">
        <f t="shared" si="24"/>
        <v>19.778164034880994</v>
      </c>
      <c r="P128" s="14">
        <f t="shared" si="25"/>
        <v>19.218672498534517</v>
      </c>
      <c r="Q128" s="14">
        <f t="shared" si="26"/>
        <v>15.84261838440111</v>
      </c>
      <c r="R128" s="14">
        <f t="shared" si="27"/>
        <v>0</v>
      </c>
      <c r="S128" s="14">
        <f t="shared" si="28"/>
        <v>0</v>
      </c>
      <c r="T128" s="45">
        <f t="shared" si="29"/>
        <v>73.707975777487945</v>
      </c>
      <c r="U128" s="46">
        <f t="shared" si="30"/>
        <v>5.0222353457133107E-2</v>
      </c>
    </row>
    <row r="129" spans="1:21" x14ac:dyDescent="0.25">
      <c r="A129" t="s">
        <v>606</v>
      </c>
      <c r="B129" s="7">
        <v>7376.8</v>
      </c>
      <c r="C129" s="6">
        <v>134.33000000000001</v>
      </c>
      <c r="D129" s="12">
        <v>3.4366000000000001E-2</v>
      </c>
      <c r="E129" s="6">
        <v>13.85</v>
      </c>
      <c r="F129" s="6">
        <v>0.19311</v>
      </c>
      <c r="G129" s="16">
        <v>42.854999999999997</v>
      </c>
      <c r="H129" s="5">
        <f t="shared" si="17"/>
        <v>4.5893423758358587E-3</v>
      </c>
      <c r="I129" s="4">
        <f t="shared" si="18"/>
        <v>4.4686080285982754E-4</v>
      </c>
      <c r="J129" s="4">
        <f t="shared" si="19"/>
        <v>7.8892571193946992E-3</v>
      </c>
      <c r="K129" s="4">
        <f t="shared" si="20"/>
        <v>1.46520146520146E-2</v>
      </c>
      <c r="L129" s="4">
        <f t="shared" si="21"/>
        <v>-5.1757155426734869E-4</v>
      </c>
      <c r="M129" s="3">
        <f t="shared" si="22"/>
        <v>1.6051021859737391E-2</v>
      </c>
      <c r="N129" s="42">
        <f t="shared" si="23"/>
        <v>18.955114962021963</v>
      </c>
      <c r="O129" s="14">
        <f t="shared" si="24"/>
        <v>19.787002121140716</v>
      </c>
      <c r="P129" s="14">
        <f t="shared" si="25"/>
        <v>19.370293547368895</v>
      </c>
      <c r="Q129" s="14">
        <f t="shared" si="26"/>
        <v>16.074744661095632</v>
      </c>
      <c r="R129" s="14">
        <f t="shared" si="27"/>
        <v>0</v>
      </c>
      <c r="S129" s="14">
        <f t="shared" si="28"/>
        <v>0</v>
      </c>
      <c r="T129" s="45">
        <f t="shared" si="29"/>
        <v>74.187155291627207</v>
      </c>
      <c r="U129" s="46">
        <f t="shared" si="30"/>
        <v>6.5010537745036068E-3</v>
      </c>
    </row>
    <row r="130" spans="1:21" x14ac:dyDescent="0.25">
      <c r="A130" t="s">
        <v>605</v>
      </c>
      <c r="B130" s="7">
        <v>7372.5</v>
      </c>
      <c r="C130" s="6">
        <v>135.59</v>
      </c>
      <c r="D130" s="12">
        <v>3.4616000000000001E-2</v>
      </c>
      <c r="E130" s="6">
        <v>14.07</v>
      </c>
      <c r="F130" s="6">
        <v>0.19455</v>
      </c>
      <c r="G130" s="16">
        <v>43.457999999999998</v>
      </c>
      <c r="H130" s="5">
        <f t="shared" si="17"/>
        <v>-5.8290857824538911E-4</v>
      </c>
      <c r="I130" s="4">
        <f t="shared" si="18"/>
        <v>9.3798853569566631E-3</v>
      </c>
      <c r="J130" s="4">
        <f t="shared" si="19"/>
        <v>7.2746319036256502E-3</v>
      </c>
      <c r="K130" s="4">
        <f t="shared" si="20"/>
        <v>1.5884476534296033E-2</v>
      </c>
      <c r="L130" s="4">
        <f t="shared" si="21"/>
        <v>7.4568898555227303E-3</v>
      </c>
      <c r="M130" s="3">
        <f t="shared" si="22"/>
        <v>1.4070703535176809E-2</v>
      </c>
      <c r="N130" s="42">
        <f t="shared" si="23"/>
        <v>18.944065862908971</v>
      </c>
      <c r="O130" s="14">
        <f t="shared" si="24"/>
        <v>19.972601932594873</v>
      </c>
      <c r="P130" s="14">
        <f t="shared" si="25"/>
        <v>19.511205302791179</v>
      </c>
      <c r="Q130" s="14">
        <f t="shared" si="26"/>
        <v>16.330083565459606</v>
      </c>
      <c r="R130" s="14">
        <f t="shared" si="27"/>
        <v>0</v>
      </c>
      <c r="S130" s="14">
        <f t="shared" si="28"/>
        <v>0</v>
      </c>
      <c r="T130" s="45">
        <f t="shared" si="29"/>
        <v>74.757956663754626</v>
      </c>
      <c r="U130" s="46">
        <f t="shared" si="30"/>
        <v>7.6940727796290798E-3</v>
      </c>
    </row>
    <row r="131" spans="1:21" x14ac:dyDescent="0.25">
      <c r="A131" t="s">
        <v>604</v>
      </c>
      <c r="B131" s="7">
        <v>7759.1</v>
      </c>
      <c r="C131" s="6">
        <v>144.08000000000001</v>
      </c>
      <c r="D131" s="12">
        <v>3.7312999999999999E-2</v>
      </c>
      <c r="E131" s="6">
        <v>14.96</v>
      </c>
      <c r="F131" s="6">
        <v>0.22306000000000001</v>
      </c>
      <c r="G131" s="16">
        <v>45.777999999999999</v>
      </c>
      <c r="H131" s="5">
        <f t="shared" si="17"/>
        <v>5.2438114615123821E-2</v>
      </c>
      <c r="I131" s="4">
        <f t="shared" si="18"/>
        <v>6.261523711188155E-2</v>
      </c>
      <c r="J131" s="4">
        <f t="shared" si="19"/>
        <v>7.7911948232031403E-2</v>
      </c>
      <c r="K131" s="4">
        <f t="shared" si="20"/>
        <v>6.325515280739169E-2</v>
      </c>
      <c r="L131" s="4">
        <f t="shared" si="21"/>
        <v>0.14654330506296587</v>
      </c>
      <c r="M131" s="3">
        <f t="shared" si="22"/>
        <v>5.3384877352846472E-2</v>
      </c>
      <c r="N131" s="42">
        <f t="shared" si="23"/>
        <v>19.937456959904647</v>
      </c>
      <c r="O131" s="14">
        <f t="shared" si="24"/>
        <v>21.223191138345523</v>
      </c>
      <c r="P131" s="14">
        <f t="shared" si="25"/>
        <v>21.031361320286781</v>
      </c>
      <c r="Q131" s="14">
        <f t="shared" si="26"/>
        <v>17.363045496750228</v>
      </c>
      <c r="R131" s="14">
        <f t="shared" si="27"/>
        <v>0</v>
      </c>
      <c r="S131" s="14">
        <f t="shared" si="28"/>
        <v>0</v>
      </c>
      <c r="T131" s="45">
        <f t="shared" si="29"/>
        <v>79.555054915287187</v>
      </c>
      <c r="U131" s="46">
        <f t="shared" si="30"/>
        <v>6.4168397126059595E-2</v>
      </c>
    </row>
    <row r="132" spans="1:21" x14ac:dyDescent="0.25">
      <c r="A132" t="s">
        <v>603</v>
      </c>
      <c r="B132" s="7">
        <v>8155.7</v>
      </c>
      <c r="C132" s="6">
        <v>143.04</v>
      </c>
      <c r="D132" s="12">
        <v>3.7039999999999997E-2</v>
      </c>
      <c r="E132" s="6">
        <v>15.02</v>
      </c>
      <c r="F132" s="6">
        <v>0.21351000000000001</v>
      </c>
      <c r="G132" s="16">
        <v>46.4</v>
      </c>
      <c r="H132" s="5">
        <f t="shared" si="17"/>
        <v>5.1114175613151014E-2</v>
      </c>
      <c r="I132" s="4">
        <f t="shared" si="18"/>
        <v>-7.2182121043865566E-3</v>
      </c>
      <c r="J132" s="4">
        <f t="shared" si="19"/>
        <v>-7.3164848712246044E-3</v>
      </c>
      <c r="K132" s="4">
        <f t="shared" si="20"/>
        <v>4.0106951871656804E-3</v>
      </c>
      <c r="L132" s="4">
        <f t="shared" si="21"/>
        <v>-4.2813592755312491E-2</v>
      </c>
      <c r="M132" s="3">
        <f t="shared" si="22"/>
        <v>1.3587312682948216E-2</v>
      </c>
      <c r="N132" s="42">
        <f t="shared" si="23"/>
        <v>20.956543636232855</v>
      </c>
      <c r="O132" s="14">
        <f t="shared" si="24"/>
        <v>21.069997643177008</v>
      </c>
      <c r="P132" s="14">
        <f t="shared" si="25"/>
        <v>20.877485683365645</v>
      </c>
      <c r="Q132" s="14">
        <f t="shared" si="26"/>
        <v>17.432683379758583</v>
      </c>
      <c r="R132" s="14">
        <f t="shared" si="27"/>
        <v>0</v>
      </c>
      <c r="S132" s="14">
        <f t="shared" si="28"/>
        <v>0</v>
      </c>
      <c r="T132" s="45">
        <f t="shared" si="29"/>
        <v>80.33671034253409</v>
      </c>
      <c r="U132" s="46">
        <f t="shared" si="30"/>
        <v>9.8253395473013594E-3</v>
      </c>
    </row>
    <row r="133" spans="1:21" x14ac:dyDescent="0.25">
      <c r="A133" t="s">
        <v>602</v>
      </c>
      <c r="B133" s="7">
        <v>8059.6</v>
      </c>
      <c r="C133" s="6">
        <v>140.81</v>
      </c>
      <c r="D133" s="12">
        <v>3.6315E-2</v>
      </c>
      <c r="E133" s="6">
        <v>14.54</v>
      </c>
      <c r="F133" s="6">
        <v>0.20755999999999999</v>
      </c>
      <c r="G133" s="16">
        <v>45.374000000000002</v>
      </c>
      <c r="H133" s="5">
        <f t="shared" ref="H133:H196" si="31">IFERROR(B133/B132-1,"")</f>
        <v>-1.1783170052846459E-2</v>
      </c>
      <c r="I133" s="4">
        <f t="shared" ref="I133:I196" si="32">IFERROR(C133/C132-1,"")</f>
        <v>-1.5590044742729181E-2</v>
      </c>
      <c r="J133" s="4">
        <f t="shared" ref="J133:J196" si="33">IFERROR(D133/D132-1,"")</f>
        <v>-1.9573434125269906E-2</v>
      </c>
      <c r="K133" s="4">
        <f t="shared" ref="K133:K196" si="34">IFERROR(E133/E132-1,"")</f>
        <v>-3.1957390146471365E-2</v>
      </c>
      <c r="L133" s="4">
        <f t="shared" ref="L133:L196" si="35">IFERROR(F133/F132-1,"")</f>
        <v>-2.7867547187485409E-2</v>
      </c>
      <c r="M133" s="3">
        <f t="shared" ref="M133:M196" si="36">IFERROR(G133/G132-1,"")</f>
        <v>-2.2112068965517206E-2</v>
      </c>
      <c r="N133" s="42">
        <f t="shared" si="23"/>
        <v>20.709609118847226</v>
      </c>
      <c r="O133" s="14">
        <f t="shared" si="24"/>
        <v>20.741515437190678</v>
      </c>
      <c r="P133" s="14">
        <f t="shared" si="25"/>
        <v>20.468841592641024</v>
      </c>
      <c r="Q133" s="14">
        <f t="shared" si="26"/>
        <v>16.875580315691732</v>
      </c>
      <c r="R133" s="14">
        <f t="shared" si="27"/>
        <v>0</v>
      </c>
      <c r="S133" s="14">
        <f t="shared" si="28"/>
        <v>0</v>
      </c>
      <c r="T133" s="45">
        <f t="shared" si="29"/>
        <v>78.795546464370659</v>
      </c>
      <c r="U133" s="46">
        <f t="shared" si="30"/>
        <v>-1.9183806152782701E-2</v>
      </c>
    </row>
    <row r="134" spans="1:21" x14ac:dyDescent="0.25">
      <c r="A134" t="s">
        <v>601</v>
      </c>
      <c r="B134" s="7">
        <v>7842.4</v>
      </c>
      <c r="C134" s="6">
        <v>137.91999999999999</v>
      </c>
      <c r="D134" s="12">
        <v>3.6155E-2</v>
      </c>
      <c r="E134" s="6">
        <v>14.4</v>
      </c>
      <c r="F134" s="6">
        <v>0.20372000000000001</v>
      </c>
      <c r="G134" s="16">
        <v>44.783999999999999</v>
      </c>
      <c r="H134" s="5">
        <f t="shared" si="31"/>
        <v>-2.6949228249541046E-2</v>
      </c>
      <c r="I134" s="4">
        <f t="shared" si="32"/>
        <v>-2.0524110503515436E-2</v>
      </c>
      <c r="J134" s="4">
        <f t="shared" si="33"/>
        <v>-4.405892881729323E-3</v>
      </c>
      <c r="K134" s="4">
        <f t="shared" si="34"/>
        <v>-9.6286107290233236E-3</v>
      </c>
      <c r="L134" s="4">
        <f t="shared" si="35"/>
        <v>-1.8500674503757919E-2</v>
      </c>
      <c r="M134" s="3">
        <f t="shared" si="36"/>
        <v>-1.3003041389341941E-2</v>
      </c>
      <c r="N134" s="42">
        <f t="shared" ref="N134:N197" si="37">N133*(1+H134)</f>
        <v>20.151501135744635</v>
      </c>
      <c r="O134" s="14">
        <f t="shared" ref="O134:O197" si="38">O133*(1+I134)</f>
        <v>20.315814282347404</v>
      </c>
      <c r="P134" s="14">
        <f t="shared" ref="P134:P197" si="39">P133*(1+J134)</f>
        <v>20.378658069170761</v>
      </c>
      <c r="Q134" s="14">
        <f t="shared" ref="Q134:Q197" si="40">Q133*(1+K134)</f>
        <v>16.713091922005567</v>
      </c>
      <c r="R134" s="14">
        <f t="shared" ref="R134:R197" si="41">R133*(1+L134)</f>
        <v>0</v>
      </c>
      <c r="S134" s="14">
        <f t="shared" ref="S134:S197" si="42">S133*(1+M134)</f>
        <v>0</v>
      </c>
      <c r="T134" s="45">
        <f t="shared" ref="T134:T197" si="43">SUM(N134:S134)</f>
        <v>77.559065409268371</v>
      </c>
      <c r="U134" s="46">
        <f t="shared" ref="U134:U197" si="44">T134/T133-1</f>
        <v>-1.5692270827278199E-2</v>
      </c>
    </row>
    <row r="135" spans="1:21" x14ac:dyDescent="0.25">
      <c r="A135" t="s">
        <v>600</v>
      </c>
      <c r="B135" s="7">
        <v>8187.1</v>
      </c>
      <c r="C135" s="6">
        <v>144.81</v>
      </c>
      <c r="D135" s="12">
        <v>3.6920000000000001E-2</v>
      </c>
      <c r="E135" s="6">
        <v>15.06</v>
      </c>
      <c r="F135" s="6">
        <v>0.21259</v>
      </c>
      <c r="G135" s="16">
        <v>49.043999999999997</v>
      </c>
      <c r="H135" s="5">
        <f t="shared" si="31"/>
        <v>4.39533816178721E-2</v>
      </c>
      <c r="I135" s="4">
        <f t="shared" si="32"/>
        <v>4.9956496519721671E-2</v>
      </c>
      <c r="J135" s="4">
        <f t="shared" si="33"/>
        <v>2.1158899184068547E-2</v>
      </c>
      <c r="K135" s="4">
        <f t="shared" si="34"/>
        <v>4.5833333333333393E-2</v>
      </c>
      <c r="L135" s="4">
        <f t="shared" si="35"/>
        <v>4.3540153151384153E-2</v>
      </c>
      <c r="M135" s="3">
        <f t="shared" si="36"/>
        <v>9.5123258306538006E-2</v>
      </c>
      <c r="N135" s="42">
        <f t="shared" si="37"/>
        <v>21.037227755337003</v>
      </c>
      <c r="O135" s="14">
        <f t="shared" si="38"/>
        <v>21.330721187838805</v>
      </c>
      <c r="P135" s="14">
        <f t="shared" si="39"/>
        <v>20.809848040762951</v>
      </c>
      <c r="Q135" s="14">
        <f t="shared" si="40"/>
        <v>17.479108635097489</v>
      </c>
      <c r="R135" s="14">
        <f t="shared" si="41"/>
        <v>0</v>
      </c>
      <c r="S135" s="14">
        <f t="shared" si="42"/>
        <v>0</v>
      </c>
      <c r="T135" s="45">
        <f t="shared" si="43"/>
        <v>80.656905619036252</v>
      </c>
      <c r="U135" s="46">
        <f t="shared" si="44"/>
        <v>3.9941690805852526E-2</v>
      </c>
    </row>
    <row r="136" spans="1:21" x14ac:dyDescent="0.25">
      <c r="A136" t="s">
        <v>599</v>
      </c>
      <c r="B136" s="7">
        <v>8024.1</v>
      </c>
      <c r="C136" s="6">
        <v>142.66999999999999</v>
      </c>
      <c r="D136" s="12">
        <v>3.6729999999999999E-2</v>
      </c>
      <c r="E136" s="6">
        <v>14.94</v>
      </c>
      <c r="F136" s="6">
        <v>0.21138000000000001</v>
      </c>
      <c r="G136" s="16">
        <v>49.438000000000002</v>
      </c>
      <c r="H136" s="5">
        <f t="shared" si="31"/>
        <v>-1.9909369618057671E-2</v>
      </c>
      <c r="I136" s="4">
        <f t="shared" si="32"/>
        <v>-1.4777984945791189E-2</v>
      </c>
      <c r="J136" s="4">
        <f t="shared" si="33"/>
        <v>-5.1462621885157711E-3</v>
      </c>
      <c r="K136" s="4">
        <f t="shared" si="34"/>
        <v>-7.9681274900399446E-3</v>
      </c>
      <c r="L136" s="4">
        <f t="shared" si="35"/>
        <v>-5.6917070417235038E-3</v>
      </c>
      <c r="M136" s="3">
        <f t="shared" si="36"/>
        <v>8.033602479406321E-3</v>
      </c>
      <c r="N136" s="42">
        <f t="shared" si="37"/>
        <v>20.618389812216737</v>
      </c>
      <c r="O136" s="14">
        <f t="shared" si="38"/>
        <v>21.015496111242054</v>
      </c>
      <c r="P136" s="14">
        <f t="shared" si="39"/>
        <v>20.702755106642012</v>
      </c>
      <c r="Q136" s="14">
        <f t="shared" si="40"/>
        <v>17.339832869080773</v>
      </c>
      <c r="R136" s="14">
        <f t="shared" si="41"/>
        <v>0</v>
      </c>
      <c r="S136" s="14">
        <f t="shared" si="42"/>
        <v>0</v>
      </c>
      <c r="T136" s="45">
        <f t="shared" si="43"/>
        <v>79.676473899181588</v>
      </c>
      <c r="U136" s="46">
        <f t="shared" si="44"/>
        <v>-1.2155583112566926E-2</v>
      </c>
    </row>
    <row r="137" spans="1:21" x14ac:dyDescent="0.25">
      <c r="A137" t="s">
        <v>598</v>
      </c>
      <c r="B137" s="7">
        <v>8187.6</v>
      </c>
      <c r="C137" s="6">
        <v>146.46</v>
      </c>
      <c r="D137" s="12">
        <v>3.7860999999999999E-2</v>
      </c>
      <c r="E137" s="6">
        <v>15.33</v>
      </c>
      <c r="F137" s="6">
        <v>0.21529000000000001</v>
      </c>
      <c r="G137" s="16">
        <v>51.383000000000003</v>
      </c>
      <c r="H137" s="5">
        <f t="shared" si="31"/>
        <v>2.0376116947695033E-2</v>
      </c>
      <c r="I137" s="4">
        <f t="shared" si="32"/>
        <v>2.6564799887853319E-2</v>
      </c>
      <c r="J137" s="4">
        <f t="shared" si="33"/>
        <v>3.0792267900898507E-2</v>
      </c>
      <c r="K137" s="4">
        <f t="shared" si="34"/>
        <v>2.6104417670682833E-2</v>
      </c>
      <c r="L137" s="4">
        <f t="shared" si="35"/>
        <v>1.8497492667234328E-2</v>
      </c>
      <c r="M137" s="3">
        <f t="shared" si="36"/>
        <v>3.9342206399935353E-2</v>
      </c>
      <c r="N137" s="42">
        <f t="shared" si="37"/>
        <v>21.038512534303628</v>
      </c>
      <c r="O137" s="14">
        <f t="shared" si="38"/>
        <v>21.573768559981158</v>
      </c>
      <c r="P137" s="14">
        <f t="shared" si="39"/>
        <v>21.340239888172427</v>
      </c>
      <c r="Q137" s="14">
        <f t="shared" si="40"/>
        <v>17.792479108635092</v>
      </c>
      <c r="R137" s="14">
        <f t="shared" si="41"/>
        <v>0</v>
      </c>
      <c r="S137" s="14">
        <f t="shared" si="42"/>
        <v>0</v>
      </c>
      <c r="T137" s="45">
        <f t="shared" si="43"/>
        <v>81.745000091092294</v>
      </c>
      <c r="U137" s="46">
        <f t="shared" si="44"/>
        <v>2.5961567959547294E-2</v>
      </c>
    </row>
    <row r="138" spans="1:21" x14ac:dyDescent="0.25">
      <c r="A138" t="s">
        <v>597</v>
      </c>
      <c r="B138" s="7">
        <v>8111.4</v>
      </c>
      <c r="C138" s="6">
        <v>143.6</v>
      </c>
      <c r="D138" s="12">
        <v>3.6833999999999999E-2</v>
      </c>
      <c r="E138" s="6">
        <v>15.17</v>
      </c>
      <c r="F138" s="6">
        <v>0.21140999999999999</v>
      </c>
      <c r="G138" s="16">
        <v>49.591000000000001</v>
      </c>
      <c r="H138" s="5">
        <f t="shared" si="31"/>
        <v>-9.3067565586986145E-3</v>
      </c>
      <c r="I138" s="4">
        <f t="shared" si="32"/>
        <v>-1.9527516045336757E-2</v>
      </c>
      <c r="J138" s="4">
        <f t="shared" si="33"/>
        <v>-2.7125538152716566E-2</v>
      </c>
      <c r="K138" s="4">
        <f t="shared" si="34"/>
        <v>-1.0437051532941943E-2</v>
      </c>
      <c r="L138" s="4">
        <f t="shared" si="35"/>
        <v>-1.8022202610432525E-2</v>
      </c>
      <c r="M138" s="3">
        <f t="shared" si="36"/>
        <v>-3.4875347877702745E-2</v>
      </c>
      <c r="N138" s="42">
        <f t="shared" si="37"/>
        <v>20.842712219789735</v>
      </c>
      <c r="O138" s="14">
        <f t="shared" si="38"/>
        <v>21.152486448267744</v>
      </c>
      <c r="P138" s="14">
        <f t="shared" si="39"/>
        <v>20.761374396897683</v>
      </c>
      <c r="Q138" s="14">
        <f t="shared" si="40"/>
        <v>17.606778087279476</v>
      </c>
      <c r="R138" s="14">
        <f t="shared" si="41"/>
        <v>0</v>
      </c>
      <c r="S138" s="14">
        <f t="shared" si="42"/>
        <v>0</v>
      </c>
      <c r="T138" s="45">
        <f t="shared" si="43"/>
        <v>80.363351152234642</v>
      </c>
      <c r="U138" s="46">
        <f t="shared" si="44"/>
        <v>-1.6901938189712085E-2</v>
      </c>
    </row>
    <row r="139" spans="1:21" x14ac:dyDescent="0.25">
      <c r="A139" t="s">
        <v>596</v>
      </c>
      <c r="B139" s="7">
        <v>8829.2000000000007</v>
      </c>
      <c r="C139" s="6">
        <v>166.07</v>
      </c>
      <c r="D139" s="12">
        <v>4.1678E-2</v>
      </c>
      <c r="E139" s="6">
        <v>16.649999999999999</v>
      </c>
      <c r="F139" s="6">
        <v>0.23499</v>
      </c>
      <c r="G139" s="16">
        <v>58.539000000000001</v>
      </c>
      <c r="H139" s="5">
        <f t="shared" si="31"/>
        <v>8.8492738614789124E-2</v>
      </c>
      <c r="I139" s="4">
        <f t="shared" si="32"/>
        <v>0.15647632311977722</v>
      </c>
      <c r="J139" s="4">
        <f t="shared" si="33"/>
        <v>0.13150893196503244</v>
      </c>
      <c r="K139" s="4">
        <f t="shared" si="34"/>
        <v>9.7560975609755962E-2</v>
      </c>
      <c r="L139" s="4">
        <f t="shared" si="35"/>
        <v>0.11153682418050237</v>
      </c>
      <c r="M139" s="3">
        <f t="shared" si="36"/>
        <v>0.18043596620354507</v>
      </c>
      <c r="N139" s="42">
        <f t="shared" si="37"/>
        <v>22.687140904278859</v>
      </c>
      <c r="O139" s="14">
        <f t="shared" si="38"/>
        <v>24.462349752533598</v>
      </c>
      <c r="P139" s="14">
        <f t="shared" si="39"/>
        <v>23.491680569959865</v>
      </c>
      <c r="Q139" s="14">
        <f t="shared" si="40"/>
        <v>19.324512534818936</v>
      </c>
      <c r="R139" s="14">
        <f t="shared" si="41"/>
        <v>0</v>
      </c>
      <c r="S139" s="14">
        <f t="shared" si="42"/>
        <v>0</v>
      </c>
      <c r="T139" s="45">
        <f t="shared" si="43"/>
        <v>89.965683761591265</v>
      </c>
      <c r="U139" s="46">
        <f t="shared" si="44"/>
        <v>0.11948646331543156</v>
      </c>
    </row>
    <row r="140" spans="1:21" x14ac:dyDescent="0.25">
      <c r="A140" t="s">
        <v>595</v>
      </c>
      <c r="B140" s="7">
        <v>8818.2999999999993</v>
      </c>
      <c r="C140" s="6">
        <v>166.45</v>
      </c>
      <c r="D140" s="12">
        <v>4.2761E-2</v>
      </c>
      <c r="E140" s="6">
        <v>17.62</v>
      </c>
      <c r="F140" s="6">
        <v>0.23379</v>
      </c>
      <c r="G140" s="16">
        <v>58.18</v>
      </c>
      <c r="H140" s="5">
        <f t="shared" si="31"/>
        <v>-1.234539935668133E-3</v>
      </c>
      <c r="I140" s="4">
        <f t="shared" si="32"/>
        <v>2.2881917263803953E-3</v>
      </c>
      <c r="J140" s="4">
        <f t="shared" si="33"/>
        <v>2.5984932098469304E-2</v>
      </c>
      <c r="K140" s="4">
        <f t="shared" si="34"/>
        <v>5.8258258258258477E-2</v>
      </c>
      <c r="L140" s="4">
        <f t="shared" si="35"/>
        <v>-5.1066002808630717E-3</v>
      </c>
      <c r="M140" s="3">
        <f t="shared" si="36"/>
        <v>-6.1326636942893309E-3</v>
      </c>
      <c r="N140" s="42">
        <f t="shared" si="37"/>
        <v>22.659132722806397</v>
      </c>
      <c r="O140" s="14">
        <f t="shared" si="38"/>
        <v>24.518324298845169</v>
      </c>
      <c r="P140" s="14">
        <f t="shared" si="39"/>
        <v>24.102110294449204</v>
      </c>
      <c r="Q140" s="14">
        <f t="shared" si="40"/>
        <v>20.450324976787371</v>
      </c>
      <c r="R140" s="14">
        <f t="shared" si="41"/>
        <v>0</v>
      </c>
      <c r="S140" s="14">
        <f t="shared" si="42"/>
        <v>0</v>
      </c>
      <c r="T140" s="45">
        <f t="shared" si="43"/>
        <v>91.729892292888138</v>
      </c>
      <c r="U140" s="46">
        <f t="shared" si="44"/>
        <v>1.9609794062945385E-2</v>
      </c>
    </row>
    <row r="141" spans="1:21" x14ac:dyDescent="0.25">
      <c r="A141" t="s">
        <v>594</v>
      </c>
      <c r="B141" s="7">
        <v>8726.9</v>
      </c>
      <c r="C141" s="6">
        <v>164.36</v>
      </c>
      <c r="D141" s="12">
        <v>4.163E-2</v>
      </c>
      <c r="E141" s="6">
        <v>17.04</v>
      </c>
      <c r="F141" s="6">
        <v>0.22917999999999999</v>
      </c>
      <c r="G141" s="16">
        <v>57.631999999999998</v>
      </c>
      <c r="H141" s="5">
        <f t="shared" si="31"/>
        <v>-1.0364809543789599E-2</v>
      </c>
      <c r="I141" s="4">
        <f t="shared" si="32"/>
        <v>-1.2556323220186072E-2</v>
      </c>
      <c r="J141" s="4">
        <f t="shared" si="33"/>
        <v>-2.6449334674118918E-2</v>
      </c>
      <c r="K141" s="4">
        <f t="shared" si="34"/>
        <v>-3.2917139614075053E-2</v>
      </c>
      <c r="L141" s="4">
        <f t="shared" si="35"/>
        <v>-1.9718550836220539E-2</v>
      </c>
      <c r="M141" s="3">
        <f t="shared" si="36"/>
        <v>-9.4190443451358519E-3</v>
      </c>
      <c r="N141" s="42">
        <f t="shared" si="37"/>
        <v>22.424275127707059</v>
      </c>
      <c r="O141" s="14">
        <f t="shared" si="38"/>
        <v>24.210464294131526</v>
      </c>
      <c r="P141" s="14">
        <f t="shared" si="39"/>
        <v>23.46462551291879</v>
      </c>
      <c r="Q141" s="14">
        <f t="shared" si="40"/>
        <v>19.777158774373255</v>
      </c>
      <c r="R141" s="14">
        <f t="shared" si="41"/>
        <v>0</v>
      </c>
      <c r="S141" s="14">
        <f t="shared" si="42"/>
        <v>0</v>
      </c>
      <c r="T141" s="45">
        <f t="shared" si="43"/>
        <v>89.876523709130623</v>
      </c>
      <c r="U141" s="46">
        <f t="shared" si="44"/>
        <v>-2.0204630545513136E-2</v>
      </c>
    </row>
    <row r="142" spans="1:21" x14ac:dyDescent="0.25">
      <c r="A142" t="s">
        <v>593</v>
      </c>
      <c r="B142" s="7">
        <v>8913.1</v>
      </c>
      <c r="C142" s="6">
        <v>170.22</v>
      </c>
      <c r="D142" s="12">
        <v>4.4970000000000003E-2</v>
      </c>
      <c r="E142" s="6">
        <v>18.07</v>
      </c>
      <c r="F142" s="6">
        <v>0.23916999999999999</v>
      </c>
      <c r="G142" s="16">
        <v>61.064</v>
      </c>
      <c r="H142" s="5">
        <f t="shared" si="31"/>
        <v>2.1336327905671082E-2</v>
      </c>
      <c r="I142" s="4">
        <f t="shared" si="32"/>
        <v>3.56534436602578E-2</v>
      </c>
      <c r="J142" s="4">
        <f t="shared" si="33"/>
        <v>8.0230602930579042E-2</v>
      </c>
      <c r="K142" s="4">
        <f t="shared" si="34"/>
        <v>6.0446009389671485E-2</v>
      </c>
      <c r="L142" s="4">
        <f t="shared" si="35"/>
        <v>4.3590191116153143E-2</v>
      </c>
      <c r="M142" s="3">
        <f t="shared" si="36"/>
        <v>5.9550249861188176E-2</v>
      </c>
      <c r="N142" s="42">
        <f t="shared" si="37"/>
        <v>22.9027268148788</v>
      </c>
      <c r="O142" s="14">
        <f t="shared" si="38"/>
        <v>25.073650718831029</v>
      </c>
      <c r="P142" s="14">
        <f t="shared" si="39"/>
        <v>25.347206565360512</v>
      </c>
      <c r="Q142" s="14">
        <f t="shared" si="40"/>
        <v>20.972609099350045</v>
      </c>
      <c r="R142" s="14">
        <f t="shared" si="41"/>
        <v>0</v>
      </c>
      <c r="S142" s="14">
        <f t="shared" si="42"/>
        <v>0</v>
      </c>
      <c r="T142" s="45">
        <f t="shared" si="43"/>
        <v>94.296193198420383</v>
      </c>
      <c r="U142" s="46">
        <f t="shared" si="44"/>
        <v>4.9174904712528056E-2</v>
      </c>
    </row>
    <row r="143" spans="1:21" x14ac:dyDescent="0.25">
      <c r="A143" t="s">
        <v>592</v>
      </c>
      <c r="B143" s="7">
        <v>8916.2999999999993</v>
      </c>
      <c r="C143" s="6">
        <v>174.19</v>
      </c>
      <c r="D143" s="12">
        <v>4.4888999999999998E-2</v>
      </c>
      <c r="E143" s="6">
        <v>17.809999999999999</v>
      </c>
      <c r="F143" s="6">
        <v>0.24349999999999999</v>
      </c>
      <c r="G143" s="16">
        <v>59.29</v>
      </c>
      <c r="H143" s="5">
        <f t="shared" si="31"/>
        <v>3.5902211351812596E-4</v>
      </c>
      <c r="I143" s="4">
        <f t="shared" si="32"/>
        <v>2.3322758782751807E-2</v>
      </c>
      <c r="J143" s="4">
        <f t="shared" si="33"/>
        <v>-1.8012008005338087E-3</v>
      </c>
      <c r="K143" s="4">
        <f t="shared" si="34"/>
        <v>-1.4388489208633226E-2</v>
      </c>
      <c r="L143" s="4">
        <f t="shared" si="35"/>
        <v>1.8104277292302573E-2</v>
      </c>
      <c r="M143" s="3">
        <f t="shared" si="36"/>
        <v>-2.9051486964496331E-2</v>
      </c>
      <c r="N143" s="42">
        <f t="shared" si="37"/>
        <v>22.910949400265206</v>
      </c>
      <c r="O143" s="14">
        <f t="shared" si="38"/>
        <v>25.658437426349298</v>
      </c>
      <c r="P143" s="14">
        <f t="shared" si="39"/>
        <v>25.30155115660369</v>
      </c>
      <c r="Q143" s="14">
        <f t="shared" si="40"/>
        <v>20.670844939647164</v>
      </c>
      <c r="R143" s="14">
        <f t="shared" si="41"/>
        <v>0</v>
      </c>
      <c r="S143" s="14">
        <f t="shared" si="42"/>
        <v>0</v>
      </c>
      <c r="T143" s="45">
        <f t="shared" si="43"/>
        <v>94.541782922865366</v>
      </c>
      <c r="U143" s="46">
        <f t="shared" si="44"/>
        <v>2.6044500431550155E-3</v>
      </c>
    </row>
    <row r="144" spans="1:21" x14ac:dyDescent="0.25">
      <c r="A144" t="s">
        <v>591</v>
      </c>
      <c r="B144" s="7">
        <v>8706.2000000000007</v>
      </c>
      <c r="C144" s="6">
        <v>166.92</v>
      </c>
      <c r="D144" s="12">
        <v>4.1998000000000001E-2</v>
      </c>
      <c r="E144" s="6">
        <v>17.36</v>
      </c>
      <c r="F144" s="6">
        <v>0.23574999999999999</v>
      </c>
      <c r="G144" s="16">
        <v>57.680999999999997</v>
      </c>
      <c r="H144" s="5">
        <f t="shared" si="31"/>
        <v>-2.3563585792312769E-2</v>
      </c>
      <c r="I144" s="4">
        <f t="shared" si="32"/>
        <v>-4.1736035363683421E-2</v>
      </c>
      <c r="J144" s="4">
        <f t="shared" si="33"/>
        <v>-6.4403305932411059E-2</v>
      </c>
      <c r="K144" s="4">
        <f t="shared" si="34"/>
        <v>-2.5266704098820814E-2</v>
      </c>
      <c r="L144" s="4">
        <f t="shared" si="35"/>
        <v>-3.1827515400410733E-2</v>
      </c>
      <c r="M144" s="3">
        <f t="shared" si="36"/>
        <v>-2.7137797267667407E-2</v>
      </c>
      <c r="N144" s="42">
        <f t="shared" si="37"/>
        <v>22.371085278488721</v>
      </c>
      <c r="O144" s="14">
        <f t="shared" si="38"/>
        <v>24.587555974546326</v>
      </c>
      <c r="P144" s="14">
        <f t="shared" si="39"/>
        <v>23.672047616900393</v>
      </c>
      <c r="Q144" s="14">
        <f t="shared" si="40"/>
        <v>20.148560817084491</v>
      </c>
      <c r="R144" s="14">
        <f t="shared" si="41"/>
        <v>0</v>
      </c>
      <c r="S144" s="14">
        <f t="shared" si="42"/>
        <v>0</v>
      </c>
      <c r="T144" s="45">
        <f t="shared" si="43"/>
        <v>90.779249687019927</v>
      </c>
      <c r="U144" s="46">
        <f t="shared" si="44"/>
        <v>-3.9797570127434678E-2</v>
      </c>
    </row>
    <row r="145" spans="1:21" x14ac:dyDescent="0.25">
      <c r="A145" t="s">
        <v>590</v>
      </c>
      <c r="B145" s="7">
        <v>8641.9</v>
      </c>
      <c r="C145" s="6">
        <v>166.87</v>
      </c>
      <c r="D145" s="12">
        <v>4.3825000000000003E-2</v>
      </c>
      <c r="E145" s="6">
        <v>17.309999999999999</v>
      </c>
      <c r="F145" s="6">
        <v>0.23307</v>
      </c>
      <c r="G145" s="16">
        <v>57.2</v>
      </c>
      <c r="H145" s="5">
        <f t="shared" si="31"/>
        <v>-7.3855413383566715E-3</v>
      </c>
      <c r="I145" s="4">
        <f t="shared" si="32"/>
        <v>-2.9954469206794343E-4</v>
      </c>
      <c r="J145" s="4">
        <f t="shared" si="33"/>
        <v>4.3502071527215636E-2</v>
      </c>
      <c r="K145" s="4">
        <f t="shared" si="34"/>
        <v>-2.8801843317972642E-3</v>
      </c>
      <c r="L145" s="4">
        <f t="shared" si="35"/>
        <v>-1.1367974549310711E-2</v>
      </c>
      <c r="M145" s="3">
        <f t="shared" si="36"/>
        <v>-8.3389677710163923E-3</v>
      </c>
      <c r="N145" s="42">
        <f t="shared" si="37"/>
        <v>22.205862703380539</v>
      </c>
      <c r="O145" s="14">
        <f t="shared" si="38"/>
        <v>24.580190902663226</v>
      </c>
      <c r="P145" s="14">
        <f t="shared" si="39"/>
        <v>24.701830725526449</v>
      </c>
      <c r="Q145" s="14">
        <f t="shared" si="40"/>
        <v>20.090529247910858</v>
      </c>
      <c r="R145" s="14">
        <f t="shared" si="41"/>
        <v>0</v>
      </c>
      <c r="S145" s="14">
        <f t="shared" si="42"/>
        <v>0</v>
      </c>
      <c r="T145" s="45">
        <f t="shared" si="43"/>
        <v>91.578413579481065</v>
      </c>
      <c r="U145" s="46">
        <f t="shared" si="44"/>
        <v>8.8033762695376439E-3</v>
      </c>
    </row>
    <row r="146" spans="1:21" x14ac:dyDescent="0.25">
      <c r="A146" t="s">
        <v>589</v>
      </c>
      <c r="B146" s="7">
        <v>8732.6</v>
      </c>
      <c r="C146" s="6">
        <v>169.41</v>
      </c>
      <c r="D146" s="12">
        <v>4.6057000000000001E-2</v>
      </c>
      <c r="E146" s="6">
        <v>18.09</v>
      </c>
      <c r="F146" s="6">
        <v>0.23721999999999999</v>
      </c>
      <c r="G146" s="16">
        <v>57.597000000000001</v>
      </c>
      <c r="H146" s="5">
        <f t="shared" si="31"/>
        <v>1.0495377174001064E-2</v>
      </c>
      <c r="I146" s="4">
        <f t="shared" si="32"/>
        <v>1.5221429855576174E-2</v>
      </c>
      <c r="J146" s="4">
        <f t="shared" si="33"/>
        <v>5.0929834569309662E-2</v>
      </c>
      <c r="K146" s="4">
        <f t="shared" si="34"/>
        <v>4.5060658578856216E-2</v>
      </c>
      <c r="L146" s="4">
        <f t="shared" si="35"/>
        <v>1.7805809413480977E-2</v>
      </c>
      <c r="M146" s="3">
        <f t="shared" si="36"/>
        <v>6.9405594405593796E-3</v>
      </c>
      <c r="N146" s="42">
        <f t="shared" si="37"/>
        <v>22.438921607926602</v>
      </c>
      <c r="O146" s="14">
        <f t="shared" si="38"/>
        <v>24.954336554324787</v>
      </c>
      <c r="P146" s="14">
        <f t="shared" si="39"/>
        <v>25.959890877936601</v>
      </c>
      <c r="Q146" s="14">
        <f t="shared" si="40"/>
        <v>20.995821727019493</v>
      </c>
      <c r="R146" s="14">
        <f t="shared" si="41"/>
        <v>0</v>
      </c>
      <c r="S146" s="14">
        <f t="shared" si="42"/>
        <v>0</v>
      </c>
      <c r="T146" s="45">
        <f t="shared" si="43"/>
        <v>94.348970767207476</v>
      </c>
      <c r="U146" s="46">
        <f t="shared" si="44"/>
        <v>3.0253387009394395E-2</v>
      </c>
    </row>
    <row r="147" spans="1:21" x14ac:dyDescent="0.25">
      <c r="A147" t="s">
        <v>588</v>
      </c>
      <c r="B147" s="7">
        <v>8678.5</v>
      </c>
      <c r="C147" s="6">
        <v>168.13</v>
      </c>
      <c r="D147" s="12">
        <v>4.5748999999999998E-2</v>
      </c>
      <c r="E147" s="6">
        <v>17.8</v>
      </c>
      <c r="F147" s="6">
        <v>0.23719999999999999</v>
      </c>
      <c r="G147" s="16">
        <v>58.308999999999997</v>
      </c>
      <c r="H147" s="5">
        <f t="shared" si="31"/>
        <v>-6.195176694226312E-3</v>
      </c>
      <c r="I147" s="4">
        <f t="shared" si="32"/>
        <v>-7.5556342600791027E-3</v>
      </c>
      <c r="J147" s="4">
        <f t="shared" si="33"/>
        <v>-6.6873656556006855E-3</v>
      </c>
      <c r="K147" s="4">
        <f t="shared" si="34"/>
        <v>-1.6030956329463719E-2</v>
      </c>
      <c r="L147" s="4">
        <f t="shared" si="35"/>
        <v>-8.4309923277903209E-5</v>
      </c>
      <c r="M147" s="3">
        <f t="shared" si="36"/>
        <v>1.2361754952514792E-2</v>
      </c>
      <c r="N147" s="42">
        <f t="shared" si="37"/>
        <v>22.299908523737603</v>
      </c>
      <c r="O147" s="14">
        <f t="shared" si="38"/>
        <v>24.765790714117387</v>
      </c>
      <c r="P147" s="14">
        <f t="shared" si="39"/>
        <v>25.786287595256347</v>
      </c>
      <c r="Q147" s="14">
        <f t="shared" si="40"/>
        <v>20.659238625812439</v>
      </c>
      <c r="R147" s="14">
        <f t="shared" si="41"/>
        <v>0</v>
      </c>
      <c r="S147" s="14">
        <f t="shared" si="42"/>
        <v>0</v>
      </c>
      <c r="T147" s="45">
        <f t="shared" si="43"/>
        <v>93.511225458923775</v>
      </c>
      <c r="U147" s="46">
        <f t="shared" si="44"/>
        <v>-8.8792204246797013E-3</v>
      </c>
    </row>
    <row r="148" spans="1:21" x14ac:dyDescent="0.25">
      <c r="A148" t="s">
        <v>587</v>
      </c>
      <c r="B148" s="7">
        <v>8405.1</v>
      </c>
      <c r="C148" s="6">
        <v>162.80000000000001</v>
      </c>
      <c r="D148" s="12">
        <v>4.3196999999999999E-2</v>
      </c>
      <c r="E148" s="6">
        <v>17.04</v>
      </c>
      <c r="F148" s="6">
        <v>0.22595000000000001</v>
      </c>
      <c r="G148" s="16">
        <v>54.484000000000002</v>
      </c>
      <c r="H148" s="5">
        <f t="shared" si="31"/>
        <v>-3.1503139943538594E-2</v>
      </c>
      <c r="I148" s="4">
        <f t="shared" si="32"/>
        <v>-3.1701659430202755E-2</v>
      </c>
      <c r="J148" s="4">
        <f t="shared" si="33"/>
        <v>-5.5782640057706168E-2</v>
      </c>
      <c r="K148" s="4">
        <f t="shared" si="34"/>
        <v>-4.2696629213483273E-2</v>
      </c>
      <c r="L148" s="4">
        <f t="shared" si="35"/>
        <v>-4.7428330522765516E-2</v>
      </c>
      <c r="M148" s="3">
        <f t="shared" si="36"/>
        <v>-6.5598792639215198E-2</v>
      </c>
      <c r="N148" s="42">
        <f t="shared" si="37"/>
        <v>21.597391384786189</v>
      </c>
      <c r="O148" s="14">
        <f t="shared" si="38"/>
        <v>23.98067405137876</v>
      </c>
      <c r="P148" s="14">
        <f t="shared" si="39"/>
        <v>24.34786039590567</v>
      </c>
      <c r="Q148" s="14">
        <f t="shared" si="40"/>
        <v>19.777158774373252</v>
      </c>
      <c r="R148" s="14">
        <f t="shared" si="41"/>
        <v>0</v>
      </c>
      <c r="S148" s="14">
        <f t="shared" si="42"/>
        <v>0</v>
      </c>
      <c r="T148" s="45">
        <f t="shared" si="43"/>
        <v>89.703084606443866</v>
      </c>
      <c r="U148" s="46">
        <f t="shared" si="44"/>
        <v>-4.072388992648468E-2</v>
      </c>
    </row>
    <row r="149" spans="1:21" x14ac:dyDescent="0.25">
      <c r="A149" t="s">
        <v>586</v>
      </c>
      <c r="B149" s="7">
        <v>8439.9</v>
      </c>
      <c r="C149" s="6">
        <v>162.55000000000001</v>
      </c>
      <c r="D149" s="12">
        <v>4.4950999999999998E-2</v>
      </c>
      <c r="E149" s="6">
        <v>17.05</v>
      </c>
      <c r="F149" s="6">
        <v>0.22217000000000001</v>
      </c>
      <c r="G149" s="16">
        <v>54.39</v>
      </c>
      <c r="H149" s="5">
        <f t="shared" si="31"/>
        <v>4.1403433629580988E-3</v>
      </c>
      <c r="I149" s="4">
        <f t="shared" si="32"/>
        <v>-1.5356265356265553E-3</v>
      </c>
      <c r="J149" s="4">
        <f t="shared" si="33"/>
        <v>4.0604671620714461E-2</v>
      </c>
      <c r="K149" s="4">
        <f t="shared" si="34"/>
        <v>5.8685446009398845E-4</v>
      </c>
      <c r="L149" s="4">
        <f t="shared" si="35"/>
        <v>-1.6729364903739774E-2</v>
      </c>
      <c r="M149" s="3">
        <f t="shared" si="36"/>
        <v>-1.7252771455840143E-3</v>
      </c>
      <c r="N149" s="42">
        <f t="shared" si="37"/>
        <v>21.686812000863398</v>
      </c>
      <c r="O149" s="14">
        <f t="shared" si="38"/>
        <v>23.94384869196325</v>
      </c>
      <c r="P149" s="14">
        <f t="shared" si="39"/>
        <v>25.336497271948417</v>
      </c>
      <c r="Q149" s="14">
        <f t="shared" si="40"/>
        <v>19.788765088207981</v>
      </c>
      <c r="R149" s="14">
        <f t="shared" si="41"/>
        <v>0</v>
      </c>
      <c r="S149" s="14">
        <f t="shared" si="42"/>
        <v>0</v>
      </c>
      <c r="T149" s="45">
        <f t="shared" si="43"/>
        <v>90.75592305298305</v>
      </c>
      <c r="U149" s="46">
        <f t="shared" si="44"/>
        <v>1.1736925783080165E-2</v>
      </c>
    </row>
    <row r="150" spans="1:21" x14ac:dyDescent="0.25">
      <c r="A150" t="s">
        <v>585</v>
      </c>
      <c r="B150" s="7">
        <v>8341.6</v>
      </c>
      <c r="C150" s="6">
        <v>160.44</v>
      </c>
      <c r="D150" s="12">
        <v>4.3139999999999998E-2</v>
      </c>
      <c r="E150" s="6">
        <v>16.96</v>
      </c>
      <c r="F150" s="6">
        <v>0.21959999999999999</v>
      </c>
      <c r="G150" s="16">
        <v>53.271999999999998</v>
      </c>
      <c r="H150" s="5">
        <f t="shared" si="31"/>
        <v>-1.1647057429590268E-2</v>
      </c>
      <c r="I150" s="4">
        <f t="shared" si="32"/>
        <v>-1.2980621347277843E-2</v>
      </c>
      <c r="J150" s="4">
        <f t="shared" si="33"/>
        <v>-4.0288313941847842E-2</v>
      </c>
      <c r="K150" s="4">
        <f t="shared" si="34"/>
        <v>-5.278592375366542E-3</v>
      </c>
      <c r="L150" s="4">
        <f t="shared" si="35"/>
        <v>-1.156771841382731E-2</v>
      </c>
      <c r="M150" s="3">
        <f t="shared" si="36"/>
        <v>-2.0555249126677722E-2</v>
      </c>
      <c r="N150" s="42">
        <f t="shared" si="37"/>
        <v>21.434224456024616</v>
      </c>
      <c r="O150" s="14">
        <f t="shared" si="38"/>
        <v>23.633042658496361</v>
      </c>
      <c r="P150" s="14">
        <f t="shared" si="39"/>
        <v>24.315732515669389</v>
      </c>
      <c r="Q150" s="14">
        <f t="shared" si="40"/>
        <v>19.684308263695446</v>
      </c>
      <c r="R150" s="14">
        <f t="shared" si="41"/>
        <v>0</v>
      </c>
      <c r="S150" s="14">
        <f t="shared" si="42"/>
        <v>0</v>
      </c>
      <c r="T150" s="45">
        <f t="shared" si="43"/>
        <v>89.067307893885811</v>
      </c>
      <c r="U150" s="46">
        <f t="shared" si="44"/>
        <v>-1.8606115196596384E-2</v>
      </c>
    </row>
    <row r="151" spans="1:21" x14ac:dyDescent="0.25">
      <c r="A151" t="s">
        <v>584</v>
      </c>
      <c r="B151" s="7">
        <v>8607.7999999999993</v>
      </c>
      <c r="C151" s="6">
        <v>167.9</v>
      </c>
      <c r="D151" s="12">
        <v>4.4658999999999997E-2</v>
      </c>
      <c r="E151" s="6">
        <v>17.46</v>
      </c>
      <c r="F151" s="6">
        <v>0.23114999999999999</v>
      </c>
      <c r="G151" s="16">
        <v>56.255000000000003</v>
      </c>
      <c r="H151" s="5">
        <f t="shared" si="31"/>
        <v>3.1912342955787709E-2</v>
      </c>
      <c r="I151" s="4">
        <f t="shared" si="32"/>
        <v>4.6497132884567582E-2</v>
      </c>
      <c r="J151" s="4">
        <f t="shared" si="33"/>
        <v>3.5210941121928574E-2</v>
      </c>
      <c r="K151" s="4">
        <f t="shared" si="34"/>
        <v>2.9481132075471761E-2</v>
      </c>
      <c r="L151" s="4">
        <f t="shared" si="35"/>
        <v>5.2595628415300633E-2</v>
      </c>
      <c r="M151" s="3">
        <f t="shared" si="36"/>
        <v>5.5995644991740479E-2</v>
      </c>
      <c r="N151" s="42">
        <f t="shared" si="37"/>
        <v>22.118240777856606</v>
      </c>
      <c r="O151" s="14">
        <f t="shared" si="38"/>
        <v>24.73191138345512</v>
      </c>
      <c r="P151" s="14">
        <f t="shared" si="39"/>
        <v>25.171912341615187</v>
      </c>
      <c r="Q151" s="14">
        <f t="shared" si="40"/>
        <v>20.264623955431752</v>
      </c>
      <c r="R151" s="14">
        <f t="shared" si="41"/>
        <v>0</v>
      </c>
      <c r="S151" s="14">
        <f t="shared" si="42"/>
        <v>0</v>
      </c>
      <c r="T151" s="45">
        <f t="shared" si="43"/>
        <v>92.286688458358668</v>
      </c>
      <c r="U151" s="46">
        <f t="shared" si="44"/>
        <v>3.6145479644544842E-2</v>
      </c>
    </row>
    <row r="152" spans="1:21" x14ac:dyDescent="0.25">
      <c r="A152" t="s">
        <v>583</v>
      </c>
      <c r="B152" s="7">
        <v>8866.6</v>
      </c>
      <c r="C152" s="6">
        <v>170.27</v>
      </c>
      <c r="D152" s="12">
        <v>4.7863999999999997E-2</v>
      </c>
      <c r="E152" s="6">
        <v>17.64</v>
      </c>
      <c r="F152" s="6">
        <v>0.23086000000000001</v>
      </c>
      <c r="G152" s="16">
        <v>58.573999999999998</v>
      </c>
      <c r="H152" s="5">
        <f t="shared" si="31"/>
        <v>3.0065754315853122E-2</v>
      </c>
      <c r="I152" s="4">
        <f t="shared" si="32"/>
        <v>1.4115544967242544E-2</v>
      </c>
      <c r="J152" s="4">
        <f t="shared" si="33"/>
        <v>7.176604939653819E-2</v>
      </c>
      <c r="K152" s="4">
        <f t="shared" si="34"/>
        <v>1.0309278350515427E-2</v>
      </c>
      <c r="L152" s="4">
        <f t="shared" si="35"/>
        <v>-1.2545965823057559E-3</v>
      </c>
      <c r="M152" s="3">
        <f t="shared" si="36"/>
        <v>4.1223002399786601E-2</v>
      </c>
      <c r="N152" s="42">
        <f t="shared" si="37"/>
        <v>22.783242370982528</v>
      </c>
      <c r="O152" s="14">
        <f t="shared" si="38"/>
        <v>25.08101579071414</v>
      </c>
      <c r="P152" s="14">
        <f t="shared" si="39"/>
        <v>26.978401046128873</v>
      </c>
      <c r="Q152" s="14">
        <f t="shared" si="40"/>
        <v>20.473537604456819</v>
      </c>
      <c r="R152" s="14">
        <f t="shared" si="41"/>
        <v>0</v>
      </c>
      <c r="S152" s="14">
        <f t="shared" si="42"/>
        <v>0</v>
      </c>
      <c r="T152" s="45">
        <f t="shared" si="43"/>
        <v>95.316196812282357</v>
      </c>
      <c r="U152" s="46">
        <f t="shared" si="44"/>
        <v>3.2827143378220347E-2</v>
      </c>
    </row>
    <row r="153" spans="1:21" x14ac:dyDescent="0.25">
      <c r="A153" t="s">
        <v>582</v>
      </c>
      <c r="B153" s="7">
        <v>9377.2999999999993</v>
      </c>
      <c r="C153" s="6">
        <v>175.74</v>
      </c>
      <c r="D153" s="12">
        <v>5.2983000000000002E-2</v>
      </c>
      <c r="E153" s="6">
        <v>17.989999999999998</v>
      </c>
      <c r="F153" s="6">
        <v>0.23921000000000001</v>
      </c>
      <c r="G153" s="16">
        <v>60.548999999999999</v>
      </c>
      <c r="H153" s="5">
        <f t="shared" si="31"/>
        <v>5.7598177429905473E-2</v>
      </c>
      <c r="I153" s="4">
        <f t="shared" si="32"/>
        <v>3.2125447818171171E-2</v>
      </c>
      <c r="J153" s="4">
        <f t="shared" si="33"/>
        <v>0.1069488550894202</v>
      </c>
      <c r="K153" s="4">
        <f t="shared" si="34"/>
        <v>1.9841269841269771E-2</v>
      </c>
      <c r="L153" s="4">
        <f t="shared" si="35"/>
        <v>3.6169106817984797E-2</v>
      </c>
      <c r="M153" s="3">
        <f t="shared" si="36"/>
        <v>3.3718031891282862E-2</v>
      </c>
      <c r="N153" s="42">
        <f t="shared" si="37"/>
        <v>24.095515607494921</v>
      </c>
      <c r="O153" s="14">
        <f t="shared" si="38"/>
        <v>25.886754654725454</v>
      </c>
      <c r="P153" s="14">
        <f t="shared" si="39"/>
        <v>29.863710150155573</v>
      </c>
      <c r="Q153" s="14">
        <f t="shared" si="40"/>
        <v>20.879758588672232</v>
      </c>
      <c r="R153" s="14">
        <f t="shared" si="41"/>
        <v>0</v>
      </c>
      <c r="S153" s="14">
        <f t="shared" si="42"/>
        <v>0</v>
      </c>
      <c r="T153" s="45">
        <f t="shared" si="43"/>
        <v>100.72573900104818</v>
      </c>
      <c r="U153" s="46">
        <f t="shared" si="44"/>
        <v>5.6753651212285483E-2</v>
      </c>
    </row>
    <row r="154" spans="1:21" x14ac:dyDescent="0.25">
      <c r="A154" t="s">
        <v>581</v>
      </c>
      <c r="B154" s="7">
        <v>9298.9</v>
      </c>
      <c r="C154" s="6">
        <v>173.86</v>
      </c>
      <c r="D154" s="12">
        <v>5.3376E-2</v>
      </c>
      <c r="E154" s="6">
        <v>17.899999999999999</v>
      </c>
      <c r="F154" s="6">
        <v>0.23546</v>
      </c>
      <c r="G154" s="16">
        <v>59.817</v>
      </c>
      <c r="H154" s="5">
        <f t="shared" si="31"/>
        <v>-8.3606155289901452E-3</v>
      </c>
      <c r="I154" s="4">
        <f t="shared" si="32"/>
        <v>-1.0697621486286502E-2</v>
      </c>
      <c r="J154" s="4">
        <f t="shared" si="33"/>
        <v>7.4174735292451555E-3</v>
      </c>
      <c r="K154" s="4">
        <f t="shared" si="34"/>
        <v>-5.0027793218454519E-3</v>
      </c>
      <c r="L154" s="4">
        <f t="shared" si="35"/>
        <v>-1.567660214873956E-2</v>
      </c>
      <c r="M154" s="3">
        <f t="shared" si="36"/>
        <v>-1.2089382153297357E-2</v>
      </c>
      <c r="N154" s="42">
        <f t="shared" si="37"/>
        <v>23.894062265527875</v>
      </c>
      <c r="O154" s="14">
        <f t="shared" si="38"/>
        <v>25.609827951920835</v>
      </c>
      <c r="P154" s="14">
        <f t="shared" si="39"/>
        <v>30.085223429679402</v>
      </c>
      <c r="Q154" s="14">
        <f t="shared" si="40"/>
        <v>20.775301764159696</v>
      </c>
      <c r="R154" s="14">
        <f t="shared" si="41"/>
        <v>0</v>
      </c>
      <c r="S154" s="14">
        <f t="shared" si="42"/>
        <v>0</v>
      </c>
      <c r="T154" s="45">
        <f t="shared" si="43"/>
        <v>100.36441541128781</v>
      </c>
      <c r="U154" s="46">
        <f t="shared" si="44"/>
        <v>-3.5872021723922787E-3</v>
      </c>
    </row>
    <row r="155" spans="1:21" x14ac:dyDescent="0.25">
      <c r="A155" t="s">
        <v>580</v>
      </c>
      <c r="B155" s="7">
        <v>9507.2999999999993</v>
      </c>
      <c r="C155" s="6">
        <v>184.59</v>
      </c>
      <c r="D155" s="12">
        <v>5.6154999999999997E-2</v>
      </c>
      <c r="E155" s="6">
        <v>18.53</v>
      </c>
      <c r="F155" s="6">
        <v>0.24332999999999999</v>
      </c>
      <c r="G155" s="16">
        <v>67.968999999999994</v>
      </c>
      <c r="H155" s="5">
        <f t="shared" si="31"/>
        <v>2.2411252943896454E-2</v>
      </c>
      <c r="I155" s="4">
        <f t="shared" si="32"/>
        <v>6.1716323478660851E-2</v>
      </c>
      <c r="J155" s="4">
        <f t="shared" si="33"/>
        <v>5.2064598321342803E-2</v>
      </c>
      <c r="K155" s="4">
        <f t="shared" si="34"/>
        <v>3.5195530726257029E-2</v>
      </c>
      <c r="L155" s="4">
        <f t="shared" si="35"/>
        <v>3.3423936125031695E-2</v>
      </c>
      <c r="M155" s="3">
        <f t="shared" si="36"/>
        <v>0.13628232776635385</v>
      </c>
      <c r="N155" s="42">
        <f t="shared" si="37"/>
        <v>24.429558138817832</v>
      </c>
      <c r="O155" s="14">
        <f t="shared" si="38"/>
        <v>27.190372378034432</v>
      </c>
      <c r="P155" s="14">
        <f t="shared" si="39"/>
        <v>31.651598502953512</v>
      </c>
      <c r="Q155" s="14">
        <f t="shared" si="40"/>
        <v>21.506499535747441</v>
      </c>
      <c r="R155" s="14">
        <f t="shared" si="41"/>
        <v>0</v>
      </c>
      <c r="S155" s="14">
        <f t="shared" si="42"/>
        <v>0</v>
      </c>
      <c r="T155" s="45">
        <f t="shared" si="43"/>
        <v>104.77802855555321</v>
      </c>
      <c r="U155" s="46">
        <f t="shared" si="44"/>
        <v>4.3975876571179739E-2</v>
      </c>
    </row>
    <row r="156" spans="1:21" x14ac:dyDescent="0.25">
      <c r="A156" t="s">
        <v>579</v>
      </c>
      <c r="B156" s="7">
        <v>9349.1</v>
      </c>
      <c r="C156" s="6">
        <v>179.91</v>
      </c>
      <c r="D156" s="12">
        <v>5.3851999999999997E-2</v>
      </c>
      <c r="E156" s="6">
        <v>18.2</v>
      </c>
      <c r="F156" s="6">
        <v>0.23938000000000001</v>
      </c>
      <c r="G156" s="16">
        <v>68.043999999999997</v>
      </c>
      <c r="H156" s="5">
        <f t="shared" si="31"/>
        <v>-1.6639845171604883E-2</v>
      </c>
      <c r="I156" s="4">
        <f t="shared" si="32"/>
        <v>-2.5353486104339407E-2</v>
      </c>
      <c r="J156" s="4">
        <f t="shared" si="33"/>
        <v>-4.1011486065354763E-2</v>
      </c>
      <c r="K156" s="4">
        <f t="shared" si="34"/>
        <v>-1.780895844576369E-2</v>
      </c>
      <c r="L156" s="4">
        <f t="shared" si="35"/>
        <v>-1.6233099083548974E-2</v>
      </c>
      <c r="M156" s="3">
        <f t="shared" si="36"/>
        <v>1.1034442172166425E-3</v>
      </c>
      <c r="N156" s="42">
        <f t="shared" si="37"/>
        <v>24.023054073777182</v>
      </c>
      <c r="O156" s="14">
        <f t="shared" si="38"/>
        <v>26.501001649776121</v>
      </c>
      <c r="P156" s="14">
        <f t="shared" si="39"/>
        <v>30.353519412003429</v>
      </c>
      <c r="Q156" s="14">
        <f t="shared" si="40"/>
        <v>21.12349117920148</v>
      </c>
      <c r="R156" s="14">
        <f t="shared" si="41"/>
        <v>0</v>
      </c>
      <c r="S156" s="14">
        <f t="shared" si="42"/>
        <v>0</v>
      </c>
      <c r="T156" s="45">
        <f t="shared" si="43"/>
        <v>102.00106631475821</v>
      </c>
      <c r="U156" s="46">
        <f t="shared" si="44"/>
        <v>-2.6503287751044713E-2</v>
      </c>
    </row>
    <row r="157" spans="1:21" x14ac:dyDescent="0.25">
      <c r="A157" t="s">
        <v>578</v>
      </c>
      <c r="B157" s="7">
        <v>9381.6</v>
      </c>
      <c r="C157" s="6">
        <v>183.64</v>
      </c>
      <c r="D157" s="12">
        <v>5.6063000000000002E-2</v>
      </c>
      <c r="E157" s="6">
        <v>18.239999999999998</v>
      </c>
      <c r="F157" s="6">
        <v>0.24132000000000001</v>
      </c>
      <c r="G157" s="16">
        <v>70.751000000000005</v>
      </c>
      <c r="H157" s="5">
        <f t="shared" si="31"/>
        <v>3.4762704431443581E-3</v>
      </c>
      <c r="I157" s="4">
        <f t="shared" si="32"/>
        <v>2.073258851648041E-2</v>
      </c>
      <c r="J157" s="4">
        <f t="shared" si="33"/>
        <v>4.1056970957439098E-2</v>
      </c>
      <c r="K157" s="4">
        <f t="shared" si="34"/>
        <v>2.19780219780219E-3</v>
      </c>
      <c r="L157" s="4">
        <f t="shared" si="35"/>
        <v>8.1042693625197337E-3</v>
      </c>
      <c r="M157" s="3">
        <f t="shared" si="36"/>
        <v>3.9783081535477161E-2</v>
      </c>
      <c r="N157" s="42">
        <f t="shared" si="37"/>
        <v>24.106564706607912</v>
      </c>
      <c r="O157" s="14">
        <f t="shared" si="38"/>
        <v>27.050436012255499</v>
      </c>
      <c r="P157" s="14">
        <f t="shared" si="39"/>
        <v>31.599742976958119</v>
      </c>
      <c r="Q157" s="14">
        <f t="shared" si="40"/>
        <v>21.169916434540383</v>
      </c>
      <c r="R157" s="14">
        <f t="shared" si="41"/>
        <v>0</v>
      </c>
      <c r="S157" s="14">
        <f t="shared" si="42"/>
        <v>0</v>
      </c>
      <c r="T157" s="45">
        <f t="shared" si="43"/>
        <v>103.92666013036192</v>
      </c>
      <c r="U157" s="46">
        <f t="shared" si="44"/>
        <v>1.8878173387537611E-2</v>
      </c>
    </row>
    <row r="158" spans="1:21" x14ac:dyDescent="0.25">
      <c r="A158" t="s">
        <v>577</v>
      </c>
      <c r="B158" s="7">
        <v>9334.9</v>
      </c>
      <c r="C158" s="6">
        <v>188.5</v>
      </c>
      <c r="D158" s="12">
        <v>5.5743000000000001E-2</v>
      </c>
      <c r="E158" s="6">
        <v>18.41</v>
      </c>
      <c r="F158" s="6">
        <v>0.25097000000000003</v>
      </c>
      <c r="G158" s="16">
        <v>69.953000000000003</v>
      </c>
      <c r="H158" s="5">
        <f t="shared" si="31"/>
        <v>-4.9778289417584665E-3</v>
      </c>
      <c r="I158" s="4">
        <f t="shared" si="32"/>
        <v>2.6464822478762917E-2</v>
      </c>
      <c r="J158" s="4">
        <f t="shared" si="33"/>
        <v>-5.7078643668729834E-3</v>
      </c>
      <c r="K158" s="4">
        <f t="shared" si="34"/>
        <v>9.3201754385965341E-3</v>
      </c>
      <c r="L158" s="4">
        <f t="shared" si="35"/>
        <v>3.998839714901381E-2</v>
      </c>
      <c r="M158" s="3">
        <f t="shared" si="36"/>
        <v>-1.127899252307385E-2</v>
      </c>
      <c r="N158" s="42">
        <f t="shared" si="37"/>
        <v>23.986566351124985</v>
      </c>
      <c r="O158" s="14">
        <f t="shared" si="38"/>
        <v>27.766320999292976</v>
      </c>
      <c r="P158" s="14">
        <f t="shared" si="39"/>
        <v>31.419375930017594</v>
      </c>
      <c r="Q158" s="14">
        <f t="shared" si="40"/>
        <v>21.367223769730728</v>
      </c>
      <c r="R158" s="14">
        <f t="shared" si="41"/>
        <v>0</v>
      </c>
      <c r="S158" s="14">
        <f t="shared" si="42"/>
        <v>0</v>
      </c>
      <c r="T158" s="45">
        <f t="shared" si="43"/>
        <v>104.53948705016629</v>
      </c>
      <c r="U158" s="46">
        <f t="shared" si="44"/>
        <v>5.8967248541967887E-3</v>
      </c>
    </row>
    <row r="159" spans="1:21" x14ac:dyDescent="0.25">
      <c r="A159" t="s">
        <v>576</v>
      </c>
      <c r="B159" s="7">
        <v>9296.6</v>
      </c>
      <c r="C159" s="6">
        <v>189.79</v>
      </c>
      <c r="D159" s="12">
        <v>5.7013000000000001E-2</v>
      </c>
      <c r="E159" s="6">
        <v>18.46</v>
      </c>
      <c r="F159" s="6">
        <v>0.25464999999999999</v>
      </c>
      <c r="G159" s="16">
        <v>69.704999999999998</v>
      </c>
      <c r="H159" s="5">
        <f t="shared" si="31"/>
        <v>-4.1028827303987159E-3</v>
      </c>
      <c r="I159" s="4">
        <f t="shared" si="32"/>
        <v>6.8435013262599931E-3</v>
      </c>
      <c r="J159" s="4">
        <f t="shared" si="33"/>
        <v>2.2783129720323592E-2</v>
      </c>
      <c r="K159" s="4">
        <f t="shared" si="34"/>
        <v>2.7159152634437245E-3</v>
      </c>
      <c r="L159" s="4">
        <f t="shared" si="35"/>
        <v>1.4663107144279985E-2</v>
      </c>
      <c r="M159" s="3">
        <f t="shared" si="36"/>
        <v>-3.5452375166183936E-3</v>
      </c>
      <c r="N159" s="42">
        <f t="shared" si="37"/>
        <v>23.888152282281393</v>
      </c>
      <c r="O159" s="14">
        <f t="shared" si="38"/>
        <v>27.956339853876997</v>
      </c>
      <c r="P159" s="14">
        <f t="shared" si="39"/>
        <v>32.135207647562801</v>
      </c>
      <c r="Q159" s="14">
        <f t="shared" si="40"/>
        <v>21.425255338904357</v>
      </c>
      <c r="R159" s="14">
        <f t="shared" si="41"/>
        <v>0</v>
      </c>
      <c r="S159" s="14">
        <f t="shared" si="42"/>
        <v>0</v>
      </c>
      <c r="T159" s="45">
        <f t="shared" si="43"/>
        <v>105.40495512262555</v>
      </c>
      <c r="U159" s="46">
        <f t="shared" si="44"/>
        <v>8.2788628190220148E-3</v>
      </c>
    </row>
    <row r="160" spans="1:21" x14ac:dyDescent="0.25">
      <c r="A160" t="s">
        <v>575</v>
      </c>
      <c r="B160" s="7">
        <v>9193.9</v>
      </c>
      <c r="C160" s="6">
        <v>188.93</v>
      </c>
      <c r="D160" s="12">
        <v>5.5966000000000002E-2</v>
      </c>
      <c r="E160" s="6">
        <v>18.170000000000002</v>
      </c>
      <c r="F160" s="6">
        <v>0.26718999999999998</v>
      </c>
      <c r="G160" s="16">
        <v>68.063000000000002</v>
      </c>
      <c r="H160" s="5">
        <f t="shared" si="31"/>
        <v>-1.1047049458942082E-2</v>
      </c>
      <c r="I160" s="4">
        <f t="shared" si="32"/>
        <v>-4.5313240950523026E-3</v>
      </c>
      <c r="J160" s="4">
        <f t="shared" si="33"/>
        <v>-1.8364232718853568E-2</v>
      </c>
      <c r="K160" s="4">
        <f t="shared" si="34"/>
        <v>-1.5709642470205787E-2</v>
      </c>
      <c r="L160" s="4">
        <f t="shared" si="35"/>
        <v>4.9244060475162055E-2</v>
      </c>
      <c r="M160" s="3">
        <f t="shared" si="36"/>
        <v>-2.3556416325944962E-2</v>
      </c>
      <c r="N160" s="42">
        <f t="shared" si="37"/>
        <v>23.62425868253629</v>
      </c>
      <c r="O160" s="14">
        <f t="shared" si="38"/>
        <v>27.829660617487654</v>
      </c>
      <c r="P160" s="14">
        <f t="shared" si="39"/>
        <v>31.545069215854276</v>
      </c>
      <c r="Q160" s="14">
        <f t="shared" si="40"/>
        <v>21.088672237697303</v>
      </c>
      <c r="R160" s="14">
        <f t="shared" si="41"/>
        <v>0</v>
      </c>
      <c r="S160" s="14">
        <f t="shared" si="42"/>
        <v>0</v>
      </c>
      <c r="T160" s="45">
        <f t="shared" si="43"/>
        <v>104.08766075357551</v>
      </c>
      <c r="U160" s="46">
        <f t="shared" si="44"/>
        <v>-1.2497461504703766E-2</v>
      </c>
    </row>
    <row r="161" spans="1:21" x14ac:dyDescent="0.25">
      <c r="A161" t="s">
        <v>574</v>
      </c>
      <c r="B161" s="7">
        <v>9611.7999999999993</v>
      </c>
      <c r="C161" s="6">
        <v>203.83</v>
      </c>
      <c r="D161" s="12">
        <v>5.9316000000000001E-2</v>
      </c>
      <c r="E161" s="6">
        <v>19.25</v>
      </c>
      <c r="F161" s="6">
        <v>0.27778999999999998</v>
      </c>
      <c r="G161" s="16">
        <v>72.563000000000002</v>
      </c>
      <c r="H161" s="5">
        <f t="shared" si="31"/>
        <v>4.5454051055591194E-2</v>
      </c>
      <c r="I161" s="4">
        <f t="shared" si="32"/>
        <v>7.8865188164928934E-2</v>
      </c>
      <c r="J161" s="4">
        <f t="shared" si="33"/>
        <v>5.9857770789407905E-2</v>
      </c>
      <c r="K161" s="4">
        <f t="shared" si="34"/>
        <v>5.9438635112823324E-2</v>
      </c>
      <c r="L161" s="4">
        <f t="shared" si="35"/>
        <v>3.9672143418541195E-2</v>
      </c>
      <c r="M161" s="3">
        <f t="shared" si="36"/>
        <v>6.6115216784449649E-2</v>
      </c>
      <c r="N161" s="42">
        <f t="shared" si="37"/>
        <v>24.698076942842789</v>
      </c>
      <c r="O161" s="14">
        <f t="shared" si="38"/>
        <v>30.02445203865193</v>
      </c>
      <c r="P161" s="14">
        <f t="shared" si="39"/>
        <v>33.433286738512891</v>
      </c>
      <c r="Q161" s="14">
        <f t="shared" si="40"/>
        <v>22.342154131847721</v>
      </c>
      <c r="R161" s="14">
        <f t="shared" si="41"/>
        <v>0</v>
      </c>
      <c r="S161" s="14">
        <f t="shared" si="42"/>
        <v>0</v>
      </c>
      <c r="T161" s="45">
        <f t="shared" si="43"/>
        <v>110.49796985185533</v>
      </c>
      <c r="U161" s="46">
        <f t="shared" si="44"/>
        <v>6.158567741719212E-2</v>
      </c>
    </row>
    <row r="162" spans="1:21" x14ac:dyDescent="0.25">
      <c r="A162" t="s">
        <v>573</v>
      </c>
      <c r="B162" s="7">
        <v>9772</v>
      </c>
      <c r="C162" s="6">
        <v>213.16</v>
      </c>
      <c r="D162" s="12">
        <v>6.0088999999999997E-2</v>
      </c>
      <c r="E162" s="6">
        <v>20.62</v>
      </c>
      <c r="F162" s="6">
        <v>0.28359000000000001</v>
      </c>
      <c r="G162" s="16">
        <v>73.593999999999994</v>
      </c>
      <c r="H162" s="5">
        <f t="shared" si="31"/>
        <v>1.6667013462619007E-2</v>
      </c>
      <c r="I162" s="4">
        <f t="shared" si="32"/>
        <v>4.5773438649855169E-2</v>
      </c>
      <c r="J162" s="4">
        <f t="shared" si="33"/>
        <v>1.3031896958662026E-2</v>
      </c>
      <c r="K162" s="4">
        <f t="shared" si="34"/>
        <v>7.1168831168831215E-2</v>
      </c>
      <c r="L162" s="4">
        <f t="shared" si="35"/>
        <v>2.0879081320422044E-2</v>
      </c>
      <c r="M162" s="3">
        <f t="shared" si="36"/>
        <v>1.4208343094965548E-2</v>
      </c>
      <c r="N162" s="42">
        <f t="shared" si="37"/>
        <v>25.109720123749948</v>
      </c>
      <c r="O162" s="14">
        <f t="shared" si="38"/>
        <v>31.398774452038683</v>
      </c>
      <c r="P162" s="14">
        <f t="shared" si="39"/>
        <v>33.868985886278594</v>
      </c>
      <c r="Q162" s="14">
        <f t="shared" si="40"/>
        <v>23.932219127205197</v>
      </c>
      <c r="R162" s="14">
        <f t="shared" si="41"/>
        <v>0</v>
      </c>
      <c r="S162" s="14">
        <f t="shared" si="42"/>
        <v>0</v>
      </c>
      <c r="T162" s="45">
        <f t="shared" si="43"/>
        <v>114.30969958927243</v>
      </c>
      <c r="U162" s="46">
        <f t="shared" si="44"/>
        <v>3.4495925513631454E-2</v>
      </c>
    </row>
    <row r="163" spans="1:21" x14ac:dyDescent="0.25">
      <c r="A163" t="s">
        <v>572</v>
      </c>
      <c r="B163" s="7">
        <v>9818.6</v>
      </c>
      <c r="C163" s="6">
        <v>223.51</v>
      </c>
      <c r="D163" s="12">
        <v>5.9882999999999999E-2</v>
      </c>
      <c r="E163" s="6">
        <v>22.03</v>
      </c>
      <c r="F163" s="6">
        <v>0.27959000000000001</v>
      </c>
      <c r="G163" s="16">
        <v>74.337999999999994</v>
      </c>
      <c r="H163" s="5">
        <f t="shared" si="31"/>
        <v>4.7687269750307237E-3</v>
      </c>
      <c r="I163" s="4">
        <f t="shared" si="32"/>
        <v>4.8555075999249464E-2</v>
      </c>
      <c r="J163" s="4">
        <f t="shared" si="33"/>
        <v>-3.4282480986536079E-3</v>
      </c>
      <c r="K163" s="4">
        <f t="shared" si="34"/>
        <v>6.838021338506306E-2</v>
      </c>
      <c r="L163" s="4">
        <f t="shared" si="35"/>
        <v>-1.4104869706266121E-2</v>
      </c>
      <c r="M163" s="3">
        <f t="shared" si="36"/>
        <v>1.0109519797809607E-2</v>
      </c>
      <c r="N163" s="42">
        <f t="shared" si="37"/>
        <v>25.229461523439547</v>
      </c>
      <c r="O163" s="14">
        <f t="shared" si="38"/>
        <v>32.923344331840717</v>
      </c>
      <c r="P163" s="14">
        <f t="shared" si="39"/>
        <v>33.752874599810632</v>
      </c>
      <c r="Q163" s="14">
        <f t="shared" si="40"/>
        <v>25.568709377901577</v>
      </c>
      <c r="R163" s="14">
        <f t="shared" si="41"/>
        <v>0</v>
      </c>
      <c r="S163" s="14">
        <f t="shared" si="42"/>
        <v>0</v>
      </c>
      <c r="T163" s="45">
        <f t="shared" si="43"/>
        <v>117.47438983299247</v>
      </c>
      <c r="U163" s="46">
        <f t="shared" si="44"/>
        <v>2.7685229294549307E-2</v>
      </c>
    </row>
    <row r="164" spans="1:21" x14ac:dyDescent="0.25">
      <c r="A164" t="s">
        <v>571</v>
      </c>
      <c r="B164" s="7">
        <v>9895.5</v>
      </c>
      <c r="C164" s="6">
        <v>223.23</v>
      </c>
      <c r="D164" s="12">
        <v>6.0048999999999998E-2</v>
      </c>
      <c r="E164" s="6">
        <v>21.76</v>
      </c>
      <c r="F164" s="6">
        <v>0.27762999999999999</v>
      </c>
      <c r="G164" s="16">
        <v>76.613</v>
      </c>
      <c r="H164" s="5">
        <f t="shared" si="31"/>
        <v>7.8320738190780226E-3</v>
      </c>
      <c r="I164" s="4">
        <f t="shared" si="32"/>
        <v>-1.2527403695584693E-3</v>
      </c>
      <c r="J164" s="4">
        <f t="shared" si="33"/>
        <v>2.7720722074713322E-3</v>
      </c>
      <c r="K164" s="4">
        <f t="shared" si="34"/>
        <v>-1.2256014525646841E-2</v>
      </c>
      <c r="L164" s="4">
        <f t="shared" si="35"/>
        <v>-7.0102650309382675E-3</v>
      </c>
      <c r="M164" s="3">
        <f t="shared" si="36"/>
        <v>3.0603459872474481E-2</v>
      </c>
      <c r="N164" s="42">
        <f t="shared" si="37"/>
        <v>25.427060528506715</v>
      </c>
      <c r="O164" s="14">
        <f t="shared" si="38"/>
        <v>32.882099929295343</v>
      </c>
      <c r="P164" s="14">
        <f t="shared" si="39"/>
        <v>33.846440005411033</v>
      </c>
      <c r="Q164" s="14">
        <f t="shared" si="40"/>
        <v>25.255338904363974</v>
      </c>
      <c r="R164" s="14">
        <f t="shared" si="41"/>
        <v>0</v>
      </c>
      <c r="S164" s="14">
        <f t="shared" si="42"/>
        <v>0</v>
      </c>
      <c r="T164" s="45">
        <f t="shared" si="43"/>
        <v>117.41093936757707</v>
      </c>
      <c r="U164" s="46">
        <f t="shared" si="44"/>
        <v>-5.4012168529327109E-4</v>
      </c>
    </row>
    <row r="165" spans="1:21" x14ac:dyDescent="0.25">
      <c r="A165" t="s">
        <v>570</v>
      </c>
      <c r="B165" s="7">
        <v>10151.5</v>
      </c>
      <c r="C165" s="6">
        <v>228.59</v>
      </c>
      <c r="D165" s="12">
        <v>6.1869E-2</v>
      </c>
      <c r="E165" s="6">
        <v>24.28</v>
      </c>
      <c r="F165" s="6">
        <v>0.28259000000000001</v>
      </c>
      <c r="G165" s="16">
        <v>77.022999999999996</v>
      </c>
      <c r="H165" s="5">
        <f t="shared" si="31"/>
        <v>2.5870345106361547E-2</v>
      </c>
      <c r="I165" s="4">
        <f t="shared" si="32"/>
        <v>2.4011109617882997E-2</v>
      </c>
      <c r="J165" s="4">
        <f t="shared" si="33"/>
        <v>3.0308581325251049E-2</v>
      </c>
      <c r="K165" s="4">
        <f t="shared" si="34"/>
        <v>0.11580882352941169</v>
      </c>
      <c r="L165" s="4">
        <f t="shared" si="35"/>
        <v>1.7865504448366654E-2</v>
      </c>
      <c r="M165" s="3">
        <f t="shared" si="36"/>
        <v>5.3515721874877187E-3</v>
      </c>
      <c r="N165" s="42">
        <f t="shared" si="37"/>
        <v>26.084867359419526</v>
      </c>
      <c r="O165" s="14">
        <f t="shared" si="38"/>
        <v>33.671635635163838</v>
      </c>
      <c r="P165" s="14">
        <f t="shared" si="39"/>
        <v>34.872277584885261</v>
      </c>
      <c r="Q165" s="14">
        <f t="shared" si="40"/>
        <v>28.180129990714946</v>
      </c>
      <c r="R165" s="14">
        <f t="shared" si="41"/>
        <v>0</v>
      </c>
      <c r="S165" s="14">
        <f t="shared" si="42"/>
        <v>0</v>
      </c>
      <c r="T165" s="45">
        <f t="shared" si="43"/>
        <v>122.80891057018357</v>
      </c>
      <c r="U165" s="46">
        <f t="shared" si="44"/>
        <v>4.5975027809862956E-2</v>
      </c>
    </row>
    <row r="166" spans="1:21" x14ac:dyDescent="0.25">
      <c r="A166" t="s">
        <v>569</v>
      </c>
      <c r="B166" s="7">
        <v>9854.1</v>
      </c>
      <c r="C166" s="6">
        <v>222.95</v>
      </c>
      <c r="D166" s="12">
        <v>6.0278999999999999E-2</v>
      </c>
      <c r="E166" s="6">
        <v>25.14</v>
      </c>
      <c r="F166" s="6">
        <v>0.27348</v>
      </c>
      <c r="G166" s="16">
        <v>74.099999999999994</v>
      </c>
      <c r="H166" s="5">
        <f t="shared" si="31"/>
        <v>-2.9296163128601616E-2</v>
      </c>
      <c r="I166" s="4">
        <f t="shared" si="32"/>
        <v>-2.4672995319130364E-2</v>
      </c>
      <c r="J166" s="4">
        <f t="shared" si="33"/>
        <v>-2.5699461765989473E-2</v>
      </c>
      <c r="K166" s="4">
        <f t="shared" si="34"/>
        <v>3.5420098846787429E-2</v>
      </c>
      <c r="L166" s="4">
        <f t="shared" si="35"/>
        <v>-3.2237517251141212E-2</v>
      </c>
      <c r="M166" s="3">
        <f t="shared" si="36"/>
        <v>-3.7949703335367402E-2</v>
      </c>
      <c r="N166" s="42">
        <f t="shared" si="37"/>
        <v>25.320680830070035</v>
      </c>
      <c r="O166" s="14">
        <f t="shared" si="38"/>
        <v>32.840855526749976</v>
      </c>
      <c r="P166" s="14">
        <f t="shared" si="39"/>
        <v>33.976078820399529</v>
      </c>
      <c r="Q166" s="14">
        <f t="shared" si="40"/>
        <v>29.178272980501387</v>
      </c>
      <c r="R166" s="14">
        <f t="shared" si="41"/>
        <v>0</v>
      </c>
      <c r="S166" s="14">
        <f t="shared" si="42"/>
        <v>0</v>
      </c>
      <c r="T166" s="45">
        <f t="shared" si="43"/>
        <v>121.31588815772093</v>
      </c>
      <c r="U166" s="46">
        <f t="shared" si="44"/>
        <v>-1.2157280815624505E-2</v>
      </c>
    </row>
    <row r="167" spans="1:21" x14ac:dyDescent="0.25">
      <c r="A167" t="s">
        <v>568</v>
      </c>
      <c r="B167" s="7">
        <v>10229.5</v>
      </c>
      <c r="C167" s="6">
        <v>236.76</v>
      </c>
      <c r="D167" s="12">
        <v>6.3388E-2</v>
      </c>
      <c r="E167" s="6">
        <v>25.68</v>
      </c>
      <c r="F167" s="6">
        <v>0.28106999999999999</v>
      </c>
      <c r="G167" s="16">
        <v>76.524000000000001</v>
      </c>
      <c r="H167" s="5">
        <f t="shared" si="31"/>
        <v>3.8095817984392211E-2</v>
      </c>
      <c r="I167" s="4">
        <f t="shared" si="32"/>
        <v>6.1942139493159853E-2</v>
      </c>
      <c r="J167" s="4">
        <f t="shared" si="33"/>
        <v>5.1576834386768189E-2</v>
      </c>
      <c r="K167" s="4">
        <f t="shared" si="34"/>
        <v>2.1479713603818507E-2</v>
      </c>
      <c r="L167" s="4">
        <f t="shared" si="35"/>
        <v>2.7753400614304535E-2</v>
      </c>
      <c r="M167" s="3">
        <f t="shared" si="36"/>
        <v>3.2712550607287616E-2</v>
      </c>
      <c r="N167" s="42">
        <f t="shared" si="37"/>
        <v>26.285292878213273</v>
      </c>
      <c r="O167" s="14">
        <f t="shared" si="38"/>
        <v>34.875088380862636</v>
      </c>
      <c r="P167" s="14">
        <f t="shared" si="39"/>
        <v>35.728457410831055</v>
      </c>
      <c r="Q167" s="14">
        <f t="shared" si="40"/>
        <v>29.805013927576592</v>
      </c>
      <c r="R167" s="14">
        <f t="shared" si="41"/>
        <v>0</v>
      </c>
      <c r="S167" s="14">
        <f t="shared" si="42"/>
        <v>0</v>
      </c>
      <c r="T167" s="45">
        <f t="shared" si="43"/>
        <v>126.69385259748356</v>
      </c>
      <c r="U167" s="46">
        <f t="shared" si="44"/>
        <v>4.433025650169431E-2</v>
      </c>
    </row>
    <row r="168" spans="1:21" x14ac:dyDescent="0.25">
      <c r="A168" t="s">
        <v>567</v>
      </c>
      <c r="B168" s="7">
        <v>10317.700000000001</v>
      </c>
      <c r="C168" s="6">
        <v>265.58</v>
      </c>
      <c r="D168" s="12">
        <v>6.8211999999999995E-2</v>
      </c>
      <c r="E168" s="6">
        <v>26.43</v>
      </c>
      <c r="F168" s="6">
        <v>0.30436999999999997</v>
      </c>
      <c r="G168" s="16">
        <v>81.19</v>
      </c>
      <c r="H168" s="5">
        <f t="shared" si="31"/>
        <v>8.6221222933673403E-3</v>
      </c>
      <c r="I168" s="4">
        <f t="shared" si="32"/>
        <v>0.1217266430140227</v>
      </c>
      <c r="J168" s="4">
        <f t="shared" si="33"/>
        <v>7.6102732378368065E-2</v>
      </c>
      <c r="K168" s="4">
        <f t="shared" si="34"/>
        <v>2.9205607476635587E-2</v>
      </c>
      <c r="L168" s="4">
        <f t="shared" si="35"/>
        <v>8.2897498843704343E-2</v>
      </c>
      <c r="M168" s="3">
        <f t="shared" si="36"/>
        <v>6.0974334849197565E-2</v>
      </c>
      <c r="N168" s="42">
        <f t="shared" si="37"/>
        <v>26.511927887926205</v>
      </c>
      <c r="O168" s="14">
        <f t="shared" si="38"/>
        <v>39.120315814282392</v>
      </c>
      <c r="P168" s="14">
        <f t="shared" si="39"/>
        <v>38.447490643459453</v>
      </c>
      <c r="Q168" s="14">
        <f t="shared" si="40"/>
        <v>30.67548746518105</v>
      </c>
      <c r="R168" s="14">
        <f t="shared" si="41"/>
        <v>0</v>
      </c>
      <c r="S168" s="14">
        <f t="shared" si="42"/>
        <v>0</v>
      </c>
      <c r="T168" s="45">
        <f t="shared" si="43"/>
        <v>134.75522181084909</v>
      </c>
      <c r="U168" s="46">
        <f t="shared" si="44"/>
        <v>6.3628732160960766E-2</v>
      </c>
    </row>
    <row r="169" spans="1:21" x14ac:dyDescent="0.25">
      <c r="A169" t="s">
        <v>566</v>
      </c>
      <c r="B169" s="7">
        <v>10235.1</v>
      </c>
      <c r="C169" s="6">
        <v>268.75</v>
      </c>
      <c r="D169" s="12">
        <v>6.8703E-2</v>
      </c>
      <c r="E169" s="6">
        <v>25.53</v>
      </c>
      <c r="F169" s="6">
        <v>0.32730999999999999</v>
      </c>
      <c r="G169" s="16">
        <v>80.600999999999999</v>
      </c>
      <c r="H169" s="5">
        <f t="shared" si="31"/>
        <v>-8.0056601762020785E-3</v>
      </c>
      <c r="I169" s="4">
        <f t="shared" si="32"/>
        <v>1.1936139769560983E-2</v>
      </c>
      <c r="J169" s="4">
        <f t="shared" si="33"/>
        <v>7.1981469536153142E-3</v>
      </c>
      <c r="K169" s="4">
        <f t="shared" si="34"/>
        <v>-3.4052213393870545E-2</v>
      </c>
      <c r="L169" s="4">
        <f t="shared" si="35"/>
        <v>7.5368794559253605E-2</v>
      </c>
      <c r="M169" s="3">
        <f t="shared" si="36"/>
        <v>-7.254588003448692E-3</v>
      </c>
      <c r="N169" s="42">
        <f t="shared" si="37"/>
        <v>26.299682402639494</v>
      </c>
      <c r="O169" s="14">
        <f t="shared" si="38"/>
        <v>39.587261371671033</v>
      </c>
      <c r="P169" s="14">
        <f t="shared" si="39"/>
        <v>38.724241331108821</v>
      </c>
      <c r="Q169" s="14">
        <f t="shared" si="40"/>
        <v>29.630919220055702</v>
      </c>
      <c r="R169" s="14">
        <f t="shared" si="41"/>
        <v>0</v>
      </c>
      <c r="S169" s="14">
        <f t="shared" si="42"/>
        <v>0</v>
      </c>
      <c r="T169" s="45">
        <f t="shared" si="43"/>
        <v>134.24210432547505</v>
      </c>
      <c r="U169" s="46">
        <f t="shared" si="44"/>
        <v>-3.8077744111043588E-3</v>
      </c>
    </row>
    <row r="170" spans="1:21" x14ac:dyDescent="0.25">
      <c r="A170" t="s">
        <v>565</v>
      </c>
      <c r="B170" s="7">
        <v>10333</v>
      </c>
      <c r="C170" s="6">
        <v>285.25</v>
      </c>
      <c r="D170" s="12">
        <v>7.0744000000000001E-2</v>
      </c>
      <c r="E170" s="6">
        <v>26.32</v>
      </c>
      <c r="F170" s="6">
        <v>0.33587</v>
      </c>
      <c r="G170" s="16">
        <v>82.965000000000003</v>
      </c>
      <c r="H170" s="5">
        <f t="shared" si="31"/>
        <v>9.5651239362586349E-3</v>
      </c>
      <c r="I170" s="4">
        <f t="shared" si="32"/>
        <v>6.1395348837209207E-2</v>
      </c>
      <c r="J170" s="4">
        <f t="shared" si="33"/>
        <v>2.9707581910542569E-2</v>
      </c>
      <c r="K170" s="4">
        <f t="shared" si="34"/>
        <v>3.0943987465726464E-2</v>
      </c>
      <c r="L170" s="4">
        <f t="shared" si="35"/>
        <v>2.6152577067611871E-2</v>
      </c>
      <c r="M170" s="3">
        <f t="shared" si="36"/>
        <v>2.9329660922321033E-2</v>
      </c>
      <c r="N170" s="42">
        <f t="shared" si="37"/>
        <v>26.551242124304981</v>
      </c>
      <c r="O170" s="14">
        <f t="shared" si="38"/>
        <v>42.017735093094551</v>
      </c>
      <c r="P170" s="14">
        <f t="shared" si="39"/>
        <v>39.874644902376353</v>
      </c>
      <c r="Q170" s="14">
        <f t="shared" si="40"/>
        <v>30.547818012999059</v>
      </c>
      <c r="R170" s="14">
        <f t="shared" si="41"/>
        <v>0</v>
      </c>
      <c r="S170" s="14">
        <f t="shared" si="42"/>
        <v>0</v>
      </c>
      <c r="T170" s="45">
        <f t="shared" si="43"/>
        <v>138.99144013277493</v>
      </c>
      <c r="U170" s="46">
        <f t="shared" si="44"/>
        <v>3.5378883779897619E-2</v>
      </c>
    </row>
    <row r="171" spans="1:21" x14ac:dyDescent="0.25">
      <c r="A171" t="s">
        <v>564</v>
      </c>
      <c r="B171" s="7">
        <v>9907.7000000000007</v>
      </c>
      <c r="C171" s="6">
        <v>264.87</v>
      </c>
      <c r="D171" s="12">
        <v>6.4252000000000004E-2</v>
      </c>
      <c r="E171" s="6">
        <v>24.28</v>
      </c>
      <c r="F171" s="6">
        <v>0.30753999999999998</v>
      </c>
      <c r="G171" s="16">
        <v>76.741</v>
      </c>
      <c r="H171" s="5">
        <f t="shared" si="31"/>
        <v>-4.1159392238459214E-2</v>
      </c>
      <c r="I171" s="4">
        <f t="shared" si="32"/>
        <v>-7.1446099912357619E-2</v>
      </c>
      <c r="J171" s="4">
        <f t="shared" si="33"/>
        <v>-9.1767499717290479E-2</v>
      </c>
      <c r="K171" s="4">
        <f t="shared" si="34"/>
        <v>-7.7507598784194442E-2</v>
      </c>
      <c r="L171" s="4">
        <f t="shared" si="35"/>
        <v>-8.4348110876231952E-2</v>
      </c>
      <c r="M171" s="3">
        <f t="shared" si="36"/>
        <v>-7.5019586572651176E-2</v>
      </c>
      <c r="N171" s="42">
        <f t="shared" si="37"/>
        <v>25.45840913529241</v>
      </c>
      <c r="O171" s="14">
        <f t="shared" si="38"/>
        <v>39.015731793542344</v>
      </c>
      <c r="P171" s="14">
        <f t="shared" si="39"/>
        <v>36.215448437570473</v>
      </c>
      <c r="Q171" s="14">
        <f t="shared" si="40"/>
        <v>28.180129990714939</v>
      </c>
      <c r="R171" s="14">
        <f t="shared" si="41"/>
        <v>0</v>
      </c>
      <c r="S171" s="14">
        <f t="shared" si="42"/>
        <v>0</v>
      </c>
      <c r="T171" s="45">
        <f t="shared" si="43"/>
        <v>128.86971935712018</v>
      </c>
      <c r="U171" s="46">
        <f t="shared" si="44"/>
        <v>-7.2822619623091445E-2</v>
      </c>
    </row>
    <row r="172" spans="1:21" x14ac:dyDescent="0.25">
      <c r="A172" t="s">
        <v>563</v>
      </c>
      <c r="B172" s="7">
        <v>9932.2999999999993</v>
      </c>
      <c r="C172" s="6">
        <v>259.99</v>
      </c>
      <c r="D172" s="12">
        <v>6.1864000000000002E-2</v>
      </c>
      <c r="E172" s="6">
        <v>23.4</v>
      </c>
      <c r="F172" s="6">
        <v>0.29315999999999998</v>
      </c>
      <c r="G172" s="16">
        <v>74.866</v>
      </c>
      <c r="H172" s="5">
        <f t="shared" si="31"/>
        <v>2.482917326927403E-3</v>
      </c>
      <c r="I172" s="4">
        <f t="shared" si="32"/>
        <v>-1.8424132593347631E-2</v>
      </c>
      <c r="J172" s="4">
        <f t="shared" si="33"/>
        <v>-3.7166158251883186E-2</v>
      </c>
      <c r="K172" s="4">
        <f t="shared" si="34"/>
        <v>-3.6243822075782695E-2</v>
      </c>
      <c r="L172" s="4">
        <f t="shared" si="35"/>
        <v>-4.6758145281914576E-2</v>
      </c>
      <c r="M172" s="3">
        <f t="shared" si="36"/>
        <v>-2.4432832514561964E-2</v>
      </c>
      <c r="N172" s="42">
        <f t="shared" si="37"/>
        <v>25.521620260450433</v>
      </c>
      <c r="O172" s="14">
        <f t="shared" si="38"/>
        <v>38.296900777751631</v>
      </c>
      <c r="P172" s="14">
        <f t="shared" si="39"/>
        <v>34.869459349776811</v>
      </c>
      <c r="Q172" s="14">
        <f t="shared" si="40"/>
        <v>27.158774373259039</v>
      </c>
      <c r="R172" s="14">
        <f t="shared" si="41"/>
        <v>0</v>
      </c>
      <c r="S172" s="14">
        <f t="shared" si="42"/>
        <v>0</v>
      </c>
      <c r="T172" s="45">
        <f t="shared" si="43"/>
        <v>125.84675476123792</v>
      </c>
      <c r="U172" s="46">
        <f t="shared" si="44"/>
        <v>-2.3457524474815528E-2</v>
      </c>
    </row>
    <row r="173" spans="1:21" x14ac:dyDescent="0.25">
      <c r="A173" t="s">
        <v>562</v>
      </c>
      <c r="B173" s="7">
        <v>9701.4</v>
      </c>
      <c r="C173" s="6">
        <v>267.63</v>
      </c>
      <c r="D173" s="12">
        <v>6.0156000000000001E-2</v>
      </c>
      <c r="E173" s="6">
        <v>23.45</v>
      </c>
      <c r="F173" s="6">
        <v>0.28708</v>
      </c>
      <c r="G173" s="16">
        <v>73.340999999999994</v>
      </c>
      <c r="H173" s="5">
        <f t="shared" si="31"/>
        <v>-2.3247384795062498E-2</v>
      </c>
      <c r="I173" s="4">
        <f t="shared" si="32"/>
        <v>2.9385745605600144E-2</v>
      </c>
      <c r="J173" s="4">
        <f t="shared" si="33"/>
        <v>-2.7608948661580257E-2</v>
      </c>
      <c r="K173" s="4">
        <f t="shared" si="34"/>
        <v>2.1367521367521292E-3</v>
      </c>
      <c r="L173" s="4">
        <f t="shared" si="35"/>
        <v>-2.0739527902851607E-2</v>
      </c>
      <c r="M173" s="3">
        <f t="shared" si="36"/>
        <v>-2.0369727246012936E-2</v>
      </c>
      <c r="N173" s="42">
        <f t="shared" si="37"/>
        <v>24.928309333662281</v>
      </c>
      <c r="O173" s="14">
        <f t="shared" si="38"/>
        <v>39.422283761489552</v>
      </c>
      <c r="P173" s="14">
        <f t="shared" si="39"/>
        <v>33.90675023673176</v>
      </c>
      <c r="Q173" s="14">
        <f t="shared" si="40"/>
        <v>27.216805942432668</v>
      </c>
      <c r="R173" s="14">
        <f t="shared" si="41"/>
        <v>0</v>
      </c>
      <c r="S173" s="14">
        <f t="shared" si="42"/>
        <v>0</v>
      </c>
      <c r="T173" s="45">
        <f t="shared" si="43"/>
        <v>125.47414927431626</v>
      </c>
      <c r="U173" s="46">
        <f t="shared" si="44"/>
        <v>-2.9607874086906572E-3</v>
      </c>
    </row>
    <row r="174" spans="1:21" x14ac:dyDescent="0.25">
      <c r="A174" t="s">
        <v>561</v>
      </c>
      <c r="B174" s="7">
        <v>10158.4</v>
      </c>
      <c r="C174" s="6">
        <v>282.26</v>
      </c>
      <c r="D174" s="12">
        <v>6.2732999999999997E-2</v>
      </c>
      <c r="E174" s="6">
        <v>24.04</v>
      </c>
      <c r="F174" s="6">
        <v>0.29801</v>
      </c>
      <c r="G174" s="16">
        <v>77.173000000000002</v>
      </c>
      <c r="H174" s="5">
        <f t="shared" si="31"/>
        <v>4.7106603170676387E-2</v>
      </c>
      <c r="I174" s="4">
        <f t="shared" si="32"/>
        <v>5.46650226058365E-2</v>
      </c>
      <c r="J174" s="4">
        <f t="shared" si="33"/>
        <v>4.2838619589068427E-2</v>
      </c>
      <c r="K174" s="4">
        <f t="shared" si="34"/>
        <v>2.5159914712153508E-2</v>
      </c>
      <c r="L174" s="4">
        <f t="shared" si="35"/>
        <v>3.8073011007384583E-2</v>
      </c>
      <c r="M174" s="3">
        <f t="shared" si="36"/>
        <v>5.224908305040854E-2</v>
      </c>
      <c r="N174" s="42">
        <f t="shared" si="37"/>
        <v>26.102597309158977</v>
      </c>
      <c r="O174" s="14">
        <f t="shared" si="38"/>
        <v>41.577303794485083</v>
      </c>
      <c r="P174" s="14">
        <f t="shared" si="39"/>
        <v>35.359268611624671</v>
      </c>
      <c r="Q174" s="14">
        <f t="shared" si="40"/>
        <v>27.901578458681506</v>
      </c>
      <c r="R174" s="14">
        <f t="shared" si="41"/>
        <v>0</v>
      </c>
      <c r="S174" s="14">
        <f t="shared" si="42"/>
        <v>0</v>
      </c>
      <c r="T174" s="45">
        <f t="shared" si="43"/>
        <v>130.94074817395023</v>
      </c>
      <c r="U174" s="46">
        <f t="shared" si="44"/>
        <v>4.3567531091067035E-2</v>
      </c>
    </row>
    <row r="175" spans="1:21" x14ac:dyDescent="0.25">
      <c r="A175" t="s">
        <v>560</v>
      </c>
      <c r="B175" s="7">
        <v>9609.4</v>
      </c>
      <c r="C175" s="6">
        <v>259.12</v>
      </c>
      <c r="D175" s="12">
        <v>5.7425999999999998E-2</v>
      </c>
      <c r="E175" s="6">
        <v>22.31</v>
      </c>
      <c r="F175" s="6">
        <v>0.27517999999999998</v>
      </c>
      <c r="G175" s="16">
        <v>70.781999999999996</v>
      </c>
      <c r="H175" s="5">
        <f t="shared" si="31"/>
        <v>-5.4043943928177685E-2</v>
      </c>
      <c r="I175" s="4">
        <f t="shared" si="32"/>
        <v>-8.1981152129242507E-2</v>
      </c>
      <c r="J175" s="4">
        <f t="shared" si="33"/>
        <v>-8.4596623786523883E-2</v>
      </c>
      <c r="K175" s="4">
        <f t="shared" si="34"/>
        <v>-7.196339434276211E-2</v>
      </c>
      <c r="L175" s="4">
        <f t="shared" si="35"/>
        <v>-7.6608167511157399E-2</v>
      </c>
      <c r="M175" s="3">
        <f t="shared" si="36"/>
        <v>-8.2813937517007274E-2</v>
      </c>
      <c r="N175" s="42">
        <f t="shared" si="37"/>
        <v>24.691910003802988</v>
      </c>
      <c r="O175" s="14">
        <f t="shared" si="38"/>
        <v>38.168748526985667</v>
      </c>
      <c r="P175" s="14">
        <f t="shared" si="39"/>
        <v>32.367993867520418</v>
      </c>
      <c r="Q175" s="14">
        <f t="shared" si="40"/>
        <v>25.893686165273891</v>
      </c>
      <c r="R175" s="14">
        <f t="shared" si="41"/>
        <v>0</v>
      </c>
      <c r="S175" s="14">
        <f t="shared" si="42"/>
        <v>0</v>
      </c>
      <c r="T175" s="45">
        <f t="shared" si="43"/>
        <v>121.12233856358296</v>
      </c>
      <c r="U175" s="46">
        <f t="shared" si="44"/>
        <v>-7.4983607068777824E-2</v>
      </c>
    </row>
    <row r="176" spans="1:21" x14ac:dyDescent="0.25">
      <c r="A176" t="s">
        <v>559</v>
      </c>
      <c r="B176" s="7">
        <v>9602.4</v>
      </c>
      <c r="C176" s="6">
        <v>257.39</v>
      </c>
      <c r="D176" s="12">
        <v>5.8182999999999999E-2</v>
      </c>
      <c r="E176" s="6">
        <v>22.11</v>
      </c>
      <c r="F176" s="6">
        <v>0.27113999999999999</v>
      </c>
      <c r="G176" s="16">
        <v>69.454999999999998</v>
      </c>
      <c r="H176" s="5">
        <f t="shared" si="31"/>
        <v>-7.2845338938953841E-4</v>
      </c>
      <c r="I176" s="4">
        <f t="shared" si="32"/>
        <v>-6.6764433467120243E-3</v>
      </c>
      <c r="J176" s="4">
        <f t="shared" si="33"/>
        <v>1.318218228676904E-2</v>
      </c>
      <c r="K176" s="4">
        <f t="shared" si="34"/>
        <v>-8.9645898700133619E-3</v>
      </c>
      <c r="L176" s="4">
        <f t="shared" si="35"/>
        <v>-1.4681299513045976E-2</v>
      </c>
      <c r="M176" s="3">
        <f t="shared" si="36"/>
        <v>-1.8747704218586625E-2</v>
      </c>
      <c r="N176" s="42">
        <f t="shared" si="37"/>
        <v>24.673923098270215</v>
      </c>
      <c r="O176" s="14">
        <f t="shared" si="38"/>
        <v>37.913917039830352</v>
      </c>
      <c r="P176" s="14">
        <f t="shared" si="39"/>
        <v>32.794674662939094</v>
      </c>
      <c r="Q176" s="14">
        <f t="shared" si="40"/>
        <v>25.661559888579372</v>
      </c>
      <c r="R176" s="14">
        <f t="shared" si="41"/>
        <v>0</v>
      </c>
      <c r="S176" s="14">
        <f t="shared" si="42"/>
        <v>0</v>
      </c>
      <c r="T176" s="45">
        <f t="shared" si="43"/>
        <v>121.04407468961904</v>
      </c>
      <c r="U176" s="46">
        <f t="shared" si="44"/>
        <v>-6.4615557206104679E-4</v>
      </c>
    </row>
    <row r="177" spans="1:21" x14ac:dyDescent="0.25">
      <c r="A177" t="s">
        <v>558</v>
      </c>
      <c r="B177" s="7">
        <v>9684.5</v>
      </c>
      <c r="C177" s="6">
        <v>265.11</v>
      </c>
      <c r="D177" s="12">
        <v>5.8568000000000002E-2</v>
      </c>
      <c r="E177" s="6">
        <v>22.16</v>
      </c>
      <c r="F177" s="6">
        <v>0.27422000000000002</v>
      </c>
      <c r="G177" s="16">
        <v>73.290999999999997</v>
      </c>
      <c r="H177" s="5">
        <f t="shared" si="31"/>
        <v>8.5499458468716316E-3</v>
      </c>
      <c r="I177" s="4">
        <f t="shared" si="32"/>
        <v>2.9993395236800335E-2</v>
      </c>
      <c r="J177" s="4">
        <f t="shared" si="33"/>
        <v>6.6170530911091596E-3</v>
      </c>
      <c r="K177" s="4">
        <f t="shared" si="34"/>
        <v>2.2614201718680338E-3</v>
      </c>
      <c r="L177" s="4">
        <f t="shared" si="35"/>
        <v>1.1359445305008542E-2</v>
      </c>
      <c r="M177" s="3">
        <f t="shared" si="36"/>
        <v>5.5230005039234031E-2</v>
      </c>
      <c r="N177" s="42">
        <f t="shared" si="37"/>
        <v>24.884883804590302</v>
      </c>
      <c r="O177" s="14">
        <f t="shared" si="38"/>
        <v>39.051084138581245</v>
      </c>
      <c r="P177" s="14">
        <f t="shared" si="39"/>
        <v>33.011678766289414</v>
      </c>
      <c r="Q177" s="14">
        <f t="shared" si="40"/>
        <v>25.719591457753005</v>
      </c>
      <c r="R177" s="14">
        <f t="shared" si="41"/>
        <v>0</v>
      </c>
      <c r="S177" s="14">
        <f t="shared" si="42"/>
        <v>0</v>
      </c>
      <c r="T177" s="45">
        <f t="shared" si="43"/>
        <v>122.66723816721398</v>
      </c>
      <c r="U177" s="46">
        <f t="shared" si="44"/>
        <v>1.3409689666818103E-2</v>
      </c>
    </row>
    <row r="178" spans="1:21" x14ac:dyDescent="0.25">
      <c r="A178" t="s">
        <v>557</v>
      </c>
      <c r="B178" s="7">
        <v>9655.7000000000007</v>
      </c>
      <c r="C178" s="6">
        <v>261.64</v>
      </c>
      <c r="D178" s="12">
        <v>5.8209999999999998E-2</v>
      </c>
      <c r="E178" s="6">
        <v>22.03</v>
      </c>
      <c r="F178" s="6">
        <v>0.27492</v>
      </c>
      <c r="G178" s="16">
        <v>74.817999999999998</v>
      </c>
      <c r="H178" s="5">
        <f t="shared" si="31"/>
        <v>-2.97382415199543E-3</v>
      </c>
      <c r="I178" s="4">
        <f t="shared" si="32"/>
        <v>-1.3088906491645069E-2</v>
      </c>
      <c r="J178" s="4">
        <f t="shared" si="33"/>
        <v>-6.1125529299276282E-3</v>
      </c>
      <c r="K178" s="4">
        <f t="shared" si="34"/>
        <v>-5.8664259927797557E-3</v>
      </c>
      <c r="L178" s="4">
        <f t="shared" si="35"/>
        <v>2.5526949164902391E-3</v>
      </c>
      <c r="M178" s="3">
        <f t="shared" si="36"/>
        <v>2.0834754608342054E-2</v>
      </c>
      <c r="N178" s="42">
        <f t="shared" si="37"/>
        <v>24.810880536112613</v>
      </c>
      <c r="O178" s="14">
        <f t="shared" si="38"/>
        <v>38.539948149893995</v>
      </c>
      <c r="P178" s="14">
        <f t="shared" si="39"/>
        <v>32.809893132524699</v>
      </c>
      <c r="Q178" s="14">
        <f t="shared" si="40"/>
        <v>25.568709377901566</v>
      </c>
      <c r="R178" s="14">
        <f t="shared" si="41"/>
        <v>0</v>
      </c>
      <c r="S178" s="14">
        <f t="shared" si="42"/>
        <v>0</v>
      </c>
      <c r="T178" s="45">
        <f t="shared" si="43"/>
        <v>121.72943119643287</v>
      </c>
      <c r="U178" s="46">
        <f t="shared" si="44"/>
        <v>-7.6451299042270549E-3</v>
      </c>
    </row>
    <row r="179" spans="1:21" x14ac:dyDescent="0.25">
      <c r="A179" t="s">
        <v>556</v>
      </c>
      <c r="B179" s="7">
        <v>9942.7000000000007</v>
      </c>
      <c r="C179" s="6">
        <v>274.72000000000003</v>
      </c>
      <c r="D179" s="12">
        <v>6.1617999999999999E-2</v>
      </c>
      <c r="E179" s="6">
        <v>22.81</v>
      </c>
      <c r="F179" s="6">
        <v>0.28338000000000002</v>
      </c>
      <c r="G179" s="16">
        <v>79.706000000000003</v>
      </c>
      <c r="H179" s="5">
        <f t="shared" si="31"/>
        <v>2.9723375829820764E-2</v>
      </c>
      <c r="I179" s="4">
        <f t="shared" si="32"/>
        <v>4.9992355908882624E-2</v>
      </c>
      <c r="J179" s="4">
        <f t="shared" si="33"/>
        <v>5.8546641470537786E-2</v>
      </c>
      <c r="K179" s="4">
        <f t="shared" si="34"/>
        <v>3.5406264185201985E-2</v>
      </c>
      <c r="L179" s="4">
        <f t="shared" si="35"/>
        <v>3.0772588389349709E-2</v>
      </c>
      <c r="M179" s="3">
        <f t="shared" si="36"/>
        <v>6.5331872009409597E-2</v>
      </c>
      <c r="N179" s="42">
        <f t="shared" si="37"/>
        <v>25.548343662956274</v>
      </c>
      <c r="O179" s="14">
        <f t="shared" si="38"/>
        <v>40.466650954513376</v>
      </c>
      <c r="P179" s="14">
        <f t="shared" si="39"/>
        <v>34.73080218244128</v>
      </c>
      <c r="Q179" s="14">
        <f t="shared" si="40"/>
        <v>26.474001857010201</v>
      </c>
      <c r="R179" s="14">
        <f t="shared" si="41"/>
        <v>0</v>
      </c>
      <c r="S179" s="14">
        <f t="shared" si="42"/>
        <v>0</v>
      </c>
      <c r="T179" s="45">
        <f t="shared" si="43"/>
        <v>127.21979865692114</v>
      </c>
      <c r="U179" s="46">
        <f t="shared" si="44"/>
        <v>4.510304046051572E-2</v>
      </c>
    </row>
    <row r="180" spans="1:21" x14ac:dyDescent="0.25">
      <c r="A180" t="s">
        <v>555</v>
      </c>
      <c r="B180" s="7">
        <v>9662.7000000000007</v>
      </c>
      <c r="C180" s="6">
        <v>265.64999999999998</v>
      </c>
      <c r="D180" s="12">
        <v>5.9047000000000002E-2</v>
      </c>
      <c r="E180" s="6">
        <v>22.14</v>
      </c>
      <c r="F180" s="6">
        <v>0.27024999999999999</v>
      </c>
      <c r="G180" s="16">
        <v>75.578999999999994</v>
      </c>
      <c r="H180" s="5">
        <f t="shared" si="31"/>
        <v>-2.8161364619268436E-2</v>
      </c>
      <c r="I180" s="4">
        <f t="shared" si="32"/>
        <v>-3.3015433896330992E-2</v>
      </c>
      <c r="J180" s="4">
        <f t="shared" si="33"/>
        <v>-4.1724820669284846E-2</v>
      </c>
      <c r="K180" s="4">
        <f t="shared" si="34"/>
        <v>-2.9373081981586946E-2</v>
      </c>
      <c r="L180" s="4">
        <f t="shared" si="35"/>
        <v>-4.6333545063166226E-2</v>
      </c>
      <c r="M180" s="3">
        <f t="shared" si="36"/>
        <v>-5.1777783353825435E-2</v>
      </c>
      <c r="N180" s="42">
        <f t="shared" si="37"/>
        <v>24.828867441645386</v>
      </c>
      <c r="O180" s="14">
        <f t="shared" si="38"/>
        <v>39.130626914918743</v>
      </c>
      <c r="P180" s="14">
        <f t="shared" si="39"/>
        <v>33.281665689678512</v>
      </c>
      <c r="Q180" s="14">
        <f t="shared" si="40"/>
        <v>25.696378830083557</v>
      </c>
      <c r="R180" s="14">
        <f t="shared" si="41"/>
        <v>0</v>
      </c>
      <c r="S180" s="14">
        <f t="shared" si="42"/>
        <v>0</v>
      </c>
      <c r="T180" s="45">
        <f t="shared" si="43"/>
        <v>122.9375388763262</v>
      </c>
      <c r="U180" s="46">
        <f t="shared" si="44"/>
        <v>-3.3660325089360454E-2</v>
      </c>
    </row>
    <row r="181" spans="1:21" x14ac:dyDescent="0.25">
      <c r="A181" t="s">
        <v>554</v>
      </c>
      <c r="B181" s="7">
        <v>9317.2000000000007</v>
      </c>
      <c r="C181" s="6">
        <v>246.96</v>
      </c>
      <c r="D181" s="12">
        <v>5.6170999999999999E-2</v>
      </c>
      <c r="E181" s="6">
        <v>20.239999999999998</v>
      </c>
      <c r="F181" s="6">
        <v>0.25245000000000001</v>
      </c>
      <c r="G181" s="16">
        <v>71.045000000000002</v>
      </c>
      <c r="H181" s="5">
        <f t="shared" si="31"/>
        <v>-3.575605162118245E-2</v>
      </c>
      <c r="I181" s="4">
        <f t="shared" si="32"/>
        <v>-7.035573122529637E-2</v>
      </c>
      <c r="J181" s="4">
        <f t="shared" si="33"/>
        <v>-4.8706962250410712E-2</v>
      </c>
      <c r="K181" s="4">
        <f t="shared" si="34"/>
        <v>-8.5817524841915183E-2</v>
      </c>
      <c r="L181" s="4">
        <f t="shared" si="35"/>
        <v>-6.5864939870490247E-2</v>
      </c>
      <c r="M181" s="3">
        <f t="shared" si="36"/>
        <v>-5.9990208920467247E-2</v>
      </c>
      <c r="N181" s="42">
        <f t="shared" si="37"/>
        <v>23.941085175706416</v>
      </c>
      <c r="O181" s="14">
        <f t="shared" si="38"/>
        <v>36.377563045015371</v>
      </c>
      <c r="P181" s="14">
        <f t="shared" si="39"/>
        <v>31.66061685530055</v>
      </c>
      <c r="Q181" s="14">
        <f t="shared" si="40"/>
        <v>23.491179201485597</v>
      </c>
      <c r="R181" s="14">
        <f t="shared" si="41"/>
        <v>0</v>
      </c>
      <c r="S181" s="14">
        <f t="shared" si="42"/>
        <v>0</v>
      </c>
      <c r="T181" s="45">
        <f t="shared" si="43"/>
        <v>115.47044427750792</v>
      </c>
      <c r="U181" s="46">
        <f t="shared" si="44"/>
        <v>-6.0738930249206402E-2</v>
      </c>
    </row>
    <row r="182" spans="1:21" x14ac:dyDescent="0.25">
      <c r="A182" t="s">
        <v>553</v>
      </c>
      <c r="B182" s="7">
        <v>8800.2999999999993</v>
      </c>
      <c r="C182" s="6">
        <v>224.3</v>
      </c>
      <c r="D182" s="12">
        <v>4.9161000000000003E-2</v>
      </c>
      <c r="E182" s="6">
        <v>18.760000000000002</v>
      </c>
      <c r="F182" s="6">
        <v>0.22900999999999999</v>
      </c>
      <c r="G182" s="16">
        <v>60.588999999999999</v>
      </c>
      <c r="H182" s="5">
        <f t="shared" si="31"/>
        <v>-5.5478040613059831E-2</v>
      </c>
      <c r="I182" s="4">
        <f t="shared" si="32"/>
        <v>-9.175574991901525E-2</v>
      </c>
      <c r="J182" s="4">
        <f t="shared" si="33"/>
        <v>-0.12479749336846413</v>
      </c>
      <c r="K182" s="4">
        <f t="shared" si="34"/>
        <v>-7.3122529644268575E-2</v>
      </c>
      <c r="L182" s="4">
        <f t="shared" si="35"/>
        <v>-9.2850069320657647E-2</v>
      </c>
      <c r="M182" s="3">
        <f t="shared" si="36"/>
        <v>-0.14717432613132531</v>
      </c>
      <c r="N182" s="42">
        <f t="shared" si="37"/>
        <v>22.612880680007851</v>
      </c>
      <c r="O182" s="14">
        <f t="shared" si="38"/>
        <v>33.039712467593731</v>
      </c>
      <c r="P182" s="14">
        <f t="shared" si="39"/>
        <v>27.709451233259696</v>
      </c>
      <c r="Q182" s="14">
        <f t="shared" si="40"/>
        <v>21.773444753946141</v>
      </c>
      <c r="R182" s="14">
        <f t="shared" si="41"/>
        <v>0</v>
      </c>
      <c r="S182" s="14">
        <f t="shared" si="42"/>
        <v>0</v>
      </c>
      <c r="T182" s="45">
        <f t="shared" si="43"/>
        <v>105.13548913480741</v>
      </c>
      <c r="U182" s="46">
        <f t="shared" si="44"/>
        <v>-8.9503034368367929E-2</v>
      </c>
    </row>
    <row r="183" spans="1:21" x14ac:dyDescent="0.25">
      <c r="A183" t="s">
        <v>552</v>
      </c>
      <c r="B183" s="7">
        <v>8818.6</v>
      </c>
      <c r="C183" s="6">
        <v>227.53</v>
      </c>
      <c r="D183" s="12">
        <v>4.9799000000000003E-2</v>
      </c>
      <c r="E183" s="6">
        <v>19.2</v>
      </c>
      <c r="F183" s="6">
        <v>0.23805000000000001</v>
      </c>
      <c r="G183" s="16">
        <v>61.670999999999999</v>
      </c>
      <c r="H183" s="5">
        <f t="shared" si="31"/>
        <v>2.0794745633672118E-3</v>
      </c>
      <c r="I183" s="4">
        <f t="shared" si="32"/>
        <v>1.4400356665180469E-2</v>
      </c>
      <c r="J183" s="4">
        <f t="shared" si="33"/>
        <v>1.2977766929069823E-2</v>
      </c>
      <c r="K183" s="4">
        <f t="shared" si="34"/>
        <v>2.3454157782515805E-2</v>
      </c>
      <c r="L183" s="4">
        <f t="shared" si="35"/>
        <v>3.9474258765992865E-2</v>
      </c>
      <c r="M183" s="3">
        <f t="shared" si="36"/>
        <v>1.7858027034610258E-2</v>
      </c>
      <c r="N183" s="42">
        <f t="shared" si="37"/>
        <v>22.659903590186385</v>
      </c>
      <c r="O183" s="14">
        <f t="shared" si="38"/>
        <v>33.515496111242093</v>
      </c>
      <c r="P183" s="14">
        <f t="shared" si="39"/>
        <v>28.069058033097367</v>
      </c>
      <c r="Q183" s="14">
        <f t="shared" si="40"/>
        <v>22.284122562674085</v>
      </c>
      <c r="R183" s="14">
        <f t="shared" si="41"/>
        <v>0</v>
      </c>
      <c r="S183" s="14">
        <f t="shared" si="42"/>
        <v>0</v>
      </c>
      <c r="T183" s="45">
        <f t="shared" si="43"/>
        <v>106.52858029719992</v>
      </c>
      <c r="U183" s="46">
        <f t="shared" si="44"/>
        <v>1.3250436877753513E-2</v>
      </c>
    </row>
    <row r="184" spans="1:21" x14ac:dyDescent="0.25">
      <c r="A184" t="s">
        <v>551</v>
      </c>
      <c r="B184" s="7">
        <v>8697.5</v>
      </c>
      <c r="C184" s="6">
        <v>226.93</v>
      </c>
      <c r="D184" s="12">
        <v>4.8903000000000002E-2</v>
      </c>
      <c r="E184" s="6">
        <v>18.96</v>
      </c>
      <c r="F184" s="6">
        <v>0.23665</v>
      </c>
      <c r="G184" s="16">
        <v>59.904000000000003</v>
      </c>
      <c r="H184" s="5">
        <f t="shared" si="31"/>
        <v>-1.3732338466423299E-2</v>
      </c>
      <c r="I184" s="4">
        <f t="shared" si="32"/>
        <v>-2.6370148991341491E-3</v>
      </c>
      <c r="J184" s="4">
        <f t="shared" si="33"/>
        <v>-1.7992329163236231E-2</v>
      </c>
      <c r="K184" s="4">
        <f t="shared" si="34"/>
        <v>-1.2499999999999956E-2</v>
      </c>
      <c r="L184" s="4">
        <f t="shared" si="35"/>
        <v>-5.8811174123083454E-3</v>
      </c>
      <c r="M184" s="3">
        <f t="shared" si="36"/>
        <v>-2.8652040667412448E-2</v>
      </c>
      <c r="N184" s="42">
        <f t="shared" si="37"/>
        <v>22.348730124469427</v>
      </c>
      <c r="O184" s="14">
        <f t="shared" si="38"/>
        <v>33.427115248644874</v>
      </c>
      <c r="P184" s="14">
        <f t="shared" si="39"/>
        <v>27.564030301663898</v>
      </c>
      <c r="Q184" s="14">
        <f t="shared" si="40"/>
        <v>22.00557103064066</v>
      </c>
      <c r="R184" s="14">
        <f t="shared" si="41"/>
        <v>0</v>
      </c>
      <c r="S184" s="14">
        <f t="shared" si="42"/>
        <v>0</v>
      </c>
      <c r="T184" s="45">
        <f t="shared" si="43"/>
        <v>105.34544670541885</v>
      </c>
      <c r="U184" s="46">
        <f t="shared" si="44"/>
        <v>-1.11062551334139E-2</v>
      </c>
    </row>
    <row r="185" spans="1:21" x14ac:dyDescent="0.25">
      <c r="A185" t="s">
        <v>550</v>
      </c>
      <c r="B185" s="7">
        <v>8543.7000000000007</v>
      </c>
      <c r="C185" s="6">
        <v>217.52</v>
      </c>
      <c r="D185" s="12">
        <v>4.7121000000000003E-2</v>
      </c>
      <c r="E185" s="6">
        <v>19.28</v>
      </c>
      <c r="F185" s="6">
        <v>0.22902</v>
      </c>
      <c r="G185" s="16">
        <v>58.078000000000003</v>
      </c>
      <c r="H185" s="5">
        <f t="shared" si="31"/>
        <v>-1.7683242311008818E-2</v>
      </c>
      <c r="I185" s="4">
        <f t="shared" si="32"/>
        <v>-4.1466531529546491E-2</v>
      </c>
      <c r="J185" s="4">
        <f t="shared" si="33"/>
        <v>-3.6439482240353316E-2</v>
      </c>
      <c r="K185" s="4">
        <f t="shared" si="34"/>
        <v>1.6877637130801704E-2</v>
      </c>
      <c r="L185" s="4">
        <f t="shared" si="35"/>
        <v>-3.2241707162476207E-2</v>
      </c>
      <c r="M185" s="3">
        <f t="shared" si="36"/>
        <v>-3.0482104700854662E-2</v>
      </c>
      <c r="N185" s="42">
        <f t="shared" si="37"/>
        <v>21.95353211433509</v>
      </c>
      <c r="O185" s="14">
        <f t="shared" si="38"/>
        <v>32.041008720245159</v>
      </c>
      <c r="P185" s="14">
        <f t="shared" si="39"/>
        <v>26.559611309013857</v>
      </c>
      <c r="Q185" s="14">
        <f t="shared" si="40"/>
        <v>22.376973073351895</v>
      </c>
      <c r="R185" s="14">
        <f t="shared" si="41"/>
        <v>0</v>
      </c>
      <c r="S185" s="14">
        <f t="shared" si="42"/>
        <v>0</v>
      </c>
      <c r="T185" s="45">
        <f t="shared" si="43"/>
        <v>102.931125216946</v>
      </c>
      <c r="U185" s="46">
        <f t="shared" si="44"/>
        <v>-2.2918138030437185E-2</v>
      </c>
    </row>
    <row r="186" spans="1:21" x14ac:dyDescent="0.25">
      <c r="A186" t="s">
        <v>549</v>
      </c>
      <c r="B186" s="7">
        <v>8540</v>
      </c>
      <c r="C186" s="6">
        <v>217.99</v>
      </c>
      <c r="D186" s="12">
        <v>4.5697000000000002E-2</v>
      </c>
      <c r="E186" s="6">
        <v>18.89</v>
      </c>
      <c r="F186" s="6">
        <v>0.22733999999999999</v>
      </c>
      <c r="G186" s="16">
        <v>57.768000000000001</v>
      </c>
      <c r="H186" s="5">
        <f t="shared" si="31"/>
        <v>-4.330676404836753E-4</v>
      </c>
      <c r="I186" s="4">
        <f t="shared" si="32"/>
        <v>2.160720853254805E-3</v>
      </c>
      <c r="J186" s="4">
        <f t="shared" si="33"/>
        <v>-3.022007173022645E-2</v>
      </c>
      <c r="K186" s="4">
        <f t="shared" si="34"/>
        <v>-2.0228215767634894E-2</v>
      </c>
      <c r="L186" s="4">
        <f t="shared" si="35"/>
        <v>-7.3356038773907395E-3</v>
      </c>
      <c r="M186" s="3">
        <f t="shared" si="36"/>
        <v>-5.337649368091224E-3</v>
      </c>
      <c r="N186" s="42">
        <f t="shared" si="37"/>
        <v>21.944024749982052</v>
      </c>
      <c r="O186" s="14">
        <f t="shared" si="38"/>
        <v>32.110240395946313</v>
      </c>
      <c r="P186" s="14">
        <f t="shared" si="39"/>
        <v>25.756977950128523</v>
      </c>
      <c r="Q186" s="14">
        <f t="shared" si="40"/>
        <v>21.924326833797576</v>
      </c>
      <c r="R186" s="14">
        <f t="shared" si="41"/>
        <v>0</v>
      </c>
      <c r="S186" s="14">
        <f t="shared" si="42"/>
        <v>0</v>
      </c>
      <c r="T186" s="45">
        <f t="shared" si="43"/>
        <v>101.73556992985448</v>
      </c>
      <c r="U186" s="46">
        <f t="shared" si="44"/>
        <v>-1.1615099753079283E-2</v>
      </c>
    </row>
    <row r="187" spans="1:21" x14ac:dyDescent="0.25">
      <c r="A187" t="s">
        <v>548</v>
      </c>
      <c r="B187" s="7">
        <v>8904.7999999999993</v>
      </c>
      <c r="C187" s="6">
        <v>231.87</v>
      </c>
      <c r="D187" s="12">
        <v>4.9182999999999998E-2</v>
      </c>
      <c r="E187" s="6">
        <v>19.93</v>
      </c>
      <c r="F187" s="6">
        <v>0.23949999999999999</v>
      </c>
      <c r="G187" s="16">
        <v>61.414999999999999</v>
      </c>
      <c r="H187" s="5">
        <f t="shared" si="31"/>
        <v>4.2716627634660442E-2</v>
      </c>
      <c r="I187" s="4">
        <f t="shared" si="32"/>
        <v>6.3672645534198713E-2</v>
      </c>
      <c r="J187" s="4">
        <f t="shared" si="33"/>
        <v>7.6285095301660943E-2</v>
      </c>
      <c r="K187" s="4">
        <f t="shared" si="34"/>
        <v>5.5055584965590265E-2</v>
      </c>
      <c r="L187" s="4">
        <f t="shared" si="35"/>
        <v>5.3488167502419248E-2</v>
      </c>
      <c r="M187" s="3">
        <f t="shared" si="36"/>
        <v>6.3131837695610038E-2</v>
      </c>
      <c r="N187" s="42">
        <f t="shared" si="37"/>
        <v>22.881399484032809</v>
      </c>
      <c r="O187" s="14">
        <f t="shared" si="38"/>
        <v>34.154784350695309</v>
      </c>
      <c r="P187" s="14">
        <f t="shared" si="39"/>
        <v>27.721851467736858</v>
      </c>
      <c r="Q187" s="14">
        <f t="shared" si="40"/>
        <v>23.131383472609087</v>
      </c>
      <c r="R187" s="14">
        <f t="shared" si="41"/>
        <v>0</v>
      </c>
      <c r="S187" s="14">
        <f t="shared" si="42"/>
        <v>0</v>
      </c>
      <c r="T187" s="45">
        <f t="shared" si="43"/>
        <v>107.88941877507406</v>
      </c>
      <c r="U187" s="46">
        <f t="shared" si="44"/>
        <v>6.0488665365147964E-2</v>
      </c>
    </row>
    <row r="188" spans="1:21" x14ac:dyDescent="0.25">
      <c r="A188" t="s">
        <v>547</v>
      </c>
      <c r="B188" s="7">
        <v>8761.4</v>
      </c>
      <c r="C188" s="6">
        <v>223.94</v>
      </c>
      <c r="D188" s="12">
        <v>4.8654000000000003E-2</v>
      </c>
      <c r="E188" s="6">
        <v>19.63</v>
      </c>
      <c r="F188" s="6">
        <v>0.23424</v>
      </c>
      <c r="G188" s="16">
        <v>61.011000000000003</v>
      </c>
      <c r="H188" s="5">
        <f t="shared" si="31"/>
        <v>-1.6103674422783154E-2</v>
      </c>
      <c r="I188" s="4">
        <f t="shared" si="32"/>
        <v>-3.4200198387027259E-2</v>
      </c>
      <c r="J188" s="4">
        <f t="shared" si="33"/>
        <v>-1.0755748937640974E-2</v>
      </c>
      <c r="K188" s="4">
        <f t="shared" si="34"/>
        <v>-1.5052684395383875E-2</v>
      </c>
      <c r="L188" s="4">
        <f t="shared" si="35"/>
        <v>-2.1962421711899771E-2</v>
      </c>
      <c r="M188" s="3">
        <f t="shared" si="36"/>
        <v>-6.5781975087518818E-3</v>
      </c>
      <c r="N188" s="42">
        <f t="shared" si="37"/>
        <v>22.512924876404306</v>
      </c>
      <c r="O188" s="14">
        <f t="shared" si="38"/>
        <v>32.986683950035392</v>
      </c>
      <c r="P188" s="14">
        <f t="shared" si="39"/>
        <v>27.423682193263307</v>
      </c>
      <c r="Q188" s="14">
        <f t="shared" si="40"/>
        <v>22.783194057567304</v>
      </c>
      <c r="R188" s="14">
        <f t="shared" si="41"/>
        <v>0</v>
      </c>
      <c r="S188" s="14">
        <f t="shared" si="42"/>
        <v>0</v>
      </c>
      <c r="T188" s="45">
        <f t="shared" si="43"/>
        <v>105.7064850772703</v>
      </c>
      <c r="U188" s="46">
        <f t="shared" si="44"/>
        <v>-2.0233065694372665E-2</v>
      </c>
    </row>
    <row r="189" spans="1:21" x14ac:dyDescent="0.25">
      <c r="A189" t="s">
        <v>546</v>
      </c>
      <c r="B189" s="7">
        <v>8757.9</v>
      </c>
      <c r="C189" s="6">
        <v>224.38</v>
      </c>
      <c r="D189" s="12">
        <v>4.9012E-2</v>
      </c>
      <c r="E189" s="6">
        <v>19.98</v>
      </c>
      <c r="F189" s="6">
        <v>0.23466000000000001</v>
      </c>
      <c r="G189" s="16">
        <v>60.344999999999999</v>
      </c>
      <c r="H189" s="5">
        <f t="shared" si="31"/>
        <v>-3.9947953523411517E-4</v>
      </c>
      <c r="I189" s="4">
        <f t="shared" si="32"/>
        <v>1.9648120032151883E-3</v>
      </c>
      <c r="J189" s="4">
        <f t="shared" si="33"/>
        <v>7.3580795001437771E-3</v>
      </c>
      <c r="K189" s="4">
        <f t="shared" si="34"/>
        <v>1.7829852266938451E-2</v>
      </c>
      <c r="L189" s="4">
        <f t="shared" si="35"/>
        <v>1.7930327868853624E-3</v>
      </c>
      <c r="M189" s="3">
        <f t="shared" si="36"/>
        <v>-1.0916064316270901E-2</v>
      </c>
      <c r="N189" s="42">
        <f t="shared" si="37"/>
        <v>22.503931423637919</v>
      </c>
      <c r="O189" s="14">
        <f t="shared" si="38"/>
        <v>33.051496582606688</v>
      </c>
      <c r="P189" s="14">
        <f t="shared" si="39"/>
        <v>27.625467827028015</v>
      </c>
      <c r="Q189" s="14">
        <f t="shared" si="40"/>
        <v>23.18941504178272</v>
      </c>
      <c r="R189" s="14">
        <f t="shared" si="41"/>
        <v>0</v>
      </c>
      <c r="S189" s="14">
        <f t="shared" si="42"/>
        <v>0</v>
      </c>
      <c r="T189" s="45">
        <f t="shared" si="43"/>
        <v>106.37031087505535</v>
      </c>
      <c r="U189" s="46">
        <f t="shared" si="44"/>
        <v>6.2798966146666579E-3</v>
      </c>
    </row>
    <row r="190" spans="1:21" x14ac:dyDescent="0.25">
      <c r="A190" t="s">
        <v>545</v>
      </c>
      <c r="B190" s="7">
        <v>9060.2999999999993</v>
      </c>
      <c r="C190" s="6">
        <v>228.45</v>
      </c>
      <c r="D190" s="12">
        <v>5.0930999999999997E-2</v>
      </c>
      <c r="E190" s="6">
        <v>20.76</v>
      </c>
      <c r="F190" s="6">
        <v>0.23916999999999999</v>
      </c>
      <c r="G190" s="16">
        <v>62.057000000000002</v>
      </c>
      <c r="H190" s="5">
        <f t="shared" si="31"/>
        <v>3.4528825403350005E-2</v>
      </c>
      <c r="I190" s="4">
        <f t="shared" si="32"/>
        <v>1.8138871557179748E-2</v>
      </c>
      <c r="J190" s="4">
        <f t="shared" si="33"/>
        <v>3.9153676650616198E-2</v>
      </c>
      <c r="K190" s="4">
        <f t="shared" si="34"/>
        <v>3.9039039039039158E-2</v>
      </c>
      <c r="L190" s="4">
        <f t="shared" si="35"/>
        <v>1.9219296002727315E-2</v>
      </c>
      <c r="M190" s="3">
        <f t="shared" si="36"/>
        <v>2.8370204656558151E-2</v>
      </c>
      <c r="N190" s="42">
        <f t="shared" si="37"/>
        <v>23.280965742653674</v>
      </c>
      <c r="O190" s="14">
        <f t="shared" si="38"/>
        <v>33.651013433891158</v>
      </c>
      <c r="P190" s="14">
        <f t="shared" si="39"/>
        <v>28.70710646164947</v>
      </c>
      <c r="Q190" s="14">
        <f t="shared" si="40"/>
        <v>24.094707520891358</v>
      </c>
      <c r="R190" s="14">
        <f t="shared" si="41"/>
        <v>0</v>
      </c>
      <c r="S190" s="14">
        <f t="shared" si="42"/>
        <v>0</v>
      </c>
      <c r="T190" s="45">
        <f t="shared" si="43"/>
        <v>109.73379315908566</v>
      </c>
      <c r="U190" s="46">
        <f t="shared" si="44"/>
        <v>3.1620498768506256E-2</v>
      </c>
    </row>
    <row r="191" spans="1:21" x14ac:dyDescent="0.25">
      <c r="A191" t="s">
        <v>544</v>
      </c>
      <c r="B191" s="7">
        <v>9134.7999999999993</v>
      </c>
      <c r="C191" s="6">
        <v>244.9</v>
      </c>
      <c r="D191" s="12">
        <v>5.1741000000000002E-2</v>
      </c>
      <c r="E191" s="6">
        <v>21.37</v>
      </c>
      <c r="F191" s="6">
        <v>0.24475</v>
      </c>
      <c r="G191" s="16">
        <v>63.210999999999999</v>
      </c>
      <c r="H191" s="5">
        <f t="shared" si="31"/>
        <v>8.2226857830314248E-3</v>
      </c>
      <c r="I191" s="4">
        <f t="shared" si="32"/>
        <v>7.200700372072677E-2</v>
      </c>
      <c r="J191" s="4">
        <f t="shared" si="33"/>
        <v>1.5903869941686022E-2</v>
      </c>
      <c r="K191" s="4">
        <f t="shared" si="34"/>
        <v>2.9383429672446892E-2</v>
      </c>
      <c r="L191" s="4">
        <f t="shared" si="35"/>
        <v>2.3330685286616193E-2</v>
      </c>
      <c r="M191" s="3">
        <f t="shared" si="36"/>
        <v>1.8595807080587168E-2</v>
      </c>
      <c r="N191" s="42">
        <f t="shared" si="37"/>
        <v>23.472397808681034</v>
      </c>
      <c r="O191" s="14">
        <f t="shared" si="38"/>
        <v>36.074122083431583</v>
      </c>
      <c r="P191" s="14">
        <f t="shared" si="39"/>
        <v>29.163660549217678</v>
      </c>
      <c r="Q191" s="14">
        <f t="shared" si="40"/>
        <v>24.802692664809648</v>
      </c>
      <c r="R191" s="14">
        <f t="shared" si="41"/>
        <v>0</v>
      </c>
      <c r="S191" s="14">
        <f t="shared" si="42"/>
        <v>0</v>
      </c>
      <c r="T191" s="45">
        <f t="shared" si="43"/>
        <v>113.51287310613995</v>
      </c>
      <c r="U191" s="46">
        <f t="shared" si="44"/>
        <v>3.4438615838018105E-2</v>
      </c>
    </row>
    <row r="192" spans="1:21" x14ac:dyDescent="0.25">
      <c r="A192" t="s">
        <v>543</v>
      </c>
      <c r="B192" s="7">
        <v>8887.7999999999993</v>
      </c>
      <c r="C192" s="6">
        <v>237.32</v>
      </c>
      <c r="D192" s="12">
        <v>4.8777000000000001E-2</v>
      </c>
      <c r="E192" s="6">
        <v>20.239999999999998</v>
      </c>
      <c r="F192" s="6">
        <v>0.23624000000000001</v>
      </c>
      <c r="G192" s="16">
        <v>60.454000000000001</v>
      </c>
      <c r="H192" s="5">
        <f t="shared" si="31"/>
        <v>-2.7039453518413081E-2</v>
      </c>
      <c r="I192" s="4">
        <f t="shared" si="32"/>
        <v>-3.0951408738260522E-2</v>
      </c>
      <c r="J192" s="4">
        <f t="shared" si="33"/>
        <v>-5.7285324984055253E-2</v>
      </c>
      <c r="K192" s="4">
        <f t="shared" si="34"/>
        <v>-5.2877866167524656E-2</v>
      </c>
      <c r="L192" s="4">
        <f t="shared" si="35"/>
        <v>-3.4770173646578084E-2</v>
      </c>
      <c r="M192" s="3">
        <f t="shared" si="36"/>
        <v>-4.3615826359336141E-2</v>
      </c>
      <c r="N192" s="42">
        <f t="shared" si="37"/>
        <v>22.837716999167501</v>
      </c>
      <c r="O192" s="14">
        <f t="shared" si="38"/>
        <v>34.957577185953383</v>
      </c>
      <c r="P192" s="14">
        <f t="shared" si="39"/>
        <v>27.493010776931072</v>
      </c>
      <c r="Q192" s="14">
        <f t="shared" si="40"/>
        <v>23.491179201485597</v>
      </c>
      <c r="R192" s="14">
        <f t="shared" si="41"/>
        <v>0</v>
      </c>
      <c r="S192" s="14">
        <f t="shared" si="42"/>
        <v>0</v>
      </c>
      <c r="T192" s="45">
        <f t="shared" si="43"/>
        <v>108.77948416353755</v>
      </c>
      <c r="U192" s="46">
        <f t="shared" si="44"/>
        <v>-4.169913784295165E-2</v>
      </c>
    </row>
    <row r="193" spans="1:21" x14ac:dyDescent="0.25">
      <c r="A193" t="s">
        <v>542</v>
      </c>
      <c r="B193" s="7">
        <v>8034.1</v>
      </c>
      <c r="C193" s="6">
        <v>199.16</v>
      </c>
      <c r="D193" s="12">
        <v>4.2802E-2</v>
      </c>
      <c r="E193" s="6">
        <v>16.93</v>
      </c>
      <c r="F193" s="6">
        <v>0.20380000000000001</v>
      </c>
      <c r="G193" s="16">
        <v>50.96</v>
      </c>
      <c r="H193" s="5">
        <f t="shared" si="31"/>
        <v>-9.6053016494520471E-2</v>
      </c>
      <c r="I193" s="4">
        <f t="shared" si="32"/>
        <v>-0.16079555031181525</v>
      </c>
      <c r="J193" s="4">
        <f t="shared" si="33"/>
        <v>-0.12249625848248147</v>
      </c>
      <c r="K193" s="4">
        <f t="shared" si="34"/>
        <v>-0.16353754940711462</v>
      </c>
      <c r="L193" s="4">
        <f t="shared" si="35"/>
        <v>-0.13731798171351162</v>
      </c>
      <c r="M193" s="3">
        <f t="shared" si="36"/>
        <v>-0.15704502597015912</v>
      </c>
      <c r="N193" s="42">
        <f t="shared" si="37"/>
        <v>20.644085391549275</v>
      </c>
      <c r="O193" s="14">
        <f t="shared" si="38"/>
        <v>29.336554324770251</v>
      </c>
      <c r="P193" s="14">
        <f t="shared" si="39"/>
        <v>24.125219822338476</v>
      </c>
      <c r="Q193" s="14">
        <f t="shared" si="40"/>
        <v>19.649489322191261</v>
      </c>
      <c r="R193" s="14">
        <f t="shared" si="41"/>
        <v>0</v>
      </c>
      <c r="S193" s="14">
        <f t="shared" si="42"/>
        <v>0</v>
      </c>
      <c r="T193" s="45">
        <f t="shared" si="43"/>
        <v>93.755348860849267</v>
      </c>
      <c r="U193" s="46">
        <f t="shared" si="44"/>
        <v>-0.13811552259340742</v>
      </c>
    </row>
    <row r="194" spans="1:21" x14ac:dyDescent="0.25">
      <c r="A194" t="s">
        <v>541</v>
      </c>
      <c r="B194" s="7">
        <v>7933</v>
      </c>
      <c r="C194" s="6">
        <v>202.85</v>
      </c>
      <c r="D194" s="12">
        <v>4.1556000000000003E-2</v>
      </c>
      <c r="E194" s="6">
        <v>16.55</v>
      </c>
      <c r="F194" s="6">
        <v>0.20960999999999999</v>
      </c>
      <c r="G194" s="16">
        <v>50.506999999999998</v>
      </c>
      <c r="H194" s="5">
        <f t="shared" si="31"/>
        <v>-1.2583861291246112E-2</v>
      </c>
      <c r="I194" s="4">
        <f t="shared" si="32"/>
        <v>1.8527816830688826E-2</v>
      </c>
      <c r="J194" s="4">
        <f t="shared" si="33"/>
        <v>-2.9110789215457178E-2</v>
      </c>
      <c r="K194" s="4">
        <f t="shared" si="34"/>
        <v>-2.2445363260484297E-2</v>
      </c>
      <c r="L194" s="4">
        <f t="shared" si="35"/>
        <v>2.8508341511285451E-2</v>
      </c>
      <c r="M194" s="3">
        <f t="shared" si="36"/>
        <v>-8.889324960753564E-3</v>
      </c>
      <c r="N194" s="42">
        <f t="shared" si="37"/>
        <v>20.384303084497379</v>
      </c>
      <c r="O194" s="14">
        <f t="shared" si="38"/>
        <v>29.880096629743147</v>
      </c>
      <c r="P194" s="14">
        <f t="shared" si="39"/>
        <v>23.42291563331381</v>
      </c>
      <c r="Q194" s="14">
        <f t="shared" si="40"/>
        <v>19.208449396471671</v>
      </c>
      <c r="R194" s="14">
        <f t="shared" si="41"/>
        <v>0</v>
      </c>
      <c r="S194" s="14">
        <f t="shared" si="42"/>
        <v>0</v>
      </c>
      <c r="T194" s="45">
        <f t="shared" si="43"/>
        <v>92.895764744025996</v>
      </c>
      <c r="U194" s="46">
        <f t="shared" si="44"/>
        <v>-9.1683741489678727E-3</v>
      </c>
    </row>
    <row r="195" spans="1:21" x14ac:dyDescent="0.25">
      <c r="A195" t="s">
        <v>540</v>
      </c>
      <c r="B195" s="7">
        <v>7891.2</v>
      </c>
      <c r="C195" s="6">
        <v>200.56</v>
      </c>
      <c r="D195" s="12">
        <v>4.1417000000000002E-2</v>
      </c>
      <c r="E195" s="6">
        <v>16.84</v>
      </c>
      <c r="F195" s="6">
        <v>0.21171000000000001</v>
      </c>
      <c r="G195" s="16">
        <v>50.197000000000003</v>
      </c>
      <c r="H195" s="5">
        <f t="shared" si="31"/>
        <v>-5.2691289549980924E-3</v>
      </c>
      <c r="I195" s="4">
        <f t="shared" si="32"/>
        <v>-1.1289129898940042E-2</v>
      </c>
      <c r="J195" s="4">
        <f t="shared" si="33"/>
        <v>-3.3448840119356671E-3</v>
      </c>
      <c r="K195" s="4">
        <f t="shared" si="34"/>
        <v>1.7522658610271913E-2</v>
      </c>
      <c r="L195" s="4">
        <f t="shared" si="35"/>
        <v>1.0018605982539119E-2</v>
      </c>
      <c r="M195" s="3">
        <f t="shared" si="36"/>
        <v>-6.137763082344927E-3</v>
      </c>
      <c r="N195" s="42">
        <f t="shared" si="37"/>
        <v>20.276895562887397</v>
      </c>
      <c r="O195" s="14">
        <f t="shared" si="38"/>
        <v>29.542776337497095</v>
      </c>
      <c r="P195" s="14">
        <f t="shared" si="39"/>
        <v>23.344568697299021</v>
      </c>
      <c r="Q195" s="14">
        <f t="shared" si="40"/>
        <v>19.545032497678729</v>
      </c>
      <c r="R195" s="14">
        <f t="shared" si="41"/>
        <v>0</v>
      </c>
      <c r="S195" s="14">
        <f t="shared" si="42"/>
        <v>0</v>
      </c>
      <c r="T195" s="45">
        <f t="shared" si="43"/>
        <v>92.709273095362249</v>
      </c>
      <c r="U195" s="46">
        <f t="shared" si="44"/>
        <v>-2.007536610281635E-3</v>
      </c>
    </row>
    <row r="196" spans="1:21" x14ac:dyDescent="0.25">
      <c r="A196" t="s">
        <v>539</v>
      </c>
      <c r="B196" s="7">
        <v>7935.1</v>
      </c>
      <c r="C196" s="6">
        <v>194.58</v>
      </c>
      <c r="D196" s="12">
        <v>3.9691999999999998E-2</v>
      </c>
      <c r="E196" s="6">
        <v>16.54</v>
      </c>
      <c r="F196" s="6">
        <v>0.20812</v>
      </c>
      <c r="G196" s="16">
        <v>48.55</v>
      </c>
      <c r="H196" s="5">
        <f t="shared" si="31"/>
        <v>5.5631589618816424E-3</v>
      </c>
      <c r="I196" s="4">
        <f t="shared" si="32"/>
        <v>-2.9816513761467878E-2</v>
      </c>
      <c r="J196" s="4">
        <f t="shared" si="33"/>
        <v>-4.1649564188618315E-2</v>
      </c>
      <c r="K196" s="4">
        <f t="shared" si="34"/>
        <v>-1.7814726840855166E-2</v>
      </c>
      <c r="L196" s="4">
        <f t="shared" si="35"/>
        <v>-1.6957158377025272E-2</v>
      </c>
      <c r="M196" s="3">
        <f t="shared" si="36"/>
        <v>-3.2810725740582192E-2</v>
      </c>
      <c r="N196" s="42">
        <f t="shared" si="37"/>
        <v>20.389699156157214</v>
      </c>
      <c r="O196" s="14">
        <f t="shared" si="38"/>
        <v>28.661913740278145</v>
      </c>
      <c r="P196" s="14">
        <f t="shared" si="39"/>
        <v>22.372277584885257</v>
      </c>
      <c r="Q196" s="14">
        <f t="shared" si="40"/>
        <v>19.196843082636946</v>
      </c>
      <c r="R196" s="14">
        <f t="shared" si="41"/>
        <v>0</v>
      </c>
      <c r="S196" s="14">
        <f t="shared" si="42"/>
        <v>0</v>
      </c>
      <c r="T196" s="45">
        <f t="shared" si="43"/>
        <v>90.620733563957558</v>
      </c>
      <c r="U196" s="46">
        <f t="shared" si="44"/>
        <v>-2.2527838496332331E-2</v>
      </c>
    </row>
    <row r="197" spans="1:21" x14ac:dyDescent="0.25">
      <c r="A197" t="s">
        <v>538</v>
      </c>
      <c r="B197" s="7">
        <v>4826</v>
      </c>
      <c r="C197" s="6">
        <v>107.9</v>
      </c>
      <c r="D197" s="12">
        <v>2.3222E-2</v>
      </c>
      <c r="E197" s="6">
        <v>9.25</v>
      </c>
      <c r="F197" s="6">
        <v>0.13603999999999999</v>
      </c>
      <c r="G197" s="16">
        <v>29.838999999999999</v>
      </c>
      <c r="H197" s="5">
        <f t="shared" ref="H197:H260" si="45">IFERROR(B197/B196-1,"")</f>
        <v>-0.39181610817759072</v>
      </c>
      <c r="I197" s="4">
        <f t="shared" ref="I197:I260" si="46">IFERROR(C197/C196-1,"")</f>
        <v>-0.44547229931133725</v>
      </c>
      <c r="J197" s="4">
        <f t="shared" ref="J197:J260" si="47">IFERROR(D197/D196-1,"")</f>
        <v>-0.41494507709362083</v>
      </c>
      <c r="K197" s="4">
        <f t="shared" ref="K197:K260" si="48">IFERROR(E197/E196-1,"")</f>
        <v>-0.44074969770253924</v>
      </c>
      <c r="L197" s="4">
        <f t="shared" ref="L197:L260" si="49">IFERROR(F197/F196-1,"")</f>
        <v>-0.34633865077839709</v>
      </c>
      <c r="M197" s="3">
        <f t="shared" ref="M197:M260" si="50">IFERROR(G197/G196-1,"")</f>
        <v>-0.38539649845520085</v>
      </c>
      <c r="N197" s="42">
        <f t="shared" si="37"/>
        <v>12.400686585879789</v>
      </c>
      <c r="O197" s="14">
        <f t="shared" si="38"/>
        <v>15.89382512373323</v>
      </c>
      <c r="P197" s="14">
        <f t="shared" si="39"/>
        <v>13.089011137665159</v>
      </c>
      <c r="Q197" s="14">
        <f t="shared" si="40"/>
        <v>10.73584029712163</v>
      </c>
      <c r="R197" s="14">
        <f t="shared" si="41"/>
        <v>0</v>
      </c>
      <c r="S197" s="14">
        <f t="shared" si="42"/>
        <v>0</v>
      </c>
      <c r="T197" s="45">
        <f t="shared" si="43"/>
        <v>52.119363144399813</v>
      </c>
      <c r="U197" s="46">
        <f t="shared" si="44"/>
        <v>-0.42486270972839302</v>
      </c>
    </row>
    <row r="198" spans="1:21" x14ac:dyDescent="0.25">
      <c r="A198" t="s">
        <v>537</v>
      </c>
      <c r="B198" s="7">
        <v>5584.3</v>
      </c>
      <c r="C198" s="6">
        <v>133.99</v>
      </c>
      <c r="D198" s="12">
        <v>2.8386999999999999E-2</v>
      </c>
      <c r="E198" s="6">
        <v>10.96</v>
      </c>
      <c r="F198" s="6">
        <v>0.15881999999999999</v>
      </c>
      <c r="G198" s="16">
        <v>37.552</v>
      </c>
      <c r="H198" s="5">
        <f t="shared" si="45"/>
        <v>0.15712805636137595</v>
      </c>
      <c r="I198" s="4">
        <f t="shared" si="46"/>
        <v>0.24179796107506957</v>
      </c>
      <c r="J198" s="4">
        <f t="shared" si="47"/>
        <v>0.22241839634829041</v>
      </c>
      <c r="K198" s="4">
        <f t="shared" si="48"/>
        <v>0.18486486486486498</v>
      </c>
      <c r="L198" s="4">
        <f t="shared" si="49"/>
        <v>0.1674507497794766</v>
      </c>
      <c r="M198" s="3">
        <f t="shared" si="50"/>
        <v>0.25848721471899205</v>
      </c>
      <c r="N198" s="42">
        <f t="shared" ref="N198:N261" si="51">N197*(1+H198)</f>
        <v>14.349182366665667</v>
      </c>
      <c r="O198" s="14">
        <f t="shared" ref="O198:O261" si="52">O197*(1+I198)</f>
        <v>19.736919632335638</v>
      </c>
      <c r="P198" s="14">
        <f t="shared" ref="P198:P261" si="53">P197*(1+J198)</f>
        <v>16.000248004689556</v>
      </c>
      <c r="Q198" s="14">
        <f t="shared" ref="Q198:Q261" si="54">Q197*(1+K198)</f>
        <v>12.720519962859791</v>
      </c>
      <c r="R198" s="14">
        <f t="shared" ref="R198:R261" si="55">R197*(1+L198)</f>
        <v>0</v>
      </c>
      <c r="S198" s="14">
        <f t="shared" ref="S198:S261" si="56">S197*(1+M198)</f>
        <v>0</v>
      </c>
      <c r="T198" s="45">
        <f t="shared" ref="T198:T261" si="57">SUM(N198:S198)</f>
        <v>62.806869966550657</v>
      </c>
      <c r="U198" s="46">
        <f t="shared" ref="U198:U261" si="58">T198/T197-1</f>
        <v>0.20505827733428883</v>
      </c>
    </row>
    <row r="199" spans="1:21" x14ac:dyDescent="0.25">
      <c r="A199" t="s">
        <v>536</v>
      </c>
      <c r="B199" s="7">
        <v>5182.7</v>
      </c>
      <c r="C199" s="6">
        <v>122.69</v>
      </c>
      <c r="D199" s="12">
        <v>2.5763999999999999E-2</v>
      </c>
      <c r="E199" s="6">
        <v>10.130000000000001</v>
      </c>
      <c r="F199" s="6">
        <v>0.14596000000000001</v>
      </c>
      <c r="G199" s="16">
        <v>34.44</v>
      </c>
      <c r="H199" s="5">
        <f t="shared" si="45"/>
        <v>-7.191590709668183E-2</v>
      </c>
      <c r="I199" s="4">
        <f t="shared" si="46"/>
        <v>-8.4334651839689578E-2</v>
      </c>
      <c r="J199" s="4">
        <f t="shared" si="47"/>
        <v>-9.2401451368584242E-2</v>
      </c>
      <c r="K199" s="4">
        <f t="shared" si="48"/>
        <v>-7.5729927007299302E-2</v>
      </c>
      <c r="L199" s="4">
        <f t="shared" si="49"/>
        <v>-8.0972169751920342E-2</v>
      </c>
      <c r="M199" s="3">
        <f t="shared" si="50"/>
        <v>-8.2871751171708641E-2</v>
      </c>
      <c r="N199" s="42">
        <f t="shared" si="51"/>
        <v>13.317247900671195</v>
      </c>
      <c r="O199" s="14">
        <f t="shared" si="52"/>
        <v>18.072413386754679</v>
      </c>
      <c r="P199" s="14">
        <f t="shared" si="53"/>
        <v>14.521801866798947</v>
      </c>
      <c r="Q199" s="14">
        <f t="shared" si="54"/>
        <v>11.757195914577526</v>
      </c>
      <c r="R199" s="14">
        <f t="shared" si="55"/>
        <v>0</v>
      </c>
      <c r="S199" s="14">
        <f t="shared" si="56"/>
        <v>0</v>
      </c>
      <c r="T199" s="45">
        <f t="shared" si="57"/>
        <v>57.668659068802341</v>
      </c>
      <c r="U199" s="46">
        <f t="shared" si="58"/>
        <v>-8.1809695348371902E-2</v>
      </c>
    </row>
    <row r="200" spans="1:21" x14ac:dyDescent="0.25">
      <c r="A200" t="s">
        <v>535</v>
      </c>
      <c r="B200" s="7">
        <v>5366.3</v>
      </c>
      <c r="C200" s="6">
        <v>124.35</v>
      </c>
      <c r="D200" s="12">
        <v>2.6963000000000001E-2</v>
      </c>
      <c r="E200" s="6">
        <v>10.4</v>
      </c>
      <c r="F200" s="6">
        <v>0.15309</v>
      </c>
      <c r="G200" s="16">
        <v>36.392000000000003</v>
      </c>
      <c r="H200" s="5">
        <f t="shared" si="45"/>
        <v>3.542555038879347E-2</v>
      </c>
      <c r="I200" s="4">
        <f t="shared" si="46"/>
        <v>1.3530035047681022E-2</v>
      </c>
      <c r="J200" s="4">
        <f t="shared" si="47"/>
        <v>4.6537804688713047E-2</v>
      </c>
      <c r="K200" s="4">
        <f t="shared" si="48"/>
        <v>2.6653504442250675E-2</v>
      </c>
      <c r="L200" s="4">
        <f t="shared" si="49"/>
        <v>4.8848999725952247E-2</v>
      </c>
      <c r="M200" s="3">
        <f t="shared" si="50"/>
        <v>5.6678281068525127E-2</v>
      </c>
      <c r="N200" s="42">
        <f t="shared" si="51"/>
        <v>13.789018737216477</v>
      </c>
      <c r="O200" s="14">
        <f t="shared" si="52"/>
        <v>18.31693377327365</v>
      </c>
      <c r="P200" s="14">
        <f t="shared" si="53"/>
        <v>15.197614645804226</v>
      </c>
      <c r="Q200" s="14">
        <f t="shared" si="54"/>
        <v>12.070566388115129</v>
      </c>
      <c r="R200" s="14">
        <f t="shared" si="55"/>
        <v>0</v>
      </c>
      <c r="S200" s="14">
        <f t="shared" si="56"/>
        <v>0</v>
      </c>
      <c r="T200" s="45">
        <f t="shared" si="57"/>
        <v>59.374133544409474</v>
      </c>
      <c r="U200" s="46">
        <f t="shared" si="58"/>
        <v>2.9573680108850642E-2</v>
      </c>
    </row>
    <row r="201" spans="1:21" x14ac:dyDescent="0.25">
      <c r="A201" t="s">
        <v>534</v>
      </c>
      <c r="B201" s="7">
        <v>5030</v>
      </c>
      <c r="C201" s="6">
        <v>111.02</v>
      </c>
      <c r="D201" s="12">
        <v>2.4198999999999998E-2</v>
      </c>
      <c r="E201" s="6">
        <v>9.42</v>
      </c>
      <c r="F201" s="6">
        <v>0.14093</v>
      </c>
      <c r="G201" s="16">
        <v>33.127000000000002</v>
      </c>
      <c r="H201" s="5">
        <f t="shared" si="45"/>
        <v>-6.2668877997875683E-2</v>
      </c>
      <c r="I201" s="4">
        <f t="shared" si="46"/>
        <v>-0.1071974266184158</v>
      </c>
      <c r="J201" s="4">
        <f t="shared" si="47"/>
        <v>-0.10251084819938439</v>
      </c>
      <c r="K201" s="4">
        <f t="shared" si="48"/>
        <v>-9.4230769230769229E-2</v>
      </c>
      <c r="L201" s="4">
        <f t="shared" si="49"/>
        <v>-7.9430400418054714E-2</v>
      </c>
      <c r="M201" s="3">
        <f t="shared" si="50"/>
        <v>-8.9717520334139378E-2</v>
      </c>
      <c r="N201" s="42">
        <f t="shared" si="51"/>
        <v>12.924876404263436</v>
      </c>
      <c r="O201" s="14">
        <f t="shared" si="52"/>
        <v>16.353405609238767</v>
      </c>
      <c r="P201" s="14">
        <f t="shared" si="53"/>
        <v>13.639694277855448</v>
      </c>
      <c r="Q201" s="14">
        <f t="shared" si="54"/>
        <v>10.933147632311972</v>
      </c>
      <c r="R201" s="14">
        <f t="shared" si="55"/>
        <v>0</v>
      </c>
      <c r="S201" s="14">
        <f t="shared" si="56"/>
        <v>0</v>
      </c>
      <c r="T201" s="45">
        <f t="shared" si="57"/>
        <v>53.851123923669618</v>
      </c>
      <c r="U201" s="46">
        <f t="shared" si="58"/>
        <v>-9.302046684367804E-2</v>
      </c>
    </row>
    <row r="202" spans="1:21" x14ac:dyDescent="0.25">
      <c r="A202" t="s">
        <v>533</v>
      </c>
      <c r="B202" s="7">
        <v>5261.1</v>
      </c>
      <c r="C202" s="6">
        <v>116.06</v>
      </c>
      <c r="D202" s="12">
        <v>2.5814E-2</v>
      </c>
      <c r="E202" s="6">
        <v>10.29</v>
      </c>
      <c r="F202" s="6">
        <v>0.14724000000000001</v>
      </c>
      <c r="G202" s="16">
        <v>34.183999999999997</v>
      </c>
      <c r="H202" s="5">
        <f t="shared" si="45"/>
        <v>4.5944333996023934E-2</v>
      </c>
      <c r="I202" s="4">
        <f t="shared" si="46"/>
        <v>4.5397225725094525E-2</v>
      </c>
      <c r="J202" s="4">
        <f t="shared" si="47"/>
        <v>6.6738294970866585E-2</v>
      </c>
      <c r="K202" s="4">
        <f t="shared" si="48"/>
        <v>9.235668789808904E-2</v>
      </c>
      <c r="L202" s="4">
        <f t="shared" si="49"/>
        <v>4.4774001277229969E-2</v>
      </c>
      <c r="M202" s="3">
        <f t="shared" si="50"/>
        <v>3.1907507471246932E-2</v>
      </c>
      <c r="N202" s="42">
        <f t="shared" si="51"/>
        <v>13.518701242638244</v>
      </c>
      <c r="O202" s="14">
        <f t="shared" si="52"/>
        <v>17.095804855055405</v>
      </c>
      <c r="P202" s="14">
        <f t="shared" si="53"/>
        <v>14.549984217883406</v>
      </c>
      <c r="Q202" s="14">
        <f t="shared" si="54"/>
        <v>11.94289693593314</v>
      </c>
      <c r="R202" s="14">
        <f t="shared" si="55"/>
        <v>0</v>
      </c>
      <c r="S202" s="14">
        <f t="shared" si="56"/>
        <v>0</v>
      </c>
      <c r="T202" s="45">
        <f t="shared" si="57"/>
        <v>57.107387251510197</v>
      </c>
      <c r="U202" s="46">
        <f t="shared" si="58"/>
        <v>6.0467880530332474E-2</v>
      </c>
    </row>
    <row r="203" spans="1:21" x14ac:dyDescent="0.25">
      <c r="A203" t="s">
        <v>532</v>
      </c>
      <c r="B203" s="7">
        <v>5361.4</v>
      </c>
      <c r="C203" s="6">
        <v>117.77</v>
      </c>
      <c r="D203" s="12">
        <v>2.6068999999999998E-2</v>
      </c>
      <c r="E203" s="6">
        <v>10.4</v>
      </c>
      <c r="F203" s="6">
        <v>0.14749999999999999</v>
      </c>
      <c r="G203" s="16">
        <v>34.706000000000003</v>
      </c>
      <c r="H203" s="5">
        <f t="shared" si="45"/>
        <v>1.9064454201592751E-2</v>
      </c>
      <c r="I203" s="4">
        <f t="shared" si="46"/>
        <v>1.4733758400827135E-2</v>
      </c>
      <c r="J203" s="4">
        <f t="shared" si="47"/>
        <v>9.8783605795305096E-3</v>
      </c>
      <c r="K203" s="4">
        <f t="shared" si="48"/>
        <v>1.0689990281827155E-2</v>
      </c>
      <c r="L203" s="4">
        <f t="shared" si="49"/>
        <v>1.7658245042107001E-3</v>
      </c>
      <c r="M203" s="3">
        <f t="shared" si="50"/>
        <v>1.527030189562395E-2</v>
      </c>
      <c r="N203" s="42">
        <f t="shared" si="51"/>
        <v>13.776427903343535</v>
      </c>
      <c r="O203" s="14">
        <f t="shared" si="52"/>
        <v>17.34769031345748</v>
      </c>
      <c r="P203" s="14">
        <f t="shared" si="53"/>
        <v>14.693714208414136</v>
      </c>
      <c r="Q203" s="14">
        <f t="shared" si="54"/>
        <v>12.070566388115129</v>
      </c>
      <c r="R203" s="14">
        <f t="shared" si="55"/>
        <v>0</v>
      </c>
      <c r="S203" s="14">
        <f t="shared" si="56"/>
        <v>0</v>
      </c>
      <c r="T203" s="45">
        <f t="shared" si="57"/>
        <v>57.888398813330284</v>
      </c>
      <c r="U203" s="46">
        <f t="shared" si="58"/>
        <v>1.3676191459791154E-2</v>
      </c>
    </row>
    <row r="204" spans="1:21" x14ac:dyDescent="0.25">
      <c r="A204" t="s">
        <v>531</v>
      </c>
      <c r="B204" s="7">
        <v>6172</v>
      </c>
      <c r="C204" s="6">
        <v>135.43</v>
      </c>
      <c r="D204" s="12">
        <v>3.0297000000000001E-2</v>
      </c>
      <c r="E204" s="6">
        <v>12.3</v>
      </c>
      <c r="F204" s="6">
        <v>0.16469</v>
      </c>
      <c r="G204" s="16">
        <v>38.973999999999997</v>
      </c>
      <c r="H204" s="5">
        <f t="shared" si="45"/>
        <v>0.1511918528742493</v>
      </c>
      <c r="I204" s="4">
        <f t="shared" si="46"/>
        <v>0.14995329880275121</v>
      </c>
      <c r="J204" s="4">
        <f t="shared" si="47"/>
        <v>0.16218497065480086</v>
      </c>
      <c r="K204" s="4">
        <f t="shared" si="48"/>
        <v>0.18269230769230771</v>
      </c>
      <c r="L204" s="4">
        <f t="shared" si="49"/>
        <v>0.11654237288135594</v>
      </c>
      <c r="M204" s="3">
        <f t="shared" si="50"/>
        <v>0.12297585431913771</v>
      </c>
      <c r="N204" s="42">
        <f t="shared" si="51"/>
        <v>15.859311564038553</v>
      </c>
      <c r="O204" s="14">
        <f t="shared" si="52"/>
        <v>19.949033702568961</v>
      </c>
      <c r="P204" s="14">
        <f t="shared" si="53"/>
        <v>17.076813816115813</v>
      </c>
      <c r="Q204" s="14">
        <f t="shared" si="54"/>
        <v>14.275766016713085</v>
      </c>
      <c r="R204" s="14">
        <f t="shared" si="55"/>
        <v>0</v>
      </c>
      <c r="S204" s="14">
        <f t="shared" si="56"/>
        <v>0</v>
      </c>
      <c r="T204" s="45">
        <f t="shared" si="57"/>
        <v>67.160925099436412</v>
      </c>
      <c r="U204" s="46">
        <f t="shared" si="58"/>
        <v>0.1601793533106135</v>
      </c>
    </row>
    <row r="205" spans="1:21" x14ac:dyDescent="0.25">
      <c r="A205" t="s">
        <v>530</v>
      </c>
      <c r="B205" s="7">
        <v>6205.3</v>
      </c>
      <c r="C205" s="6">
        <v>133.32</v>
      </c>
      <c r="D205" s="12">
        <v>2.9467E-2</v>
      </c>
      <c r="E205" s="6">
        <v>11.94</v>
      </c>
      <c r="F205" s="6">
        <v>0.15681</v>
      </c>
      <c r="G205" s="16">
        <v>38.045000000000002</v>
      </c>
      <c r="H205" s="5">
        <f t="shared" si="45"/>
        <v>5.3953337653920297E-3</v>
      </c>
      <c r="I205" s="4">
        <f t="shared" si="46"/>
        <v>-1.5580004430333139E-2</v>
      </c>
      <c r="J205" s="4">
        <f t="shared" si="47"/>
        <v>-2.7395451694887329E-2</v>
      </c>
      <c r="K205" s="4">
        <f t="shared" si="48"/>
        <v>-2.9268292682926966E-2</v>
      </c>
      <c r="L205" s="4">
        <f t="shared" si="49"/>
        <v>-4.7847471006132736E-2</v>
      </c>
      <c r="M205" s="3">
        <f t="shared" si="50"/>
        <v>-2.3836403756350211E-2</v>
      </c>
      <c r="N205" s="42">
        <f t="shared" si="51"/>
        <v>15.944877843215883</v>
      </c>
      <c r="O205" s="14">
        <f t="shared" si="52"/>
        <v>19.638227669102072</v>
      </c>
      <c r="P205" s="14">
        <f t="shared" si="53"/>
        <v>16.608986788113828</v>
      </c>
      <c r="Q205" s="14">
        <f t="shared" si="54"/>
        <v>13.857938718662943</v>
      </c>
      <c r="R205" s="14">
        <f t="shared" si="55"/>
        <v>0</v>
      </c>
      <c r="S205" s="14">
        <f t="shared" si="56"/>
        <v>0</v>
      </c>
      <c r="T205" s="45">
        <f t="shared" si="57"/>
        <v>66.050031019094718</v>
      </c>
      <c r="U205" s="46">
        <f t="shared" si="58"/>
        <v>-1.6540779905829694E-2</v>
      </c>
    </row>
    <row r="206" spans="1:21" x14ac:dyDescent="0.25">
      <c r="A206" t="s">
        <v>529</v>
      </c>
      <c r="B206" s="7">
        <v>6186.2</v>
      </c>
      <c r="C206" s="6">
        <v>132.58000000000001</v>
      </c>
      <c r="D206" s="12">
        <v>2.9447000000000001E-2</v>
      </c>
      <c r="E206" s="6">
        <v>12.11</v>
      </c>
      <c r="F206" s="6">
        <v>0.15787999999999999</v>
      </c>
      <c r="G206" s="16">
        <v>38.347000000000001</v>
      </c>
      <c r="H206" s="5">
        <f t="shared" si="45"/>
        <v>-3.0780139558119757E-3</v>
      </c>
      <c r="I206" s="4">
        <f t="shared" si="46"/>
        <v>-5.5505550555053906E-3</v>
      </c>
      <c r="J206" s="4">
        <f t="shared" si="47"/>
        <v>-6.7872535378554755E-4</v>
      </c>
      <c r="K206" s="4">
        <f t="shared" si="48"/>
        <v>1.4237855946398703E-2</v>
      </c>
      <c r="L206" s="4">
        <f t="shared" si="49"/>
        <v>6.8235444168101012E-3</v>
      </c>
      <c r="M206" s="3">
        <f t="shared" si="50"/>
        <v>7.9379681955578096E-3</v>
      </c>
      <c r="N206" s="42">
        <f t="shared" si="51"/>
        <v>15.895799286690748</v>
      </c>
      <c r="O206" s="14">
        <f t="shared" si="52"/>
        <v>19.529224605232173</v>
      </c>
      <c r="P206" s="14">
        <f t="shared" si="53"/>
        <v>16.597713847680048</v>
      </c>
      <c r="Q206" s="14">
        <f t="shared" si="54"/>
        <v>14.055246053853287</v>
      </c>
      <c r="R206" s="14">
        <f t="shared" si="55"/>
        <v>0</v>
      </c>
      <c r="S206" s="14">
        <f t="shared" si="56"/>
        <v>0</v>
      </c>
      <c r="T206" s="45">
        <f t="shared" si="57"/>
        <v>66.077983793456255</v>
      </c>
      <c r="U206" s="46">
        <f t="shared" si="58"/>
        <v>4.2320607470203164E-4</v>
      </c>
    </row>
    <row r="207" spans="1:21" x14ac:dyDescent="0.25">
      <c r="A207" t="s">
        <v>528</v>
      </c>
      <c r="B207" s="7">
        <v>5822.1</v>
      </c>
      <c r="C207" s="6">
        <v>122.41</v>
      </c>
      <c r="D207" s="12">
        <v>2.7042E-2</v>
      </c>
      <c r="E207" s="6">
        <v>11.16</v>
      </c>
      <c r="F207" s="6">
        <v>0.14788999999999999</v>
      </c>
      <c r="G207" s="16">
        <v>35.430999999999997</v>
      </c>
      <c r="H207" s="5">
        <f t="shared" si="45"/>
        <v>-5.885681031974388E-2</v>
      </c>
      <c r="I207" s="4">
        <f t="shared" si="46"/>
        <v>-7.6708402473978143E-2</v>
      </c>
      <c r="J207" s="4">
        <f t="shared" si="47"/>
        <v>-8.1672156756206093E-2</v>
      </c>
      <c r="K207" s="4">
        <f t="shared" si="48"/>
        <v>-7.8447563996696945E-2</v>
      </c>
      <c r="L207" s="4">
        <f t="shared" si="49"/>
        <v>-6.3275905751203454E-2</v>
      </c>
      <c r="M207" s="3">
        <f t="shared" si="50"/>
        <v>-7.6042454429290474E-2</v>
      </c>
      <c r="N207" s="42">
        <f t="shared" si="51"/>
        <v>14.960223243193271</v>
      </c>
      <c r="O207" s="14">
        <f t="shared" si="52"/>
        <v>18.031168984209305</v>
      </c>
      <c r="P207" s="14">
        <f t="shared" si="53"/>
        <v>15.24214276051767</v>
      </c>
      <c r="Q207" s="14">
        <f t="shared" si="54"/>
        <v>12.952646239554308</v>
      </c>
      <c r="R207" s="14">
        <f t="shared" si="55"/>
        <v>0</v>
      </c>
      <c r="S207" s="14">
        <f t="shared" si="56"/>
        <v>0</v>
      </c>
      <c r="T207" s="45">
        <f t="shared" si="57"/>
        <v>61.186181227474563</v>
      </c>
      <c r="U207" s="46">
        <f t="shared" si="58"/>
        <v>-7.403074799122622E-2</v>
      </c>
    </row>
    <row r="208" spans="1:21" x14ac:dyDescent="0.25">
      <c r="A208" t="s">
        <v>527</v>
      </c>
      <c r="B208" s="7">
        <v>6468.9</v>
      </c>
      <c r="C208" s="6">
        <v>136.02000000000001</v>
      </c>
      <c r="D208" s="12">
        <v>2.9253000000000001E-2</v>
      </c>
      <c r="E208" s="6">
        <v>12.19</v>
      </c>
      <c r="F208" s="6">
        <v>0.15862000000000001</v>
      </c>
      <c r="G208" s="16">
        <v>39.051000000000002</v>
      </c>
      <c r="H208" s="5">
        <f t="shared" si="45"/>
        <v>0.11109393517802846</v>
      </c>
      <c r="I208" s="4">
        <f t="shared" si="46"/>
        <v>0.11118372681970445</v>
      </c>
      <c r="J208" s="4">
        <f t="shared" si="47"/>
        <v>8.1761704015975267E-2</v>
      </c>
      <c r="K208" s="4">
        <f t="shared" si="48"/>
        <v>9.2293906810035686E-2</v>
      </c>
      <c r="L208" s="4">
        <f t="shared" si="49"/>
        <v>7.2553925214686732E-2</v>
      </c>
      <c r="M208" s="3">
        <f t="shared" si="50"/>
        <v>0.10217041573763108</v>
      </c>
      <c r="N208" s="42">
        <f t="shared" si="51"/>
        <v>16.622213314421419</v>
      </c>
      <c r="O208" s="14">
        <f t="shared" si="52"/>
        <v>20.035941550789559</v>
      </c>
      <c r="P208" s="14">
        <f t="shared" si="53"/>
        <v>16.488366325472356</v>
      </c>
      <c r="Q208" s="14">
        <f t="shared" si="54"/>
        <v>14.148096564531093</v>
      </c>
      <c r="R208" s="14">
        <f t="shared" si="55"/>
        <v>0</v>
      </c>
      <c r="S208" s="14">
        <f t="shared" si="56"/>
        <v>0</v>
      </c>
      <c r="T208" s="45">
        <f t="shared" si="57"/>
        <v>67.294617755214418</v>
      </c>
      <c r="U208" s="46">
        <f t="shared" si="58"/>
        <v>9.9833596495101595E-2</v>
      </c>
    </row>
    <row r="209" spans="1:21" x14ac:dyDescent="0.25">
      <c r="A209" t="s">
        <v>526</v>
      </c>
      <c r="B209" s="7">
        <v>6744.6</v>
      </c>
      <c r="C209" s="6">
        <v>138.62</v>
      </c>
      <c r="D209" s="12">
        <v>3.0228999999999999E-2</v>
      </c>
      <c r="E209" s="6">
        <v>12.34</v>
      </c>
      <c r="F209" s="6">
        <v>0.16236</v>
      </c>
      <c r="G209" s="16">
        <v>40.573</v>
      </c>
      <c r="H209" s="5">
        <f t="shared" si="45"/>
        <v>4.2619301581412694E-2</v>
      </c>
      <c r="I209" s="4">
        <f t="shared" si="46"/>
        <v>1.91148360535216E-2</v>
      </c>
      <c r="J209" s="4">
        <f t="shared" si="47"/>
        <v>3.3364099408607517E-2</v>
      </c>
      <c r="K209" s="4">
        <f t="shared" si="48"/>
        <v>1.2305168170631653E-2</v>
      </c>
      <c r="L209" s="4">
        <f t="shared" si="49"/>
        <v>2.3578363384188616E-2</v>
      </c>
      <c r="M209" s="3">
        <f t="shared" si="50"/>
        <v>3.8974674144067967E-2</v>
      </c>
      <c r="N209" s="42">
        <f t="shared" si="51"/>
        <v>17.330640436619319</v>
      </c>
      <c r="O209" s="14">
        <f t="shared" si="52"/>
        <v>20.418925288710842</v>
      </c>
      <c r="P209" s="14">
        <f t="shared" si="53"/>
        <v>17.038485818640954</v>
      </c>
      <c r="Q209" s="14">
        <f t="shared" si="54"/>
        <v>14.322191272051985</v>
      </c>
      <c r="R209" s="14">
        <f t="shared" si="55"/>
        <v>0</v>
      </c>
      <c r="S209" s="14">
        <f t="shared" si="56"/>
        <v>0</v>
      </c>
      <c r="T209" s="45">
        <f t="shared" si="57"/>
        <v>69.110242816023089</v>
      </c>
      <c r="U209" s="46">
        <f t="shared" si="58"/>
        <v>2.6980241828745477E-2</v>
      </c>
    </row>
    <row r="210" spans="1:21" x14ac:dyDescent="0.25">
      <c r="A210" t="s">
        <v>525</v>
      </c>
      <c r="B210" s="7">
        <v>6678.9</v>
      </c>
      <c r="C210" s="6">
        <v>136.07</v>
      </c>
      <c r="D210" s="12">
        <v>2.9456E-2</v>
      </c>
      <c r="E210" s="6">
        <v>12.34</v>
      </c>
      <c r="F210" s="6">
        <v>0.16173000000000001</v>
      </c>
      <c r="G210" s="16">
        <v>39.180999999999997</v>
      </c>
      <c r="H210" s="5">
        <f t="shared" si="45"/>
        <v>-9.7411262343208849E-3</v>
      </c>
      <c r="I210" s="4">
        <f t="shared" si="46"/>
        <v>-1.8395613908526953E-2</v>
      </c>
      <c r="J210" s="4">
        <f t="shared" si="47"/>
        <v>-2.5571471103906784E-2</v>
      </c>
      <c r="K210" s="4">
        <f t="shared" si="48"/>
        <v>0</v>
      </c>
      <c r="L210" s="4">
        <f t="shared" si="49"/>
        <v>-3.8802660753879392E-3</v>
      </c>
      <c r="M210" s="3">
        <f t="shared" si="50"/>
        <v>-3.4308530303403861E-2</v>
      </c>
      <c r="N210" s="42">
        <f t="shared" si="51"/>
        <v>17.161820480404586</v>
      </c>
      <c r="O210" s="14">
        <f t="shared" si="52"/>
        <v>20.04330662267266</v>
      </c>
      <c r="P210" s="14">
        <f t="shared" si="53"/>
        <v>16.602786670875251</v>
      </c>
      <c r="Q210" s="14">
        <f t="shared" si="54"/>
        <v>14.322191272051985</v>
      </c>
      <c r="R210" s="14">
        <f t="shared" si="55"/>
        <v>0</v>
      </c>
      <c r="S210" s="14">
        <f t="shared" si="56"/>
        <v>0</v>
      </c>
      <c r="T210" s="45">
        <f t="shared" si="57"/>
        <v>68.130105046004473</v>
      </c>
      <c r="U210" s="46">
        <f t="shared" si="58"/>
        <v>-1.418223594768464E-2</v>
      </c>
    </row>
    <row r="211" spans="1:21" x14ac:dyDescent="0.25">
      <c r="A211" t="s">
        <v>524</v>
      </c>
      <c r="B211" s="7">
        <v>6725.1</v>
      </c>
      <c r="C211" s="6">
        <v>138.38</v>
      </c>
      <c r="D211" s="12">
        <v>3.0842999999999999E-2</v>
      </c>
      <c r="E211" s="6">
        <v>13.21</v>
      </c>
      <c r="F211" s="6">
        <v>0.17599000000000001</v>
      </c>
      <c r="G211" s="16">
        <v>40.412999999999997</v>
      </c>
      <c r="H211" s="5">
        <f t="shared" si="45"/>
        <v>6.9173067421282042E-3</v>
      </c>
      <c r="I211" s="4">
        <f t="shared" si="46"/>
        <v>1.6976556184316927E-2</v>
      </c>
      <c r="J211" s="4">
        <f t="shared" si="47"/>
        <v>4.7087180879956447E-2</v>
      </c>
      <c r="K211" s="4">
        <f t="shared" si="48"/>
        <v>7.0502431118314446E-2</v>
      </c>
      <c r="L211" s="4">
        <f t="shared" si="49"/>
        <v>8.817164409818834E-2</v>
      </c>
      <c r="M211" s="3">
        <f t="shared" si="50"/>
        <v>3.1443812051759723E-2</v>
      </c>
      <c r="N211" s="42">
        <f t="shared" si="51"/>
        <v>17.280534056920882</v>
      </c>
      <c r="O211" s="14">
        <f t="shared" si="52"/>
        <v>20.383572943671954</v>
      </c>
      <c r="P211" s="14">
        <f t="shared" si="53"/>
        <v>17.384565089958084</v>
      </c>
      <c r="Q211" s="14">
        <f t="shared" si="54"/>
        <v>15.331940575673155</v>
      </c>
      <c r="R211" s="14">
        <f t="shared" si="55"/>
        <v>0</v>
      </c>
      <c r="S211" s="14">
        <f t="shared" si="56"/>
        <v>0</v>
      </c>
      <c r="T211" s="45">
        <f t="shared" si="57"/>
        <v>70.380612666224081</v>
      </c>
      <c r="U211" s="46">
        <f t="shared" si="58"/>
        <v>3.3032498903384333E-2</v>
      </c>
    </row>
    <row r="212" spans="1:21" x14ac:dyDescent="0.25">
      <c r="A212" t="s">
        <v>523</v>
      </c>
      <c r="B212" s="7">
        <v>6373.4</v>
      </c>
      <c r="C212" s="6">
        <v>131.74</v>
      </c>
      <c r="D212" s="12">
        <v>2.8815E-2</v>
      </c>
      <c r="E212" s="6">
        <v>12.33</v>
      </c>
      <c r="F212" s="6">
        <v>0.17286000000000001</v>
      </c>
      <c r="G212" s="16">
        <v>38.055999999999997</v>
      </c>
      <c r="H212" s="5">
        <f t="shared" si="45"/>
        <v>-5.2296620124607895E-2</v>
      </c>
      <c r="I212" s="4">
        <f t="shared" si="46"/>
        <v>-4.7983812689694982E-2</v>
      </c>
      <c r="J212" s="4">
        <f t="shared" si="47"/>
        <v>-6.5752358719968873E-2</v>
      </c>
      <c r="K212" s="4">
        <f t="shared" si="48"/>
        <v>-6.6616199848599567E-2</v>
      </c>
      <c r="L212" s="4">
        <f t="shared" si="49"/>
        <v>-1.7785101426217365E-2</v>
      </c>
      <c r="M212" s="3">
        <f t="shared" si="50"/>
        <v>-5.8322816915349018E-2</v>
      </c>
      <c r="N212" s="42">
        <f t="shared" si="51"/>
        <v>16.37682053179574</v>
      </c>
      <c r="O212" s="14">
        <f t="shared" si="52"/>
        <v>19.405491397596066</v>
      </c>
      <c r="P212" s="14">
        <f t="shared" si="53"/>
        <v>16.241488929972512</v>
      </c>
      <c r="Q212" s="14">
        <f t="shared" si="54"/>
        <v>14.310584958217259</v>
      </c>
      <c r="R212" s="14">
        <f t="shared" si="55"/>
        <v>0</v>
      </c>
      <c r="S212" s="14">
        <f t="shared" si="56"/>
        <v>0</v>
      </c>
      <c r="T212" s="45">
        <f t="shared" si="57"/>
        <v>66.334385817581577</v>
      </c>
      <c r="U212" s="46">
        <f t="shared" si="58"/>
        <v>-5.7490645439980725E-2</v>
      </c>
    </row>
    <row r="213" spans="1:21" x14ac:dyDescent="0.25">
      <c r="A213" t="s">
        <v>522</v>
      </c>
      <c r="B213" s="7">
        <v>6233.7</v>
      </c>
      <c r="C213" s="6">
        <v>131.03</v>
      </c>
      <c r="D213" s="12">
        <v>2.9746999999999999E-2</v>
      </c>
      <c r="E213" s="6">
        <v>12.18</v>
      </c>
      <c r="F213" s="6">
        <v>0.17544999999999999</v>
      </c>
      <c r="G213" s="16">
        <v>38.850999999999999</v>
      </c>
      <c r="H213" s="5">
        <f t="shared" si="45"/>
        <v>-2.1919226786330626E-2</v>
      </c>
      <c r="I213" s="4">
        <f t="shared" si="46"/>
        <v>-5.3894033702748256E-3</v>
      </c>
      <c r="J213" s="4">
        <f t="shared" si="47"/>
        <v>3.2344265139684136E-2</v>
      </c>
      <c r="K213" s="4">
        <f t="shared" si="48"/>
        <v>-1.2165450121654486E-2</v>
      </c>
      <c r="L213" s="4">
        <f t="shared" si="49"/>
        <v>1.4983223417794678E-2</v>
      </c>
      <c r="M213" s="3">
        <f t="shared" si="50"/>
        <v>2.0890266974984195E-2</v>
      </c>
      <c r="N213" s="42">
        <f t="shared" si="51"/>
        <v>16.017853288520275</v>
      </c>
      <c r="O213" s="14">
        <f t="shared" si="52"/>
        <v>19.300907376856024</v>
      </c>
      <c r="P213" s="14">
        <f t="shared" si="53"/>
        <v>16.766807954186788</v>
      </c>
      <c r="Q213" s="14">
        <f t="shared" si="54"/>
        <v>14.136490250696367</v>
      </c>
      <c r="R213" s="14">
        <f t="shared" si="55"/>
        <v>0</v>
      </c>
      <c r="S213" s="14">
        <f t="shared" si="56"/>
        <v>0</v>
      </c>
      <c r="T213" s="45">
        <f t="shared" si="57"/>
        <v>66.22205887025946</v>
      </c>
      <c r="U213" s="46">
        <f t="shared" si="58"/>
        <v>-1.6933441975480745E-3</v>
      </c>
    </row>
    <row r="214" spans="1:21" x14ac:dyDescent="0.25">
      <c r="A214" t="s">
        <v>521</v>
      </c>
      <c r="B214" s="7">
        <v>5890.4</v>
      </c>
      <c r="C214" s="6">
        <v>125.24</v>
      </c>
      <c r="D214" s="12">
        <v>2.8065E-2</v>
      </c>
      <c r="E214" s="6">
        <v>11.3</v>
      </c>
      <c r="F214" s="6">
        <v>0.16289000000000001</v>
      </c>
      <c r="G214" s="16">
        <v>37.185000000000002</v>
      </c>
      <c r="H214" s="5">
        <f t="shared" si="45"/>
        <v>-5.5071626802701501E-2</v>
      </c>
      <c r="I214" s="4">
        <f t="shared" si="46"/>
        <v>-4.4188353812104175E-2</v>
      </c>
      <c r="J214" s="4">
        <f t="shared" si="47"/>
        <v>-5.6543516993310283E-2</v>
      </c>
      <c r="K214" s="4">
        <f t="shared" si="48"/>
        <v>-7.2249589490968713E-2</v>
      </c>
      <c r="L214" s="4">
        <f t="shared" si="49"/>
        <v>-7.1587346822456488E-2</v>
      </c>
      <c r="M214" s="3">
        <f t="shared" si="50"/>
        <v>-4.2881779104784856E-2</v>
      </c>
      <c r="N214" s="42">
        <f t="shared" si="51"/>
        <v>15.135724050034462</v>
      </c>
      <c r="O214" s="14">
        <f t="shared" si="52"/>
        <v>18.448032052792858</v>
      </c>
      <c r="P214" s="14">
        <f t="shared" si="53"/>
        <v>15.818753663705657</v>
      </c>
      <c r="Q214" s="14">
        <f t="shared" si="54"/>
        <v>13.115134633240473</v>
      </c>
      <c r="R214" s="14">
        <f t="shared" si="55"/>
        <v>0</v>
      </c>
      <c r="S214" s="14">
        <f t="shared" si="56"/>
        <v>0</v>
      </c>
      <c r="T214" s="45">
        <f t="shared" si="57"/>
        <v>62.517644399773452</v>
      </c>
      <c r="U214" s="46">
        <f t="shared" si="58"/>
        <v>-5.5939282675333324E-2</v>
      </c>
    </row>
    <row r="215" spans="1:21" x14ac:dyDescent="0.25">
      <c r="A215" t="s">
        <v>520</v>
      </c>
      <c r="B215" s="7">
        <v>6391</v>
      </c>
      <c r="C215" s="6">
        <v>132.15</v>
      </c>
      <c r="D215" s="12">
        <v>2.9661E-2</v>
      </c>
      <c r="E215" s="6">
        <v>12.16</v>
      </c>
      <c r="F215" s="6">
        <v>0.17113</v>
      </c>
      <c r="G215" s="16">
        <v>38.923000000000002</v>
      </c>
      <c r="H215" s="5">
        <f t="shared" si="45"/>
        <v>8.4985739508352642E-2</v>
      </c>
      <c r="I215" s="4">
        <f t="shared" si="46"/>
        <v>5.5174065793676341E-2</v>
      </c>
      <c r="J215" s="4">
        <f t="shared" si="47"/>
        <v>5.6867985034740887E-2</v>
      </c>
      <c r="K215" s="4">
        <f t="shared" si="48"/>
        <v>7.6106194690265472E-2</v>
      </c>
      <c r="L215" s="4">
        <f t="shared" si="49"/>
        <v>5.0586285223156668E-2</v>
      </c>
      <c r="M215" s="3">
        <f t="shared" si="50"/>
        <v>4.6739276590022749E-2</v>
      </c>
      <c r="N215" s="42">
        <f t="shared" si="51"/>
        <v>16.422044751420998</v>
      </c>
      <c r="O215" s="14">
        <f t="shared" si="52"/>
        <v>19.465884987037501</v>
      </c>
      <c r="P215" s="14">
        <f t="shared" si="53"/>
        <v>16.718334310321524</v>
      </c>
      <c r="Q215" s="14">
        <f t="shared" si="54"/>
        <v>14.113277623026915</v>
      </c>
      <c r="R215" s="14">
        <f t="shared" si="55"/>
        <v>0</v>
      </c>
      <c r="S215" s="14">
        <f t="shared" si="56"/>
        <v>0</v>
      </c>
      <c r="T215" s="45">
        <f t="shared" si="57"/>
        <v>66.719541671806937</v>
      </c>
      <c r="U215" s="46">
        <f t="shared" si="58"/>
        <v>6.7211381880676102E-2</v>
      </c>
    </row>
    <row r="216" spans="1:21" x14ac:dyDescent="0.25">
      <c r="A216" t="s">
        <v>519</v>
      </c>
      <c r="B216" s="7">
        <v>6412.5</v>
      </c>
      <c r="C216" s="6">
        <v>132.86000000000001</v>
      </c>
      <c r="D216" s="12">
        <v>3.0453999999999998E-2</v>
      </c>
      <c r="E216" s="6">
        <v>12.55</v>
      </c>
      <c r="F216" s="6">
        <v>0.17365</v>
      </c>
      <c r="G216" s="16">
        <v>39.078000000000003</v>
      </c>
      <c r="H216" s="5">
        <f t="shared" si="45"/>
        <v>3.3641057737443525E-3</v>
      </c>
      <c r="I216" s="4">
        <f t="shared" si="46"/>
        <v>5.3726825576996262E-3</v>
      </c>
      <c r="J216" s="4">
        <f t="shared" si="47"/>
        <v>2.673544384882498E-2</v>
      </c>
      <c r="K216" s="4">
        <f t="shared" si="48"/>
        <v>3.2072368421052655E-2</v>
      </c>
      <c r="L216" s="4">
        <f t="shared" si="49"/>
        <v>1.4725647168819078E-2</v>
      </c>
      <c r="M216" s="3">
        <f t="shared" si="50"/>
        <v>3.9822213087377101E-3</v>
      </c>
      <c r="N216" s="42">
        <f t="shared" si="51"/>
        <v>16.477290246985941</v>
      </c>
      <c r="O216" s="14">
        <f t="shared" si="52"/>
        <v>19.570469007777543</v>
      </c>
      <c r="P216" s="14">
        <f t="shared" si="53"/>
        <v>17.165306398521007</v>
      </c>
      <c r="Q216" s="14">
        <f t="shared" si="54"/>
        <v>14.565923862581233</v>
      </c>
      <c r="R216" s="14">
        <f t="shared" si="55"/>
        <v>0</v>
      </c>
      <c r="S216" s="14">
        <f t="shared" si="56"/>
        <v>0</v>
      </c>
      <c r="T216" s="45">
        <f t="shared" si="57"/>
        <v>67.778989515865717</v>
      </c>
      <c r="U216" s="46">
        <f t="shared" si="58"/>
        <v>1.5879123529807693E-2</v>
      </c>
    </row>
    <row r="217" spans="1:21" x14ac:dyDescent="0.25">
      <c r="A217" t="s">
        <v>518</v>
      </c>
      <c r="B217" s="7">
        <v>6638.5</v>
      </c>
      <c r="C217" s="6">
        <v>135.66</v>
      </c>
      <c r="D217" s="12">
        <v>3.0929999999999999E-2</v>
      </c>
      <c r="E217" s="6">
        <v>12.71</v>
      </c>
      <c r="F217" s="6">
        <v>0.17498</v>
      </c>
      <c r="G217" s="16">
        <v>39.213999999999999</v>
      </c>
      <c r="H217" s="5">
        <f t="shared" si="45"/>
        <v>3.5243664717348855E-2</v>
      </c>
      <c r="I217" s="4">
        <f t="shared" si="46"/>
        <v>2.1074815595363505E-2</v>
      </c>
      <c r="J217" s="4">
        <f t="shared" si="47"/>
        <v>1.5630130688907951E-2</v>
      </c>
      <c r="K217" s="4">
        <f t="shared" si="48"/>
        <v>1.2749003984063645E-2</v>
      </c>
      <c r="L217" s="4">
        <f t="shared" si="49"/>
        <v>7.6590843651020979E-3</v>
      </c>
      <c r="M217" s="3">
        <f t="shared" si="50"/>
        <v>3.4802190490812457E-3</v>
      </c>
      <c r="N217" s="42">
        <f t="shared" si="51"/>
        <v>17.058010339901156</v>
      </c>
      <c r="O217" s="14">
        <f t="shared" si="52"/>
        <v>19.982913033231231</v>
      </c>
      <c r="P217" s="14">
        <f t="shared" si="53"/>
        <v>17.433602380845038</v>
      </c>
      <c r="Q217" s="14">
        <f t="shared" si="54"/>
        <v>14.751624883936849</v>
      </c>
      <c r="R217" s="14">
        <f t="shared" si="55"/>
        <v>0</v>
      </c>
      <c r="S217" s="14">
        <f t="shared" si="56"/>
        <v>0</v>
      </c>
      <c r="T217" s="45">
        <f t="shared" si="57"/>
        <v>69.226150637914273</v>
      </c>
      <c r="U217" s="46">
        <f t="shared" si="58"/>
        <v>2.1351175819902091E-2</v>
      </c>
    </row>
    <row r="218" spans="1:21" x14ac:dyDescent="0.25">
      <c r="A218" t="s">
        <v>517</v>
      </c>
      <c r="B218" s="7">
        <v>6800.5</v>
      </c>
      <c r="C218" s="6">
        <v>141.30000000000001</v>
      </c>
      <c r="D218" s="12">
        <v>3.1898000000000003E-2</v>
      </c>
      <c r="E218" s="6">
        <v>13.02</v>
      </c>
      <c r="F218" s="6">
        <v>0.1784</v>
      </c>
      <c r="G218" s="16">
        <v>39.895000000000003</v>
      </c>
      <c r="H218" s="5">
        <f t="shared" si="45"/>
        <v>2.4403103110642421E-2</v>
      </c>
      <c r="I218" s="4">
        <f t="shared" si="46"/>
        <v>4.1574524546660774E-2</v>
      </c>
      <c r="J218" s="4">
        <f t="shared" si="47"/>
        <v>3.1296475913352939E-2</v>
      </c>
      <c r="K218" s="4">
        <f t="shared" si="48"/>
        <v>2.4390243902438824E-2</v>
      </c>
      <c r="L218" s="4">
        <f t="shared" si="49"/>
        <v>1.9545090867527648E-2</v>
      </c>
      <c r="M218" s="3">
        <f t="shared" si="50"/>
        <v>1.7366246748610203E-2</v>
      </c>
      <c r="N218" s="42">
        <f t="shared" si="51"/>
        <v>17.474278725088169</v>
      </c>
      <c r="O218" s="14">
        <f t="shared" si="52"/>
        <v>20.813693141645089</v>
      </c>
      <c r="P218" s="14">
        <f t="shared" si="53"/>
        <v>17.979212697840126</v>
      </c>
      <c r="Q218" s="14">
        <f t="shared" si="54"/>
        <v>15.111420612813355</v>
      </c>
      <c r="R218" s="14">
        <f t="shared" si="55"/>
        <v>0</v>
      </c>
      <c r="S218" s="14">
        <f t="shared" si="56"/>
        <v>0</v>
      </c>
      <c r="T218" s="45">
        <f t="shared" si="57"/>
        <v>71.378605177386731</v>
      </c>
      <c r="U218" s="46">
        <f t="shared" si="58"/>
        <v>3.1093084327782794E-2</v>
      </c>
    </row>
    <row r="219" spans="1:21" x14ac:dyDescent="0.25">
      <c r="A219" t="s">
        <v>516</v>
      </c>
      <c r="B219" s="7">
        <v>6735.9</v>
      </c>
      <c r="C219" s="6">
        <v>141.13999999999999</v>
      </c>
      <c r="D219" s="12">
        <v>3.227E-2</v>
      </c>
      <c r="E219" s="6">
        <v>13.36</v>
      </c>
      <c r="F219" s="6">
        <v>0.17952000000000001</v>
      </c>
      <c r="G219" s="16">
        <v>40.493000000000002</v>
      </c>
      <c r="H219" s="5">
        <f t="shared" si="45"/>
        <v>-9.4993015219470012E-3</v>
      </c>
      <c r="I219" s="4">
        <f t="shared" si="46"/>
        <v>-1.1323425336166038E-3</v>
      </c>
      <c r="J219" s="4">
        <f t="shared" si="47"/>
        <v>1.1662173177001689E-2</v>
      </c>
      <c r="K219" s="4">
        <f t="shared" si="48"/>
        <v>2.611367127496167E-2</v>
      </c>
      <c r="L219" s="4">
        <f t="shared" si="49"/>
        <v>6.2780269058295701E-3</v>
      </c>
      <c r="M219" s="3">
        <f t="shared" si="50"/>
        <v>1.4989347035969436E-2</v>
      </c>
      <c r="N219" s="42">
        <f t="shared" si="51"/>
        <v>17.308285282600014</v>
      </c>
      <c r="O219" s="14">
        <f t="shared" si="52"/>
        <v>20.790124911619159</v>
      </c>
      <c r="P219" s="14">
        <f t="shared" si="53"/>
        <v>18.188889389908486</v>
      </c>
      <c r="Q219" s="14">
        <f t="shared" si="54"/>
        <v>15.506035283194043</v>
      </c>
      <c r="R219" s="14">
        <f t="shared" si="55"/>
        <v>0</v>
      </c>
      <c r="S219" s="14">
        <f t="shared" si="56"/>
        <v>0</v>
      </c>
      <c r="T219" s="45">
        <f t="shared" si="57"/>
        <v>71.79333486732169</v>
      </c>
      <c r="U219" s="46">
        <f t="shared" si="58"/>
        <v>5.8102801099053636E-3</v>
      </c>
    </row>
    <row r="220" spans="1:21" x14ac:dyDescent="0.25">
      <c r="A220" t="s">
        <v>515</v>
      </c>
      <c r="B220" s="7">
        <v>6857.4</v>
      </c>
      <c r="C220" s="6">
        <v>144.01</v>
      </c>
      <c r="D220" s="12">
        <v>3.2462999999999999E-2</v>
      </c>
      <c r="E220" s="6">
        <v>13.76</v>
      </c>
      <c r="F220" s="6">
        <v>0.18121999999999999</v>
      </c>
      <c r="G220" s="16">
        <v>40.709000000000003</v>
      </c>
      <c r="H220" s="5">
        <f t="shared" si="45"/>
        <v>1.8037678706631644E-2</v>
      </c>
      <c r="I220" s="4">
        <f t="shared" si="46"/>
        <v>2.0334419725095643E-2</v>
      </c>
      <c r="J220" s="4">
        <f t="shared" si="47"/>
        <v>5.9807871087698139E-3</v>
      </c>
      <c r="K220" s="4">
        <f t="shared" si="48"/>
        <v>2.9940119760479167E-2</v>
      </c>
      <c r="L220" s="4">
        <f t="shared" si="49"/>
        <v>9.4696969696967948E-3</v>
      </c>
      <c r="M220" s="3">
        <f t="shared" si="50"/>
        <v>5.3342553033857154E-3</v>
      </c>
      <c r="N220" s="42">
        <f t="shared" si="51"/>
        <v>17.620486571490275</v>
      </c>
      <c r="O220" s="14">
        <f t="shared" si="52"/>
        <v>21.212880037709191</v>
      </c>
      <c r="P220" s="14">
        <f t="shared" si="53"/>
        <v>18.297673265094492</v>
      </c>
      <c r="Q220" s="14">
        <f t="shared" si="54"/>
        <v>15.970287836583088</v>
      </c>
      <c r="R220" s="14">
        <f t="shared" si="55"/>
        <v>0</v>
      </c>
      <c r="S220" s="14">
        <f t="shared" si="56"/>
        <v>0</v>
      </c>
      <c r="T220" s="45">
        <f t="shared" si="57"/>
        <v>73.101327710877044</v>
      </c>
      <c r="U220" s="46">
        <f t="shared" si="58"/>
        <v>1.8218861764432548E-2</v>
      </c>
    </row>
    <row r="221" spans="1:21" x14ac:dyDescent="0.25">
      <c r="A221" t="s">
        <v>514</v>
      </c>
      <c r="B221" s="7">
        <v>6772.7</v>
      </c>
      <c r="C221" s="6">
        <v>142.58000000000001</v>
      </c>
      <c r="D221" s="12">
        <v>3.1890000000000002E-2</v>
      </c>
      <c r="E221" s="6">
        <v>13.69</v>
      </c>
      <c r="F221" s="6">
        <v>0.17935000000000001</v>
      </c>
      <c r="G221" s="16">
        <v>40.341999999999999</v>
      </c>
      <c r="H221" s="5">
        <f t="shared" si="45"/>
        <v>-1.2351620147577735E-2</v>
      </c>
      <c r="I221" s="4">
        <f t="shared" si="46"/>
        <v>-9.9298659815288959E-3</v>
      </c>
      <c r="J221" s="4">
        <f t="shared" si="47"/>
        <v>-1.7650864060622773E-2</v>
      </c>
      <c r="K221" s="4">
        <f t="shared" si="48"/>
        <v>-5.0872093023256459E-3</v>
      </c>
      <c r="L221" s="4">
        <f t="shared" si="49"/>
        <v>-1.0318949343339545E-2</v>
      </c>
      <c r="M221" s="3">
        <f t="shared" si="50"/>
        <v>-9.0152054828172012E-3</v>
      </c>
      <c r="N221" s="42">
        <f t="shared" si="51"/>
        <v>17.402845014543733</v>
      </c>
      <c r="O221" s="14">
        <f t="shared" si="52"/>
        <v>21.002238981852489</v>
      </c>
      <c r="P221" s="14">
        <f t="shared" si="53"/>
        <v>17.974703521666616</v>
      </c>
      <c r="Q221" s="14">
        <f t="shared" si="54"/>
        <v>15.889043639740004</v>
      </c>
      <c r="R221" s="14">
        <f t="shared" si="55"/>
        <v>0</v>
      </c>
      <c r="S221" s="14">
        <f t="shared" si="56"/>
        <v>0</v>
      </c>
      <c r="T221" s="45">
        <f t="shared" si="57"/>
        <v>72.26883115780285</v>
      </c>
      <c r="U221" s="46">
        <f t="shared" si="58"/>
        <v>-1.1388254894176497E-2</v>
      </c>
    </row>
    <row r="222" spans="1:21" x14ac:dyDescent="0.25">
      <c r="A222" t="s">
        <v>513</v>
      </c>
      <c r="B222" s="7">
        <v>7332.3</v>
      </c>
      <c r="C222" s="6">
        <v>171.06</v>
      </c>
      <c r="D222" s="12">
        <v>3.5993999999999998E-2</v>
      </c>
      <c r="E222" s="6">
        <v>15.19</v>
      </c>
      <c r="F222" s="6">
        <v>0.19805</v>
      </c>
      <c r="G222" s="16">
        <v>45.011000000000003</v>
      </c>
      <c r="H222" s="5">
        <f t="shared" si="45"/>
        <v>8.2625836077192316E-2</v>
      </c>
      <c r="I222" s="4">
        <f t="shared" si="46"/>
        <v>0.19974751016972925</v>
      </c>
      <c r="J222" s="4">
        <f t="shared" si="47"/>
        <v>0.1286923800564439</v>
      </c>
      <c r="K222" s="4">
        <f t="shared" si="48"/>
        <v>0.10956902848794736</v>
      </c>
      <c r="L222" s="4">
        <f t="shared" si="49"/>
        <v>0.10426540284360186</v>
      </c>
      <c r="M222" s="3">
        <f t="shared" si="50"/>
        <v>0.11573546180159644</v>
      </c>
      <c r="N222" s="42">
        <f t="shared" si="51"/>
        <v>18.840769633992206</v>
      </c>
      <c r="O222" s="14">
        <f t="shared" si="52"/>
        <v>25.197383926467154</v>
      </c>
      <c r="P222" s="14">
        <f t="shared" si="53"/>
        <v>20.287910898678835</v>
      </c>
      <c r="Q222" s="14">
        <f t="shared" si="54"/>
        <v>17.629990714948917</v>
      </c>
      <c r="R222" s="14">
        <f t="shared" si="55"/>
        <v>0</v>
      </c>
      <c r="S222" s="14">
        <f t="shared" si="56"/>
        <v>0</v>
      </c>
      <c r="T222" s="45">
        <f t="shared" si="57"/>
        <v>81.956055174087112</v>
      </c>
      <c r="U222" s="46">
        <f t="shared" si="58"/>
        <v>0.13404428798816026</v>
      </c>
    </row>
    <row r="223" spans="1:21" x14ac:dyDescent="0.25">
      <c r="A223" t="s">
        <v>512</v>
      </c>
      <c r="B223" s="7">
        <v>7185.2</v>
      </c>
      <c r="C223" s="6">
        <v>164.71</v>
      </c>
      <c r="D223" s="12">
        <v>3.5255000000000002E-2</v>
      </c>
      <c r="E223" s="6">
        <v>14.75</v>
      </c>
      <c r="F223" s="6">
        <v>0.19287000000000001</v>
      </c>
      <c r="G223" s="16">
        <v>44.884999999999998</v>
      </c>
      <c r="H223" s="5">
        <f t="shared" si="45"/>
        <v>-2.0061917815692221E-2</v>
      </c>
      <c r="I223" s="4">
        <f t="shared" si="46"/>
        <v>-3.7121477844031303E-2</v>
      </c>
      <c r="J223" s="4">
        <f t="shared" si="47"/>
        <v>-2.0531199644385101E-2</v>
      </c>
      <c r="K223" s="4">
        <f t="shared" si="48"/>
        <v>-2.8966425279789321E-2</v>
      </c>
      <c r="L223" s="4">
        <f t="shared" si="49"/>
        <v>-2.6155011360767477E-2</v>
      </c>
      <c r="M223" s="3">
        <f t="shared" si="50"/>
        <v>-2.7993157228234367E-3</v>
      </c>
      <c r="N223" s="42">
        <f t="shared" si="51"/>
        <v>18.462787662010665</v>
      </c>
      <c r="O223" s="14">
        <f t="shared" si="52"/>
        <v>24.262019797313254</v>
      </c>
      <c r="P223" s="14">
        <f t="shared" si="53"/>
        <v>19.871375749650564</v>
      </c>
      <c r="Q223" s="14">
        <f t="shared" si="54"/>
        <v>17.119312906220969</v>
      </c>
      <c r="R223" s="14">
        <f t="shared" si="55"/>
        <v>0</v>
      </c>
      <c r="S223" s="14">
        <f t="shared" si="56"/>
        <v>0</v>
      </c>
      <c r="T223" s="45">
        <f t="shared" si="57"/>
        <v>79.71549611519545</v>
      </c>
      <c r="U223" s="46">
        <f t="shared" si="58"/>
        <v>-2.7338542028802815E-2</v>
      </c>
    </row>
    <row r="224" spans="1:21" x14ac:dyDescent="0.25">
      <c r="A224" t="s">
        <v>511</v>
      </c>
      <c r="B224" s="7">
        <v>7361.2</v>
      </c>
      <c r="C224" s="6">
        <v>173</v>
      </c>
      <c r="D224" s="12">
        <v>3.6417999999999999E-2</v>
      </c>
      <c r="E224" s="6">
        <v>15.09</v>
      </c>
      <c r="F224" s="6">
        <v>0.20191999999999999</v>
      </c>
      <c r="G224" s="16">
        <v>46.542000000000002</v>
      </c>
      <c r="H224" s="5">
        <f t="shared" si="45"/>
        <v>2.4494794856093183E-2</v>
      </c>
      <c r="I224" s="4">
        <f t="shared" si="46"/>
        <v>5.0330884585028102E-2</v>
      </c>
      <c r="J224" s="4">
        <f t="shared" si="47"/>
        <v>3.2988228620053794E-2</v>
      </c>
      <c r="K224" s="4">
        <f t="shared" si="48"/>
        <v>2.3050847457627199E-2</v>
      </c>
      <c r="L224" s="4">
        <f t="shared" si="49"/>
        <v>4.6922797739409772E-2</v>
      </c>
      <c r="M224" s="3">
        <f t="shared" si="50"/>
        <v>3.6916564553860054E-2</v>
      </c>
      <c r="N224" s="42">
        <f t="shared" si="51"/>
        <v>18.915029858263225</v>
      </c>
      <c r="O224" s="14">
        <f t="shared" si="52"/>
        <v>25.483148715531495</v>
      </c>
      <c r="P224" s="14">
        <f t="shared" si="53"/>
        <v>20.52689723587503</v>
      </c>
      <c r="Q224" s="14">
        <f t="shared" si="54"/>
        <v>17.513927576601656</v>
      </c>
      <c r="R224" s="14">
        <f t="shared" si="55"/>
        <v>0</v>
      </c>
      <c r="S224" s="14">
        <f t="shared" si="56"/>
        <v>0</v>
      </c>
      <c r="T224" s="45">
        <f t="shared" si="57"/>
        <v>82.439003386271409</v>
      </c>
      <c r="U224" s="46">
        <f t="shared" si="58"/>
        <v>3.416534304873764E-2</v>
      </c>
    </row>
    <row r="225" spans="1:21" x14ac:dyDescent="0.25">
      <c r="A225" t="s">
        <v>510</v>
      </c>
      <c r="B225" s="7">
        <v>7289</v>
      </c>
      <c r="C225" s="6">
        <v>169.68</v>
      </c>
      <c r="D225" s="12">
        <v>3.6082000000000003E-2</v>
      </c>
      <c r="E225" s="6">
        <v>15.01</v>
      </c>
      <c r="F225" s="6">
        <v>0.1983</v>
      </c>
      <c r="G225" s="16">
        <v>46.277999999999999</v>
      </c>
      <c r="H225" s="5">
        <f t="shared" si="45"/>
        <v>-9.8081834483507713E-3</v>
      </c>
      <c r="I225" s="4">
        <f t="shared" si="46"/>
        <v>-1.919075144508664E-2</v>
      </c>
      <c r="J225" s="4">
        <f t="shared" si="47"/>
        <v>-9.2262068208027737E-3</v>
      </c>
      <c r="K225" s="4">
        <f t="shared" si="48"/>
        <v>-5.3015241882040653E-3</v>
      </c>
      <c r="L225" s="4">
        <f t="shared" si="49"/>
        <v>-1.7927892234548271E-2</v>
      </c>
      <c r="M225" s="3">
        <f t="shared" si="50"/>
        <v>-5.672295990718168E-3</v>
      </c>
      <c r="N225" s="42">
        <f t="shared" si="51"/>
        <v>18.729507775482347</v>
      </c>
      <c r="O225" s="14">
        <f t="shared" si="52"/>
        <v>24.994107942493553</v>
      </c>
      <c r="P225" s="14">
        <f t="shared" si="53"/>
        <v>20.337511836587481</v>
      </c>
      <c r="Q225" s="14">
        <f t="shared" si="54"/>
        <v>17.42107706592385</v>
      </c>
      <c r="R225" s="14">
        <f t="shared" si="55"/>
        <v>0</v>
      </c>
      <c r="S225" s="14">
        <f t="shared" si="56"/>
        <v>0</v>
      </c>
      <c r="T225" s="45">
        <f t="shared" si="57"/>
        <v>81.482204620487238</v>
      </c>
      <c r="U225" s="46">
        <f t="shared" si="58"/>
        <v>-1.160614183193176E-2</v>
      </c>
    </row>
    <row r="226" spans="1:21" x14ac:dyDescent="0.25">
      <c r="A226" t="s">
        <v>509</v>
      </c>
      <c r="B226" s="7">
        <v>6863.1</v>
      </c>
      <c r="C226" s="6">
        <v>157.86000000000001</v>
      </c>
      <c r="D226" s="12">
        <v>3.3211999999999998E-2</v>
      </c>
      <c r="E226" s="6">
        <v>13.72</v>
      </c>
      <c r="F226" s="6">
        <v>0.18764</v>
      </c>
      <c r="G226" s="16">
        <v>42.27</v>
      </c>
      <c r="H226" s="5">
        <f t="shared" si="45"/>
        <v>-5.843051173000402E-2</v>
      </c>
      <c r="I226" s="4">
        <f t="shared" si="46"/>
        <v>-6.9660537482319596E-2</v>
      </c>
      <c r="J226" s="4">
        <f t="shared" si="47"/>
        <v>-7.9541045396596788E-2</v>
      </c>
      <c r="K226" s="4">
        <f t="shared" si="48"/>
        <v>-8.5942704863424368E-2</v>
      </c>
      <c r="L226" s="4">
        <f t="shared" si="49"/>
        <v>-5.3756933938477025E-2</v>
      </c>
      <c r="M226" s="3">
        <f t="shared" si="50"/>
        <v>-8.6607027097108658E-2</v>
      </c>
      <c r="N226" s="42">
        <f t="shared" si="51"/>
        <v>17.635133051709825</v>
      </c>
      <c r="O226" s="14">
        <f t="shared" si="52"/>
        <v>23.253004949328339</v>
      </c>
      <c r="P226" s="14">
        <f t="shared" si="53"/>
        <v>18.719844884339651</v>
      </c>
      <c r="Q226" s="14">
        <f t="shared" si="54"/>
        <v>15.923862581244185</v>
      </c>
      <c r="R226" s="14">
        <f t="shared" si="55"/>
        <v>0</v>
      </c>
      <c r="S226" s="14">
        <f t="shared" si="56"/>
        <v>0</v>
      </c>
      <c r="T226" s="45">
        <f t="shared" si="57"/>
        <v>75.531845466622002</v>
      </c>
      <c r="U226" s="46">
        <f t="shared" si="58"/>
        <v>-7.3026486968286175E-2</v>
      </c>
    </row>
    <row r="227" spans="1:21" x14ac:dyDescent="0.25">
      <c r="A227" t="s">
        <v>508</v>
      </c>
      <c r="B227" s="7">
        <v>6867.8</v>
      </c>
      <c r="C227" s="6">
        <v>158.18</v>
      </c>
      <c r="D227" s="12">
        <v>3.3449E-2</v>
      </c>
      <c r="E227" s="6">
        <v>13.81</v>
      </c>
      <c r="F227" s="6">
        <v>0.18840999999999999</v>
      </c>
      <c r="G227" s="16">
        <v>42.531999999999996</v>
      </c>
      <c r="H227" s="5">
        <f t="shared" si="45"/>
        <v>6.8482172779060768E-4</v>
      </c>
      <c r="I227" s="4">
        <f t="shared" si="46"/>
        <v>2.0271126314455046E-3</v>
      </c>
      <c r="J227" s="4">
        <f t="shared" si="47"/>
        <v>7.1359749488137947E-3</v>
      </c>
      <c r="K227" s="4">
        <f t="shared" si="48"/>
        <v>6.5597667638483959E-3</v>
      </c>
      <c r="L227" s="4">
        <f t="shared" si="49"/>
        <v>4.1036026433596273E-3</v>
      </c>
      <c r="M227" s="3">
        <f t="shared" si="50"/>
        <v>6.1982493494201485E-3</v>
      </c>
      <c r="N227" s="42">
        <f t="shared" si="51"/>
        <v>17.647209973996116</v>
      </c>
      <c r="O227" s="14">
        <f t="shared" si="52"/>
        <v>23.300141409380188</v>
      </c>
      <c r="P227" s="14">
        <f t="shared" si="53"/>
        <v>18.853429228479978</v>
      </c>
      <c r="Q227" s="14">
        <f t="shared" si="54"/>
        <v>16.028319405756719</v>
      </c>
      <c r="R227" s="14">
        <f t="shared" si="55"/>
        <v>0</v>
      </c>
      <c r="S227" s="14">
        <f t="shared" si="56"/>
        <v>0</v>
      </c>
      <c r="T227" s="45">
        <f t="shared" si="57"/>
        <v>75.829100017613001</v>
      </c>
      <c r="U227" s="46">
        <f t="shared" si="58"/>
        <v>3.9354864051661664E-3</v>
      </c>
    </row>
    <row r="228" spans="1:21" x14ac:dyDescent="0.25">
      <c r="A228" t="s">
        <v>507</v>
      </c>
      <c r="B228" s="7">
        <v>6917.6</v>
      </c>
      <c r="C228" s="6">
        <v>158.72999999999999</v>
      </c>
      <c r="D228" s="12">
        <v>3.3450000000000001E-2</v>
      </c>
      <c r="E228" s="6">
        <v>14.29</v>
      </c>
      <c r="F228" s="6">
        <v>0.18942000000000001</v>
      </c>
      <c r="G228" s="16">
        <v>42.021000000000001</v>
      </c>
      <c r="H228" s="5">
        <f t="shared" si="45"/>
        <v>7.2512303794518562E-3</v>
      </c>
      <c r="I228" s="4">
        <f t="shared" si="46"/>
        <v>3.4770514603614799E-3</v>
      </c>
      <c r="J228" s="4">
        <f t="shared" si="47"/>
        <v>2.9896259977846285E-5</v>
      </c>
      <c r="K228" s="4">
        <f t="shared" si="48"/>
        <v>3.4757422157856599E-2</v>
      </c>
      <c r="L228" s="4">
        <f t="shared" si="49"/>
        <v>5.3606496470464116E-3</v>
      </c>
      <c r="M228" s="3">
        <f t="shared" si="50"/>
        <v>-1.2014483212639759E-2</v>
      </c>
      <c r="N228" s="42">
        <f t="shared" si="51"/>
        <v>17.775173959072124</v>
      </c>
      <c r="O228" s="14">
        <f t="shared" si="52"/>
        <v>23.381157200094304</v>
      </c>
      <c r="P228" s="14">
        <f t="shared" si="53"/>
        <v>18.853992875501667</v>
      </c>
      <c r="Q228" s="14">
        <f t="shared" si="54"/>
        <v>16.58542246982357</v>
      </c>
      <c r="R228" s="14">
        <f t="shared" si="55"/>
        <v>0</v>
      </c>
      <c r="S228" s="14">
        <f t="shared" si="56"/>
        <v>0</v>
      </c>
      <c r="T228" s="45">
        <f t="shared" si="57"/>
        <v>76.595746504491672</v>
      </c>
      <c r="U228" s="46">
        <f t="shared" si="58"/>
        <v>1.0110188393381847E-2</v>
      </c>
    </row>
    <row r="229" spans="1:21" x14ac:dyDescent="0.25">
      <c r="A229" t="s">
        <v>506</v>
      </c>
      <c r="B229" s="7">
        <v>6841.3</v>
      </c>
      <c r="C229" s="6">
        <v>156.38</v>
      </c>
      <c r="D229" s="12">
        <v>3.3105999999999997E-2</v>
      </c>
      <c r="E229" s="6">
        <v>15.04</v>
      </c>
      <c r="F229" s="6">
        <v>0.18770000000000001</v>
      </c>
      <c r="G229" s="16">
        <v>41.198999999999998</v>
      </c>
      <c r="H229" s="5">
        <f t="shared" si="45"/>
        <v>-1.1029836937666238E-2</v>
      </c>
      <c r="I229" s="4">
        <f t="shared" si="46"/>
        <v>-1.4805014805014727E-2</v>
      </c>
      <c r="J229" s="4">
        <f t="shared" si="47"/>
        <v>-1.0284005979073418E-2</v>
      </c>
      <c r="K229" s="4">
        <f t="shared" si="48"/>
        <v>5.2484254723582868E-2</v>
      </c>
      <c r="L229" s="4">
        <f t="shared" si="49"/>
        <v>-9.0803505437652143E-3</v>
      </c>
      <c r="M229" s="3">
        <f t="shared" si="50"/>
        <v>-1.9561647747554867E-2</v>
      </c>
      <c r="N229" s="42">
        <f t="shared" si="51"/>
        <v>17.579116688764906</v>
      </c>
      <c r="O229" s="14">
        <f t="shared" si="52"/>
        <v>23.03499882158853</v>
      </c>
      <c r="P229" s="14">
        <f t="shared" si="53"/>
        <v>18.660098300040602</v>
      </c>
      <c r="Q229" s="14">
        <f t="shared" si="54"/>
        <v>17.455896007428024</v>
      </c>
      <c r="R229" s="14">
        <f t="shared" si="55"/>
        <v>0</v>
      </c>
      <c r="S229" s="14">
        <f t="shared" si="56"/>
        <v>0</v>
      </c>
      <c r="T229" s="45">
        <f t="shared" si="57"/>
        <v>76.730109817822068</v>
      </c>
      <c r="U229" s="46">
        <f t="shared" si="58"/>
        <v>1.754187660048645E-3</v>
      </c>
    </row>
    <row r="230" spans="1:21" x14ac:dyDescent="0.25">
      <c r="A230" t="s">
        <v>505</v>
      </c>
      <c r="B230" s="7">
        <v>6850.9</v>
      </c>
      <c r="C230" s="6">
        <v>158.44999999999999</v>
      </c>
      <c r="D230" s="12">
        <v>3.3105999999999997E-2</v>
      </c>
      <c r="E230" s="6">
        <v>15.6</v>
      </c>
      <c r="F230" s="6">
        <v>0.18612999999999999</v>
      </c>
      <c r="G230" s="16">
        <v>41.253</v>
      </c>
      <c r="H230" s="5">
        <f t="shared" si="45"/>
        <v>1.4032420738747664E-3</v>
      </c>
      <c r="I230" s="4">
        <f t="shared" si="46"/>
        <v>1.3236986826959951E-2</v>
      </c>
      <c r="J230" s="4">
        <f t="shared" si="47"/>
        <v>0</v>
      </c>
      <c r="K230" s="4">
        <f t="shared" si="48"/>
        <v>3.7234042553191626E-2</v>
      </c>
      <c r="L230" s="4">
        <f t="shared" si="49"/>
        <v>-8.3644112946191784E-3</v>
      </c>
      <c r="M230" s="3">
        <f t="shared" si="50"/>
        <v>1.310711425034583E-3</v>
      </c>
      <c r="N230" s="42">
        <f t="shared" si="51"/>
        <v>17.603784444924134</v>
      </c>
      <c r="O230" s="14">
        <f t="shared" si="52"/>
        <v>23.339912797548937</v>
      </c>
      <c r="P230" s="14">
        <f t="shared" si="53"/>
        <v>18.660098300040602</v>
      </c>
      <c r="Q230" s="14">
        <f t="shared" si="54"/>
        <v>18.105849582172688</v>
      </c>
      <c r="R230" s="14">
        <f t="shared" si="55"/>
        <v>0</v>
      </c>
      <c r="S230" s="14">
        <f t="shared" si="56"/>
        <v>0</v>
      </c>
      <c r="T230" s="45">
        <f t="shared" si="57"/>
        <v>77.709645124686361</v>
      </c>
      <c r="U230" s="46">
        <f t="shared" si="58"/>
        <v>1.2765983382403201E-2</v>
      </c>
    </row>
    <row r="231" spans="1:21" x14ac:dyDescent="0.25">
      <c r="A231" t="s">
        <v>504</v>
      </c>
      <c r="B231" s="7">
        <v>6629.1</v>
      </c>
      <c r="C231" s="6">
        <v>152.9</v>
      </c>
      <c r="D231" s="12">
        <v>3.1855000000000001E-2</v>
      </c>
      <c r="E231" s="6">
        <v>14.57</v>
      </c>
      <c r="F231" s="6">
        <v>0.18057999999999999</v>
      </c>
      <c r="G231" s="16">
        <v>39.345999999999997</v>
      </c>
      <c r="H231" s="5">
        <f t="shared" si="45"/>
        <v>-3.2375308353646881E-2</v>
      </c>
      <c r="I231" s="4">
        <f t="shared" si="46"/>
        <v>-3.5026822341432506E-2</v>
      </c>
      <c r="J231" s="4">
        <f t="shared" si="47"/>
        <v>-3.7787712197184686E-2</v>
      </c>
      <c r="K231" s="4">
        <f t="shared" si="48"/>
        <v>-6.6025641025641013E-2</v>
      </c>
      <c r="L231" s="4">
        <f t="shared" si="49"/>
        <v>-2.9817869231182459E-2</v>
      </c>
      <c r="M231" s="3">
        <f t="shared" si="50"/>
        <v>-4.6226941070952488E-2</v>
      </c>
      <c r="N231" s="42">
        <f t="shared" si="51"/>
        <v>17.033856495328582</v>
      </c>
      <c r="O231" s="14">
        <f t="shared" si="52"/>
        <v>22.522389818524662</v>
      </c>
      <c r="P231" s="14">
        <f t="shared" si="53"/>
        <v>17.954975875907493</v>
      </c>
      <c r="Q231" s="14">
        <f t="shared" si="54"/>
        <v>16.910399257195902</v>
      </c>
      <c r="R231" s="14">
        <f t="shared" si="55"/>
        <v>0</v>
      </c>
      <c r="S231" s="14">
        <f t="shared" si="56"/>
        <v>0</v>
      </c>
      <c r="T231" s="45">
        <f t="shared" si="57"/>
        <v>74.421621446956635</v>
      </c>
      <c r="U231" s="46">
        <f t="shared" si="58"/>
        <v>-4.231165478177179E-2</v>
      </c>
    </row>
    <row r="232" spans="1:21" x14ac:dyDescent="0.25">
      <c r="A232" t="s">
        <v>503</v>
      </c>
      <c r="B232" s="7">
        <v>7085.6</v>
      </c>
      <c r="C232" s="6">
        <v>172.31</v>
      </c>
      <c r="D232" s="12">
        <v>3.4452999999999998E-2</v>
      </c>
      <c r="E232" s="6">
        <v>15.63</v>
      </c>
      <c r="F232" s="6">
        <v>0.19051999999999999</v>
      </c>
      <c r="G232" s="16">
        <v>42.546999999999997</v>
      </c>
      <c r="H232" s="5">
        <f t="shared" si="45"/>
        <v>6.8863043248706513E-2</v>
      </c>
      <c r="I232" s="4">
        <f t="shared" si="46"/>
        <v>0.12694571615434924</v>
      </c>
      <c r="J232" s="4">
        <f t="shared" si="47"/>
        <v>8.1557055407314172E-2</v>
      </c>
      <c r="K232" s="4">
        <f t="shared" si="48"/>
        <v>7.2752230610844126E-2</v>
      </c>
      <c r="L232" s="4">
        <f t="shared" si="49"/>
        <v>5.5044855465721687E-2</v>
      </c>
      <c r="M232" s="3">
        <f t="shared" si="50"/>
        <v>8.1355156813907481E-2</v>
      </c>
      <c r="N232" s="42">
        <f t="shared" si="51"/>
        <v>18.206859691858654</v>
      </c>
      <c r="O232" s="14">
        <f t="shared" si="52"/>
        <v>25.3815107235447</v>
      </c>
      <c r="P232" s="14">
        <f t="shared" si="53"/>
        <v>19.41933083825587</v>
      </c>
      <c r="Q232" s="14">
        <f t="shared" si="54"/>
        <v>18.140668523676865</v>
      </c>
      <c r="R232" s="14">
        <f t="shared" si="55"/>
        <v>0</v>
      </c>
      <c r="S232" s="14">
        <f t="shared" si="56"/>
        <v>0</v>
      </c>
      <c r="T232" s="45">
        <f t="shared" si="57"/>
        <v>81.148369777336086</v>
      </c>
      <c r="U232" s="46">
        <f t="shared" si="58"/>
        <v>9.0387016563108435E-2</v>
      </c>
    </row>
    <row r="233" spans="1:21" x14ac:dyDescent="0.25">
      <c r="A233" t="s">
        <v>502</v>
      </c>
      <c r="B233" s="7">
        <v>7035.8</v>
      </c>
      <c r="C233" s="6">
        <v>170.63</v>
      </c>
      <c r="D233" s="12">
        <v>3.4333000000000002E-2</v>
      </c>
      <c r="E233" s="6">
        <v>15.63</v>
      </c>
      <c r="F233" s="6">
        <v>0.18869</v>
      </c>
      <c r="G233" s="16">
        <v>42.206000000000003</v>
      </c>
      <c r="H233" s="5">
        <f t="shared" si="45"/>
        <v>-7.0283391667608219E-3</v>
      </c>
      <c r="I233" s="4">
        <f t="shared" si="46"/>
        <v>-9.7498694213916659E-3</v>
      </c>
      <c r="J233" s="4">
        <f t="shared" si="47"/>
        <v>-3.4830058340346026E-3</v>
      </c>
      <c r="K233" s="4">
        <f t="shared" si="48"/>
        <v>0</v>
      </c>
      <c r="L233" s="4">
        <f t="shared" si="49"/>
        <v>-9.6052907831198908E-3</v>
      </c>
      <c r="M233" s="3">
        <f t="shared" si="50"/>
        <v>-8.0146661339223213E-3</v>
      </c>
      <c r="N233" s="42">
        <f t="shared" si="51"/>
        <v>18.078895706782646</v>
      </c>
      <c r="O233" s="14">
        <f t="shared" si="52"/>
        <v>25.134044308272486</v>
      </c>
      <c r="P233" s="14">
        <f t="shared" si="53"/>
        <v>19.351693195653176</v>
      </c>
      <c r="Q233" s="14">
        <f t="shared" si="54"/>
        <v>18.140668523676865</v>
      </c>
      <c r="R233" s="14">
        <f t="shared" si="55"/>
        <v>0</v>
      </c>
      <c r="S233" s="14">
        <f t="shared" si="56"/>
        <v>0</v>
      </c>
      <c r="T233" s="45">
        <f t="shared" si="57"/>
        <v>80.705301734385174</v>
      </c>
      <c r="U233" s="46">
        <f t="shared" si="58"/>
        <v>-5.4599746632821855E-3</v>
      </c>
    </row>
    <row r="234" spans="1:21" x14ac:dyDescent="0.25">
      <c r="A234" t="s">
        <v>501</v>
      </c>
      <c r="B234" s="7">
        <v>7230.8</v>
      </c>
      <c r="C234" s="6">
        <v>187.45</v>
      </c>
      <c r="D234" s="12">
        <v>3.6531000000000001E-2</v>
      </c>
      <c r="E234" s="6">
        <v>16.62</v>
      </c>
      <c r="F234" s="6">
        <v>0.19531999999999999</v>
      </c>
      <c r="G234" s="16">
        <v>44.137</v>
      </c>
      <c r="H234" s="5">
        <f t="shared" si="45"/>
        <v>2.7715398391085611E-2</v>
      </c>
      <c r="I234" s="4">
        <f t="shared" si="46"/>
        <v>9.8575865908691274E-2</v>
      </c>
      <c r="J234" s="4">
        <f t="shared" si="47"/>
        <v>6.4020039029505149E-2</v>
      </c>
      <c r="K234" s="4">
        <f t="shared" si="48"/>
        <v>6.3339731285988465E-2</v>
      </c>
      <c r="L234" s="4">
        <f t="shared" si="49"/>
        <v>3.5136997191160146E-2</v>
      </c>
      <c r="M234" s="3">
        <f t="shared" si="50"/>
        <v>4.5751788845187713E-2</v>
      </c>
      <c r="N234" s="42">
        <f t="shared" si="51"/>
        <v>18.579959503767014</v>
      </c>
      <c r="O234" s="14">
        <f t="shared" si="52"/>
        <v>27.61165448974786</v>
      </c>
      <c r="P234" s="14">
        <f t="shared" si="53"/>
        <v>20.590589349325903</v>
      </c>
      <c r="Q234" s="14">
        <f t="shared" si="54"/>
        <v>19.289693593314748</v>
      </c>
      <c r="R234" s="14">
        <f t="shared" si="55"/>
        <v>0</v>
      </c>
      <c r="S234" s="14">
        <f t="shared" si="56"/>
        <v>0</v>
      </c>
      <c r="T234" s="45">
        <f t="shared" si="57"/>
        <v>86.071896936155525</v>
      </c>
      <c r="U234" s="46">
        <f t="shared" si="58"/>
        <v>6.6496191531911109E-2</v>
      </c>
    </row>
    <row r="235" spans="1:21" x14ac:dyDescent="0.25">
      <c r="A235" t="s">
        <v>500</v>
      </c>
      <c r="B235" s="7">
        <v>7122.9</v>
      </c>
      <c r="C235" s="6">
        <v>180.13</v>
      </c>
      <c r="D235" s="12">
        <v>3.5511000000000001E-2</v>
      </c>
      <c r="E235" s="6">
        <v>16.059999999999999</v>
      </c>
      <c r="F235" s="6">
        <v>0.18895999999999999</v>
      </c>
      <c r="G235" s="16">
        <v>42.235999999999997</v>
      </c>
      <c r="H235" s="5">
        <f t="shared" si="45"/>
        <v>-1.4922276926481293E-2</v>
      </c>
      <c r="I235" s="4">
        <f t="shared" si="46"/>
        <v>-3.9050413443584953E-2</v>
      </c>
      <c r="J235" s="4">
        <f t="shared" si="47"/>
        <v>-2.7921491336125537E-2</v>
      </c>
      <c r="K235" s="4">
        <f t="shared" si="48"/>
        <v>-3.3694344163658352E-2</v>
      </c>
      <c r="L235" s="4">
        <f t="shared" si="49"/>
        <v>-3.2561949621134567E-2</v>
      </c>
      <c r="M235" s="3">
        <f t="shared" si="50"/>
        <v>-4.3070439767088908E-2</v>
      </c>
      <c r="N235" s="42">
        <f t="shared" si="51"/>
        <v>18.302704202768997</v>
      </c>
      <c r="O235" s="14">
        <f t="shared" si="52"/>
        <v>26.533407966061787</v>
      </c>
      <c r="P235" s="14">
        <f t="shared" si="53"/>
        <v>20.01566938720298</v>
      </c>
      <c r="Q235" s="14">
        <f t="shared" si="54"/>
        <v>18.639740018570084</v>
      </c>
      <c r="R235" s="14">
        <f t="shared" si="55"/>
        <v>0</v>
      </c>
      <c r="S235" s="14">
        <f t="shared" si="56"/>
        <v>0</v>
      </c>
      <c r="T235" s="45">
        <f t="shared" si="57"/>
        <v>83.491521574603837</v>
      </c>
      <c r="U235" s="46">
        <f t="shared" si="58"/>
        <v>-2.9979301646688494E-2</v>
      </c>
    </row>
    <row r="236" spans="1:21" x14ac:dyDescent="0.25">
      <c r="A236" t="s">
        <v>499</v>
      </c>
      <c r="B236" s="7">
        <v>6833.5</v>
      </c>
      <c r="C236" s="6">
        <v>170.4</v>
      </c>
      <c r="D236" s="12">
        <v>3.3947999999999999E-2</v>
      </c>
      <c r="E236" s="6">
        <v>14.96</v>
      </c>
      <c r="F236" s="6">
        <v>0.18174999999999999</v>
      </c>
      <c r="G236" s="16">
        <v>40.213999999999999</v>
      </c>
      <c r="H236" s="5">
        <f t="shared" si="45"/>
        <v>-4.0629518875738735E-2</v>
      </c>
      <c r="I236" s="4">
        <f t="shared" si="46"/>
        <v>-5.4016543607394607E-2</v>
      </c>
      <c r="J236" s="4">
        <f t="shared" si="47"/>
        <v>-4.4014530708794464E-2</v>
      </c>
      <c r="K236" s="4">
        <f t="shared" si="48"/>
        <v>-6.8493150684931337E-2</v>
      </c>
      <c r="L236" s="4">
        <f t="shared" si="49"/>
        <v>-3.8156223539373424E-2</v>
      </c>
      <c r="M236" s="3">
        <f t="shared" si="50"/>
        <v>-4.7873851690500957E-2</v>
      </c>
      <c r="N236" s="42">
        <f t="shared" si="51"/>
        <v>17.559074136885531</v>
      </c>
      <c r="O236" s="14">
        <f t="shared" si="52"/>
        <v>25.10016497761022</v>
      </c>
      <c r="P236" s="14">
        <f t="shared" si="53"/>
        <v>19.134689092302857</v>
      </c>
      <c r="Q236" s="14">
        <f t="shared" si="54"/>
        <v>17.363045496750217</v>
      </c>
      <c r="R236" s="14">
        <f t="shared" si="55"/>
        <v>0</v>
      </c>
      <c r="S236" s="14">
        <f t="shared" si="56"/>
        <v>0</v>
      </c>
      <c r="T236" s="45">
        <f t="shared" si="57"/>
        <v>79.156973703548829</v>
      </c>
      <c r="U236" s="46">
        <f t="shared" si="58"/>
        <v>-5.1916024397541616E-2</v>
      </c>
    </row>
    <row r="237" spans="1:21" x14ac:dyDescent="0.25">
      <c r="A237" t="s">
        <v>498</v>
      </c>
      <c r="B237" s="7">
        <v>6842.5</v>
      </c>
      <c r="C237" s="6">
        <v>170.79</v>
      </c>
      <c r="D237" s="12">
        <v>3.4535000000000003E-2</v>
      </c>
      <c r="E237" s="6">
        <v>15.1</v>
      </c>
      <c r="F237" s="6">
        <v>0.18351000000000001</v>
      </c>
      <c r="G237" s="16">
        <v>40.588999999999999</v>
      </c>
      <c r="H237" s="5">
        <f t="shared" si="45"/>
        <v>1.3170410477794103E-3</v>
      </c>
      <c r="I237" s="4">
        <f t="shared" si="46"/>
        <v>2.2887323943661109E-3</v>
      </c>
      <c r="J237" s="4">
        <f t="shared" si="47"/>
        <v>1.7291151172381447E-2</v>
      </c>
      <c r="K237" s="4">
        <f t="shared" si="48"/>
        <v>9.3582887700534023E-3</v>
      </c>
      <c r="L237" s="4">
        <f t="shared" si="49"/>
        <v>9.6836313617607583E-3</v>
      </c>
      <c r="M237" s="3">
        <f t="shared" si="50"/>
        <v>9.3251106579799181E-3</v>
      </c>
      <c r="N237" s="42">
        <f t="shared" si="51"/>
        <v>17.58220015828481</v>
      </c>
      <c r="O237" s="14">
        <f t="shared" si="52"/>
        <v>25.157612538298409</v>
      </c>
      <c r="P237" s="14">
        <f t="shared" si="53"/>
        <v>19.465549894034385</v>
      </c>
      <c r="Q237" s="14">
        <f t="shared" si="54"/>
        <v>17.525533890436382</v>
      </c>
      <c r="R237" s="14">
        <f t="shared" si="55"/>
        <v>0</v>
      </c>
      <c r="S237" s="14">
        <f t="shared" si="56"/>
        <v>0</v>
      </c>
      <c r="T237" s="45">
        <f t="shared" si="57"/>
        <v>79.730896481053975</v>
      </c>
      <c r="U237" s="46">
        <f t="shared" si="58"/>
        <v>7.2504385988092501E-3</v>
      </c>
    </row>
    <row r="238" spans="1:21" x14ac:dyDescent="0.25">
      <c r="A238" t="s">
        <v>497</v>
      </c>
      <c r="B238" s="7">
        <v>7112.9</v>
      </c>
      <c r="C238" s="6">
        <v>182.72</v>
      </c>
      <c r="D238" s="12">
        <v>3.6624999999999998E-2</v>
      </c>
      <c r="E238" s="6">
        <v>15.7</v>
      </c>
      <c r="F238" s="6">
        <v>0.18804000000000001</v>
      </c>
      <c r="G238" s="16">
        <v>41.819000000000003</v>
      </c>
      <c r="H238" s="5">
        <f t="shared" si="45"/>
        <v>3.9517720131530876E-2</v>
      </c>
      <c r="I238" s="4">
        <f t="shared" si="46"/>
        <v>6.9851864863282431E-2</v>
      </c>
      <c r="J238" s="4">
        <f t="shared" si="47"/>
        <v>6.0518314753148728E-2</v>
      </c>
      <c r="K238" s="4">
        <f t="shared" si="48"/>
        <v>3.9735099337748325E-2</v>
      </c>
      <c r="L238" s="4">
        <f t="shared" si="49"/>
        <v>2.4685303253228819E-2</v>
      </c>
      <c r="M238" s="3">
        <f t="shared" si="50"/>
        <v>3.0303776885363121E-2</v>
      </c>
      <c r="N238" s="42">
        <f t="shared" si="51"/>
        <v>18.277008623436465</v>
      </c>
      <c r="O238" s="14">
        <f t="shared" si="52"/>
        <v>26.914918689606449</v>
      </c>
      <c r="P238" s="14">
        <f t="shared" si="53"/>
        <v>20.643572169364678</v>
      </c>
      <c r="Q238" s="14">
        <f t="shared" si="54"/>
        <v>18.221912720519946</v>
      </c>
      <c r="R238" s="14">
        <f t="shared" si="55"/>
        <v>0</v>
      </c>
      <c r="S238" s="14">
        <f t="shared" si="56"/>
        <v>0</v>
      </c>
      <c r="T238" s="45">
        <f t="shared" si="57"/>
        <v>84.057412202927537</v>
      </c>
      <c r="U238" s="46">
        <f t="shared" si="58"/>
        <v>5.426397937092875E-2</v>
      </c>
    </row>
    <row r="239" spans="1:21" x14ac:dyDescent="0.25">
      <c r="A239" t="s">
        <v>496</v>
      </c>
      <c r="B239" s="7">
        <v>7488.5</v>
      </c>
      <c r="C239" s="6">
        <v>185.46</v>
      </c>
      <c r="D239" s="12">
        <v>4.0833000000000001E-2</v>
      </c>
      <c r="E239" s="6">
        <v>16.02</v>
      </c>
      <c r="F239" s="6">
        <v>0.19259000000000001</v>
      </c>
      <c r="G239" s="16">
        <v>42.965000000000003</v>
      </c>
      <c r="H239" s="5">
        <f t="shared" si="45"/>
        <v>5.280546612492798E-2</v>
      </c>
      <c r="I239" s="4">
        <f t="shared" si="46"/>
        <v>1.4995621716287211E-2</v>
      </c>
      <c r="J239" s="4">
        <f t="shared" si="47"/>
        <v>0.11489419795221845</v>
      </c>
      <c r="K239" s="4">
        <f t="shared" si="48"/>
        <v>2.0382165605095537E-2</v>
      </c>
      <c r="L239" s="4">
        <f t="shared" si="49"/>
        <v>2.419697936609233E-2</v>
      </c>
      <c r="M239" s="3">
        <f t="shared" si="50"/>
        <v>2.7403811664554301E-2</v>
      </c>
      <c r="N239" s="42">
        <f t="shared" si="51"/>
        <v>19.242134583166358</v>
      </c>
      <c r="O239" s="14">
        <f t="shared" si="52"/>
        <v>27.318524628800414</v>
      </c>
      <c r="P239" s="14">
        <f t="shared" si="53"/>
        <v>23.015398836632571</v>
      </c>
      <c r="Q239" s="14">
        <f t="shared" si="54"/>
        <v>18.593314763231181</v>
      </c>
      <c r="R239" s="14">
        <f t="shared" si="55"/>
        <v>0</v>
      </c>
      <c r="S239" s="14">
        <f t="shared" si="56"/>
        <v>0</v>
      </c>
      <c r="T239" s="45">
        <f t="shared" si="57"/>
        <v>88.169372811830527</v>
      </c>
      <c r="U239" s="46">
        <f t="shared" si="58"/>
        <v>4.8918477278078409E-2</v>
      </c>
    </row>
    <row r="240" spans="1:21" x14ac:dyDescent="0.25">
      <c r="A240" t="s">
        <v>495</v>
      </c>
      <c r="B240" s="7">
        <v>7503.8</v>
      </c>
      <c r="C240" s="6">
        <v>187.58</v>
      </c>
      <c r="D240" s="12">
        <v>4.1654999999999998E-2</v>
      </c>
      <c r="E240" s="6">
        <v>15.91</v>
      </c>
      <c r="F240" s="6">
        <v>0.19314000000000001</v>
      </c>
      <c r="G240" s="16">
        <v>44.463000000000001</v>
      </c>
      <c r="H240" s="5">
        <f t="shared" si="45"/>
        <v>2.0431328036323304E-3</v>
      </c>
      <c r="I240" s="4">
        <f t="shared" si="46"/>
        <v>1.1431036342068435E-2</v>
      </c>
      <c r="J240" s="4">
        <f t="shared" si="47"/>
        <v>2.013077657776785E-2</v>
      </c>
      <c r="K240" s="4">
        <f t="shared" si="48"/>
        <v>-6.8664169787765461E-3</v>
      </c>
      <c r="L240" s="4">
        <f t="shared" si="49"/>
        <v>2.8558076743341321E-3</v>
      </c>
      <c r="M240" s="3">
        <f t="shared" si="50"/>
        <v>3.4865588269521686E-2</v>
      </c>
      <c r="N240" s="42">
        <f t="shared" si="51"/>
        <v>19.281448819545133</v>
      </c>
      <c r="O240" s="14">
        <f t="shared" si="52"/>
        <v>27.630803676643925</v>
      </c>
      <c r="P240" s="14">
        <f t="shared" si="53"/>
        <v>23.478716688461038</v>
      </c>
      <c r="Q240" s="14">
        <f t="shared" si="54"/>
        <v>18.465645311049194</v>
      </c>
      <c r="R240" s="14">
        <f t="shared" si="55"/>
        <v>0</v>
      </c>
      <c r="S240" s="14">
        <f t="shared" si="56"/>
        <v>0</v>
      </c>
      <c r="T240" s="45">
        <f t="shared" si="57"/>
        <v>88.85661449569929</v>
      </c>
      <c r="U240" s="46">
        <f t="shared" si="58"/>
        <v>7.7945624648534384E-3</v>
      </c>
    </row>
    <row r="241" spans="1:21" x14ac:dyDescent="0.25">
      <c r="A241" t="s">
        <v>494</v>
      </c>
      <c r="B241" s="7">
        <v>7540.4</v>
      </c>
      <c r="C241" s="6">
        <v>194.01</v>
      </c>
      <c r="D241" s="12">
        <v>4.2238999999999999E-2</v>
      </c>
      <c r="E241" s="6">
        <v>16.22</v>
      </c>
      <c r="F241" s="6">
        <v>0.19420000000000001</v>
      </c>
      <c r="G241" s="16">
        <v>44.423000000000002</v>
      </c>
      <c r="H241" s="5">
        <f t="shared" si="45"/>
        <v>4.8775287187823313E-3</v>
      </c>
      <c r="I241" s="4">
        <f t="shared" si="46"/>
        <v>3.4278707751359327E-2</v>
      </c>
      <c r="J241" s="4">
        <f t="shared" si="47"/>
        <v>1.4019925579162207E-2</v>
      </c>
      <c r="K241" s="4">
        <f t="shared" si="48"/>
        <v>1.9484600879949632E-2</v>
      </c>
      <c r="L241" s="4">
        <f t="shared" si="49"/>
        <v>5.4882468675572227E-3</v>
      </c>
      <c r="M241" s="3">
        <f t="shared" si="50"/>
        <v>-8.996244068101289E-4</v>
      </c>
      <c r="N241" s="42">
        <f t="shared" si="51"/>
        <v>19.375494639902197</v>
      </c>
      <c r="O241" s="14">
        <f t="shared" si="52"/>
        <v>28.577951920810786</v>
      </c>
      <c r="P241" s="14">
        <f t="shared" si="53"/>
        <v>23.807886549127495</v>
      </c>
      <c r="Q241" s="14">
        <f t="shared" si="54"/>
        <v>18.8254410399257</v>
      </c>
      <c r="R241" s="14">
        <f t="shared" si="55"/>
        <v>0</v>
      </c>
      <c r="S241" s="14">
        <f t="shared" si="56"/>
        <v>0</v>
      </c>
      <c r="T241" s="45">
        <f t="shared" si="57"/>
        <v>90.586774149766171</v>
      </c>
      <c r="U241" s="46">
        <f t="shared" si="58"/>
        <v>1.9471365906593485E-2</v>
      </c>
    </row>
    <row r="242" spans="1:21" x14ac:dyDescent="0.25">
      <c r="A242" t="s">
        <v>493</v>
      </c>
      <c r="B242" s="7">
        <v>7678.9</v>
      </c>
      <c r="C242" s="6">
        <v>197.35</v>
      </c>
      <c r="D242" s="12">
        <v>4.5935999999999998E-2</v>
      </c>
      <c r="E242" s="6">
        <v>16.36</v>
      </c>
      <c r="F242" s="6">
        <v>0.19620000000000001</v>
      </c>
      <c r="G242" s="16">
        <v>44.566000000000003</v>
      </c>
      <c r="H242" s="5">
        <f t="shared" si="45"/>
        <v>1.8367725850087613E-2</v>
      </c>
      <c r="I242" s="4">
        <f t="shared" si="46"/>
        <v>1.7215607442915282E-2</v>
      </c>
      <c r="J242" s="4">
        <f t="shared" si="47"/>
        <v>8.7525746348161571E-2</v>
      </c>
      <c r="K242" s="4">
        <f t="shared" si="48"/>
        <v>8.6313193588163362E-3</v>
      </c>
      <c r="L242" s="4">
        <f t="shared" si="49"/>
        <v>1.029866117404743E-2</v>
      </c>
      <c r="M242" s="3">
        <f t="shared" si="50"/>
        <v>3.2190531931657329E-3</v>
      </c>
      <c r="N242" s="42">
        <f t="shared" si="51"/>
        <v>19.731378413657762</v>
      </c>
      <c r="O242" s="14">
        <f t="shared" si="52"/>
        <v>29.069938722601972</v>
      </c>
      <c r="P242" s="14">
        <f t="shared" si="53"/>
        <v>25.891689588312236</v>
      </c>
      <c r="Q242" s="14">
        <f t="shared" si="54"/>
        <v>18.987929433611868</v>
      </c>
      <c r="R242" s="14">
        <f t="shared" si="55"/>
        <v>0</v>
      </c>
      <c r="S242" s="14">
        <f t="shared" si="56"/>
        <v>0</v>
      </c>
      <c r="T242" s="45">
        <f t="shared" si="57"/>
        <v>93.68093615818384</v>
      </c>
      <c r="U242" s="46">
        <f t="shared" si="58"/>
        <v>3.4156884793161035E-2</v>
      </c>
    </row>
    <row r="243" spans="1:21" x14ac:dyDescent="0.25">
      <c r="A243" t="s">
        <v>492</v>
      </c>
      <c r="B243" s="7">
        <v>7766</v>
      </c>
      <c r="C243" s="6">
        <v>196.14</v>
      </c>
      <c r="D243" s="12">
        <v>4.6495000000000002E-2</v>
      </c>
      <c r="E243" s="6">
        <v>16.489999999999998</v>
      </c>
      <c r="F243" s="6">
        <v>0.19750000000000001</v>
      </c>
      <c r="G243" s="16">
        <v>44.46</v>
      </c>
      <c r="H243" s="5">
        <f t="shared" si="45"/>
        <v>1.1342770448892425E-2</v>
      </c>
      <c r="I243" s="4">
        <f t="shared" si="46"/>
        <v>-6.1312389156321645E-3</v>
      </c>
      <c r="J243" s="4">
        <f t="shared" si="47"/>
        <v>1.2169104841518674E-2</v>
      </c>
      <c r="K243" s="4">
        <f t="shared" si="48"/>
        <v>7.9462102689487057E-3</v>
      </c>
      <c r="L243" s="4">
        <f t="shared" si="49"/>
        <v>6.6258919469928124E-3</v>
      </c>
      <c r="M243" s="3">
        <f t="shared" si="50"/>
        <v>-2.3784948166764019E-3</v>
      </c>
      <c r="N243" s="42">
        <f t="shared" si="51"/>
        <v>19.955186909644112</v>
      </c>
      <c r="O243" s="14">
        <f t="shared" si="52"/>
        <v>28.891703983030911</v>
      </c>
      <c r="P243" s="14">
        <f t="shared" si="53"/>
        <v>26.206768273436463</v>
      </c>
      <c r="Q243" s="14">
        <f t="shared" si="54"/>
        <v>19.138811513463306</v>
      </c>
      <c r="R243" s="14">
        <f t="shared" si="55"/>
        <v>0</v>
      </c>
      <c r="S243" s="14">
        <f t="shared" si="56"/>
        <v>0</v>
      </c>
      <c r="T243" s="45">
        <f t="shared" si="57"/>
        <v>94.192470679574797</v>
      </c>
      <c r="U243" s="46">
        <f t="shared" si="58"/>
        <v>5.4603907942081253E-3</v>
      </c>
    </row>
    <row r="244" spans="1:21" x14ac:dyDescent="0.25">
      <c r="A244" t="s">
        <v>491</v>
      </c>
      <c r="B244" s="7">
        <v>7746.9</v>
      </c>
      <c r="C244" s="6">
        <v>196.55</v>
      </c>
      <c r="D244" s="12">
        <v>4.6816000000000003E-2</v>
      </c>
      <c r="E244" s="6">
        <v>16.32</v>
      </c>
      <c r="F244" s="6">
        <v>0.21453</v>
      </c>
      <c r="G244" s="16">
        <v>45.734000000000002</v>
      </c>
      <c r="H244" s="5">
        <f t="shared" si="45"/>
        <v>-2.4594385784187933E-3</v>
      </c>
      <c r="I244" s="4">
        <f t="shared" si="46"/>
        <v>2.0903436320995894E-3</v>
      </c>
      <c r="J244" s="4">
        <f t="shared" si="47"/>
        <v>6.903968168620267E-3</v>
      </c>
      <c r="K244" s="4">
        <f t="shared" si="48"/>
        <v>-1.0309278350515316E-2</v>
      </c>
      <c r="L244" s="4">
        <f t="shared" si="49"/>
        <v>8.6227848101265714E-2</v>
      </c>
      <c r="M244" s="3">
        <f t="shared" si="50"/>
        <v>2.8654970760233933E-2</v>
      </c>
      <c r="N244" s="42">
        <f t="shared" si="51"/>
        <v>19.906108353118977</v>
      </c>
      <c r="O244" s="14">
        <f t="shared" si="52"/>
        <v>28.952097572472347</v>
      </c>
      <c r="P244" s="14">
        <f t="shared" si="53"/>
        <v>26.387698967398677</v>
      </c>
      <c r="Q244" s="14">
        <f t="shared" si="54"/>
        <v>18.941504178272965</v>
      </c>
      <c r="R244" s="14">
        <f t="shared" si="55"/>
        <v>0</v>
      </c>
      <c r="S244" s="14">
        <f t="shared" si="56"/>
        <v>0</v>
      </c>
      <c r="T244" s="45">
        <f t="shared" si="57"/>
        <v>94.187409071262962</v>
      </c>
      <c r="U244" s="46">
        <f t="shared" si="58"/>
        <v>-5.3736867451470438E-5</v>
      </c>
    </row>
    <row r="245" spans="1:21" x14ac:dyDescent="0.25">
      <c r="A245" t="s">
        <v>490</v>
      </c>
      <c r="B245" s="7">
        <v>8770.9</v>
      </c>
      <c r="C245" s="6">
        <v>215.4</v>
      </c>
      <c r="D245" s="12">
        <v>5.1450000000000003E-2</v>
      </c>
      <c r="E245" s="6">
        <v>17.43</v>
      </c>
      <c r="F245" s="6">
        <v>0.22642000000000001</v>
      </c>
      <c r="G245" s="16">
        <v>48.802</v>
      </c>
      <c r="H245" s="5">
        <f t="shared" si="45"/>
        <v>0.13218190502007254</v>
      </c>
      <c r="I245" s="4">
        <f t="shared" si="46"/>
        <v>9.5904350038158226E-2</v>
      </c>
      <c r="J245" s="4">
        <f t="shared" si="47"/>
        <v>9.8983253588516673E-2</v>
      </c>
      <c r="K245" s="4">
        <f t="shared" si="48"/>
        <v>6.8014705882352811E-2</v>
      </c>
      <c r="L245" s="4">
        <f t="shared" si="49"/>
        <v>5.5423483895026493E-2</v>
      </c>
      <c r="M245" s="3">
        <f t="shared" si="50"/>
        <v>6.7083570210346721E-2</v>
      </c>
      <c r="N245" s="42">
        <f t="shared" si="51"/>
        <v>22.537335676770223</v>
      </c>
      <c r="O245" s="14">
        <f t="shared" si="52"/>
        <v>31.728729672401645</v>
      </c>
      <c r="P245" s="14">
        <f t="shared" si="53"/>
        <v>28.99963926590614</v>
      </c>
      <c r="Q245" s="14">
        <f t="shared" si="54"/>
        <v>20.229805013927557</v>
      </c>
      <c r="R245" s="14">
        <f t="shared" si="55"/>
        <v>0</v>
      </c>
      <c r="S245" s="14">
        <f t="shared" si="56"/>
        <v>0</v>
      </c>
      <c r="T245" s="45">
        <f t="shared" si="57"/>
        <v>103.49550962900557</v>
      </c>
      <c r="U245" s="46">
        <f t="shared" si="58"/>
        <v>9.882531698796404E-2</v>
      </c>
    </row>
    <row r="246" spans="1:21" x14ac:dyDescent="0.25">
      <c r="A246" t="s">
        <v>489</v>
      </c>
      <c r="B246" s="7">
        <v>8629</v>
      </c>
      <c r="C246" s="6">
        <v>206.22</v>
      </c>
      <c r="D246" s="12">
        <v>4.7570000000000001E-2</v>
      </c>
      <c r="E246" s="6">
        <v>17</v>
      </c>
      <c r="F246" s="6">
        <v>0.21145</v>
      </c>
      <c r="G246" s="16">
        <v>46.4</v>
      </c>
      <c r="H246" s="5">
        <f t="shared" si="45"/>
        <v>-1.6178499355824383E-2</v>
      </c>
      <c r="I246" s="4">
        <f t="shared" si="46"/>
        <v>-4.2618384401114207E-2</v>
      </c>
      <c r="J246" s="4">
        <f t="shared" si="47"/>
        <v>-7.541302235179792E-2</v>
      </c>
      <c r="K246" s="4">
        <f t="shared" si="48"/>
        <v>-2.4670109007458363E-2</v>
      </c>
      <c r="L246" s="4">
        <f t="shared" si="49"/>
        <v>-6.6116067485204488E-2</v>
      </c>
      <c r="M246" s="3">
        <f t="shared" si="50"/>
        <v>-4.921929429121763E-2</v>
      </c>
      <c r="N246" s="42">
        <f t="shared" si="51"/>
        <v>22.172715406041597</v>
      </c>
      <c r="O246" s="14">
        <f t="shared" si="52"/>
        <v>30.376502474664193</v>
      </c>
      <c r="P246" s="14">
        <f t="shared" si="53"/>
        <v>26.812688821752282</v>
      </c>
      <c r="Q246" s="14">
        <f t="shared" si="54"/>
        <v>19.730733519034334</v>
      </c>
      <c r="R246" s="14">
        <f t="shared" si="55"/>
        <v>0</v>
      </c>
      <c r="S246" s="14">
        <f t="shared" si="56"/>
        <v>0</v>
      </c>
      <c r="T246" s="45">
        <f t="shared" si="57"/>
        <v>99.092640221492402</v>
      </c>
      <c r="U246" s="46">
        <f t="shared" si="58"/>
        <v>-4.2541646717774273E-2</v>
      </c>
    </row>
    <row r="247" spans="1:21" x14ac:dyDescent="0.25">
      <c r="A247" t="s">
        <v>488</v>
      </c>
      <c r="B247" s="7">
        <v>8821.6</v>
      </c>
      <c r="C247" s="6">
        <v>212</v>
      </c>
      <c r="D247" s="12">
        <v>5.0930000000000003E-2</v>
      </c>
      <c r="E247" s="6">
        <v>17.440000000000001</v>
      </c>
      <c r="F247" s="6">
        <v>0.21782000000000001</v>
      </c>
      <c r="G247" s="16">
        <v>47.085999999999999</v>
      </c>
      <c r="H247" s="5">
        <f t="shared" si="45"/>
        <v>2.2320083439564264E-2</v>
      </c>
      <c r="I247" s="4">
        <f t="shared" si="46"/>
        <v>2.8028319270681834E-2</v>
      </c>
      <c r="J247" s="4">
        <f t="shared" si="47"/>
        <v>7.0632751734286403E-2</v>
      </c>
      <c r="K247" s="4">
        <f t="shared" si="48"/>
        <v>2.5882352941176467E-2</v>
      </c>
      <c r="L247" s="4">
        <f t="shared" si="49"/>
        <v>3.0125325135966108E-2</v>
      </c>
      <c r="M247" s="3">
        <f t="shared" si="50"/>
        <v>1.4784482758620765E-2</v>
      </c>
      <c r="N247" s="42">
        <f t="shared" si="51"/>
        <v>22.667612263986157</v>
      </c>
      <c r="O247" s="14">
        <f t="shared" si="52"/>
        <v>31.227904784350738</v>
      </c>
      <c r="P247" s="14">
        <f t="shared" si="53"/>
        <v>28.706542814627788</v>
      </c>
      <c r="Q247" s="14">
        <f t="shared" si="54"/>
        <v>20.241411327762282</v>
      </c>
      <c r="R247" s="14">
        <f t="shared" si="55"/>
        <v>0</v>
      </c>
      <c r="S247" s="14">
        <f t="shared" si="56"/>
        <v>0</v>
      </c>
      <c r="T247" s="45">
        <f t="shared" si="57"/>
        <v>102.84347119072697</v>
      </c>
      <c r="U247" s="46">
        <f t="shared" si="58"/>
        <v>3.7851761350294888E-2</v>
      </c>
    </row>
    <row r="248" spans="1:21" x14ac:dyDescent="0.25">
      <c r="A248" t="s">
        <v>487</v>
      </c>
      <c r="B248" s="7">
        <v>8966.2999999999993</v>
      </c>
      <c r="C248" s="6">
        <v>213.96</v>
      </c>
      <c r="D248" s="12">
        <v>5.0915000000000002E-2</v>
      </c>
      <c r="E248" s="6">
        <v>17.510000000000002</v>
      </c>
      <c r="F248" s="6">
        <v>0.22370999999999999</v>
      </c>
      <c r="G248" s="16">
        <v>49.212000000000003</v>
      </c>
      <c r="H248" s="5">
        <f t="shared" si="45"/>
        <v>1.6402920105196284E-2</v>
      </c>
      <c r="I248" s="4">
        <f t="shared" si="46"/>
        <v>9.2452830188680668E-3</v>
      </c>
      <c r="J248" s="4">
        <f t="shared" si="47"/>
        <v>-2.9452189279410845E-4</v>
      </c>
      <c r="K248" s="4">
        <f t="shared" si="48"/>
        <v>4.0137614678898981E-3</v>
      </c>
      <c r="L248" s="4">
        <f t="shared" si="49"/>
        <v>2.7040675787347146E-2</v>
      </c>
      <c r="M248" s="3">
        <f t="shared" si="50"/>
        <v>4.5151425052032623E-2</v>
      </c>
      <c r="N248" s="42">
        <f t="shared" si="51"/>
        <v>23.03942729692789</v>
      </c>
      <c r="O248" s="14">
        <f t="shared" si="52"/>
        <v>31.516615602168326</v>
      </c>
      <c r="P248" s="14">
        <f t="shared" si="53"/>
        <v>28.69808810930245</v>
      </c>
      <c r="Q248" s="14">
        <f t="shared" si="54"/>
        <v>20.322655524605366</v>
      </c>
      <c r="R248" s="14">
        <f t="shared" si="55"/>
        <v>0</v>
      </c>
      <c r="S248" s="14">
        <f t="shared" si="56"/>
        <v>0</v>
      </c>
      <c r="T248" s="45">
        <f t="shared" si="57"/>
        <v>103.57678653300403</v>
      </c>
      <c r="U248" s="46">
        <f t="shared" si="58"/>
        <v>7.1304024824005996E-3</v>
      </c>
    </row>
    <row r="249" spans="1:21" x14ac:dyDescent="0.25">
      <c r="A249" t="s">
        <v>486</v>
      </c>
      <c r="B249" s="7">
        <v>8885.5</v>
      </c>
      <c r="C249" s="6">
        <v>209.83</v>
      </c>
      <c r="D249" s="12">
        <v>4.9020000000000001E-2</v>
      </c>
      <c r="E249" s="6">
        <v>17.11</v>
      </c>
      <c r="F249" s="6">
        <v>0.21937000000000001</v>
      </c>
      <c r="G249" s="16">
        <v>48.073</v>
      </c>
      <c r="H249" s="5">
        <f t="shared" si="45"/>
        <v>-9.0115209172121347E-3</v>
      </c>
      <c r="I249" s="4">
        <f t="shared" si="46"/>
        <v>-1.9302673396896619E-2</v>
      </c>
      <c r="J249" s="4">
        <f t="shared" si="47"/>
        <v>-3.7218894235490518E-2</v>
      </c>
      <c r="K249" s="4">
        <f t="shared" si="48"/>
        <v>-2.2844089091947573E-2</v>
      </c>
      <c r="L249" s="4">
        <f t="shared" si="49"/>
        <v>-1.9400116221894304E-2</v>
      </c>
      <c r="M249" s="3">
        <f t="shared" si="50"/>
        <v>-2.31447614402992E-2</v>
      </c>
      <c r="N249" s="42">
        <f t="shared" si="51"/>
        <v>22.831807015921036</v>
      </c>
      <c r="O249" s="14">
        <f t="shared" si="52"/>
        <v>30.908260664624134</v>
      </c>
      <c r="P249" s="14">
        <f t="shared" si="53"/>
        <v>27.629977003201535</v>
      </c>
      <c r="Q249" s="14">
        <f t="shared" si="54"/>
        <v>19.858402971216321</v>
      </c>
      <c r="R249" s="14">
        <f t="shared" si="55"/>
        <v>0</v>
      </c>
      <c r="S249" s="14">
        <f t="shared" si="56"/>
        <v>0</v>
      </c>
      <c r="T249" s="45">
        <f t="shared" si="57"/>
        <v>101.22844765496302</v>
      </c>
      <c r="U249" s="46">
        <f t="shared" si="58"/>
        <v>-2.2672443861663227E-2</v>
      </c>
    </row>
    <row r="250" spans="1:21" x14ac:dyDescent="0.25">
      <c r="A250" t="s">
        <v>485</v>
      </c>
      <c r="B250" s="7">
        <v>8874.7000000000007</v>
      </c>
      <c r="C250" s="6">
        <v>206.61</v>
      </c>
      <c r="D250" s="12">
        <v>4.9442E-2</v>
      </c>
      <c r="E250" s="6">
        <v>17.02</v>
      </c>
      <c r="F250" s="6">
        <v>0.218</v>
      </c>
      <c r="G250" s="16">
        <v>46.970999999999997</v>
      </c>
      <c r="H250" s="5">
        <f t="shared" si="45"/>
        <v>-1.2154633954194471E-3</v>
      </c>
      <c r="I250" s="4">
        <f t="shared" si="46"/>
        <v>-1.5345756088261941E-2</v>
      </c>
      <c r="J250" s="4">
        <f t="shared" si="47"/>
        <v>8.6087311301510372E-3</v>
      </c>
      <c r="K250" s="4">
        <f t="shared" si="48"/>
        <v>-5.260081823495022E-3</v>
      </c>
      <c r="L250" s="4">
        <f t="shared" si="49"/>
        <v>-6.2451565847655433E-3</v>
      </c>
      <c r="M250" s="3">
        <f t="shared" si="50"/>
        <v>-2.2923470555197389E-2</v>
      </c>
      <c r="N250" s="42">
        <f t="shared" si="51"/>
        <v>22.804055790241904</v>
      </c>
      <c r="O250" s="14">
        <f t="shared" si="52"/>
        <v>30.433950035352392</v>
      </c>
      <c r="P250" s="14">
        <f t="shared" si="53"/>
        <v>27.867836046354352</v>
      </c>
      <c r="Q250" s="14">
        <f t="shared" si="54"/>
        <v>19.753946146703786</v>
      </c>
      <c r="R250" s="14">
        <f t="shared" si="55"/>
        <v>0</v>
      </c>
      <c r="S250" s="14">
        <f t="shared" si="56"/>
        <v>0</v>
      </c>
      <c r="T250" s="45">
        <f t="shared" si="57"/>
        <v>100.85978801865244</v>
      </c>
      <c r="U250" s="46">
        <f t="shared" si="58"/>
        <v>-3.6418580433749126E-3</v>
      </c>
    </row>
    <row r="251" spans="1:21" x14ac:dyDescent="0.25">
      <c r="A251" t="s">
        <v>484</v>
      </c>
      <c r="B251" s="7">
        <v>9001</v>
      </c>
      <c r="C251" s="6">
        <v>205.36</v>
      </c>
      <c r="D251" s="12">
        <v>4.9451000000000002E-2</v>
      </c>
      <c r="E251" s="6">
        <v>16.86</v>
      </c>
      <c r="F251" s="6">
        <v>0.21695</v>
      </c>
      <c r="G251" s="16">
        <v>46.548999999999999</v>
      </c>
      <c r="H251" s="5">
        <f t="shared" si="45"/>
        <v>1.4231466979165441E-2</v>
      </c>
      <c r="I251" s="4">
        <f t="shared" si="46"/>
        <v>-6.0500459803494167E-3</v>
      </c>
      <c r="J251" s="4">
        <f t="shared" si="47"/>
        <v>1.8203147121886865E-4</v>
      </c>
      <c r="K251" s="4">
        <f t="shared" si="48"/>
        <v>-9.4007050528789327E-3</v>
      </c>
      <c r="L251" s="4">
        <f t="shared" si="49"/>
        <v>-4.8165137614678555E-3</v>
      </c>
      <c r="M251" s="3">
        <f t="shared" si="50"/>
        <v>-8.9842668880798504E-3</v>
      </c>
      <c r="N251" s="42">
        <f t="shared" si="51"/>
        <v>23.128590957211777</v>
      </c>
      <c r="O251" s="14">
        <f t="shared" si="52"/>
        <v>30.249823238274853</v>
      </c>
      <c r="P251" s="14">
        <f t="shared" si="53"/>
        <v>27.872908869549555</v>
      </c>
      <c r="Q251" s="14">
        <f t="shared" si="54"/>
        <v>19.56824512534817</v>
      </c>
      <c r="R251" s="14">
        <f t="shared" si="55"/>
        <v>0</v>
      </c>
      <c r="S251" s="14">
        <f t="shared" si="56"/>
        <v>0</v>
      </c>
      <c r="T251" s="45">
        <f t="shared" si="57"/>
        <v>100.81956819038436</v>
      </c>
      <c r="U251" s="46">
        <f t="shared" si="58"/>
        <v>-3.9876970850505344E-4</v>
      </c>
    </row>
    <row r="252" spans="1:21" x14ac:dyDescent="0.25">
      <c r="A252" t="s">
        <v>483</v>
      </c>
      <c r="B252" s="7">
        <v>9151.4</v>
      </c>
      <c r="C252" s="6">
        <v>199.04</v>
      </c>
      <c r="D252" s="12">
        <v>4.8939999999999997E-2</v>
      </c>
      <c r="E252" s="6">
        <v>16.37</v>
      </c>
      <c r="F252" s="6">
        <v>0.21181</v>
      </c>
      <c r="G252" s="16">
        <v>44.963000000000001</v>
      </c>
      <c r="H252" s="5">
        <f t="shared" si="45"/>
        <v>1.6709254527274675E-2</v>
      </c>
      <c r="I252" s="4">
        <f t="shared" si="46"/>
        <v>-3.0775223996883594E-2</v>
      </c>
      <c r="J252" s="4">
        <f t="shared" si="47"/>
        <v>-1.0333461406240585E-2</v>
      </c>
      <c r="K252" s="4">
        <f t="shared" si="48"/>
        <v>-2.9062870699881338E-2</v>
      </c>
      <c r="L252" s="4">
        <f t="shared" si="49"/>
        <v>-2.369209495275415E-2</v>
      </c>
      <c r="M252" s="3">
        <f t="shared" si="50"/>
        <v>-3.4071623450557476E-2</v>
      </c>
      <c r="N252" s="42">
        <f t="shared" si="51"/>
        <v>23.515052470373053</v>
      </c>
      <c r="O252" s="14">
        <f t="shared" si="52"/>
        <v>29.318878152250811</v>
      </c>
      <c r="P252" s="14">
        <f t="shared" si="53"/>
        <v>27.584885241466402</v>
      </c>
      <c r="Q252" s="14">
        <f t="shared" si="54"/>
        <v>18.999535747446593</v>
      </c>
      <c r="R252" s="14">
        <f t="shared" si="55"/>
        <v>0</v>
      </c>
      <c r="S252" s="14">
        <f t="shared" si="56"/>
        <v>0</v>
      </c>
      <c r="T252" s="45">
        <f t="shared" si="57"/>
        <v>99.418351611536877</v>
      </c>
      <c r="U252" s="46">
        <f t="shared" si="58"/>
        <v>-1.3898260069924784E-2</v>
      </c>
    </row>
    <row r="253" spans="1:21" x14ac:dyDescent="0.25">
      <c r="A253" t="s">
        <v>482</v>
      </c>
      <c r="B253" s="7">
        <v>9979.7999999999993</v>
      </c>
      <c r="C253" s="6">
        <v>212</v>
      </c>
      <c r="D253" s="12">
        <v>5.1187000000000003E-2</v>
      </c>
      <c r="E253" s="6">
        <v>17</v>
      </c>
      <c r="F253" s="6">
        <v>0.21859999999999999</v>
      </c>
      <c r="G253" s="16">
        <v>47.353000000000002</v>
      </c>
      <c r="H253" s="5">
        <f t="shared" si="45"/>
        <v>9.0521668815700229E-2</v>
      </c>
      <c r="I253" s="4">
        <f t="shared" si="46"/>
        <v>6.5112540192926005E-2</v>
      </c>
      <c r="J253" s="4">
        <f t="shared" si="47"/>
        <v>4.5913363302002574E-2</v>
      </c>
      <c r="K253" s="4">
        <f t="shared" si="48"/>
        <v>3.8485033598045115E-2</v>
      </c>
      <c r="L253" s="4">
        <f t="shared" si="49"/>
        <v>3.2057032245880634E-2</v>
      </c>
      <c r="M253" s="3">
        <f t="shared" si="50"/>
        <v>5.3154816182194198E-2</v>
      </c>
      <c r="N253" s="42">
        <f t="shared" si="51"/>
        <v>25.643674262279976</v>
      </c>
      <c r="O253" s="14">
        <f t="shared" si="52"/>
        <v>31.227904784350741</v>
      </c>
      <c r="P253" s="14">
        <f t="shared" si="53"/>
        <v>28.8514000992019</v>
      </c>
      <c r="Q253" s="14">
        <f t="shared" si="54"/>
        <v>19.730733519034334</v>
      </c>
      <c r="R253" s="14">
        <f t="shared" si="55"/>
        <v>0</v>
      </c>
      <c r="S253" s="14">
        <f t="shared" si="56"/>
        <v>0</v>
      </c>
      <c r="T253" s="45">
        <f t="shared" si="57"/>
        <v>105.45371266486694</v>
      </c>
      <c r="U253" s="46">
        <f t="shared" si="58"/>
        <v>6.0706710134486919E-2</v>
      </c>
    </row>
    <row r="254" spans="1:21" x14ac:dyDescent="0.25">
      <c r="A254" t="s">
        <v>481</v>
      </c>
      <c r="B254" s="7">
        <v>9806.2000000000007</v>
      </c>
      <c r="C254" s="6">
        <v>211.45</v>
      </c>
      <c r="D254" s="12">
        <v>5.2003000000000001E-2</v>
      </c>
      <c r="E254" s="6">
        <v>17.14</v>
      </c>
      <c r="F254" s="6">
        <v>0.21869</v>
      </c>
      <c r="G254" s="16">
        <v>47.725000000000001</v>
      </c>
      <c r="H254" s="5">
        <f t="shared" si="45"/>
        <v>-1.7395138179121639E-2</v>
      </c>
      <c r="I254" s="4">
        <f t="shared" si="46"/>
        <v>-2.5943396226415505E-3</v>
      </c>
      <c r="J254" s="4">
        <f t="shared" si="47"/>
        <v>1.5941547658585131E-2</v>
      </c>
      <c r="K254" s="4">
        <f t="shared" si="48"/>
        <v>8.2352941176471184E-3</v>
      </c>
      <c r="L254" s="4">
        <f t="shared" si="49"/>
        <v>4.117108874657216E-4</v>
      </c>
      <c r="M254" s="3">
        <f t="shared" si="50"/>
        <v>7.8558908622474721E-3</v>
      </c>
      <c r="N254" s="42">
        <f t="shared" si="51"/>
        <v>25.197599005067232</v>
      </c>
      <c r="O254" s="14">
        <f t="shared" si="52"/>
        <v>31.146888993636622</v>
      </c>
      <c r="P254" s="14">
        <f t="shared" si="53"/>
        <v>29.311336068900236</v>
      </c>
      <c r="Q254" s="14">
        <f t="shared" si="54"/>
        <v>19.893221912720502</v>
      </c>
      <c r="R254" s="14">
        <f t="shared" si="55"/>
        <v>0</v>
      </c>
      <c r="S254" s="14">
        <f t="shared" si="56"/>
        <v>0</v>
      </c>
      <c r="T254" s="45">
        <f t="shared" si="57"/>
        <v>105.54904598032459</v>
      </c>
      <c r="U254" s="46">
        <f t="shared" si="58"/>
        <v>9.040299582492306E-4</v>
      </c>
    </row>
    <row r="255" spans="1:21" x14ac:dyDescent="0.25">
      <c r="A255" t="s">
        <v>480</v>
      </c>
      <c r="B255" s="7">
        <v>9554.6</v>
      </c>
      <c r="C255" s="6">
        <v>210.22</v>
      </c>
      <c r="D255" s="12">
        <v>5.1499000000000003E-2</v>
      </c>
      <c r="E255" s="6">
        <v>16.809999999999999</v>
      </c>
      <c r="F255" s="6">
        <v>0.21647</v>
      </c>
      <c r="G255" s="16">
        <v>47.02</v>
      </c>
      <c r="H255" s="5">
        <f t="shared" si="45"/>
        <v>-2.5657237258061238E-2</v>
      </c>
      <c r="I255" s="4">
        <f t="shared" si="46"/>
        <v>-5.8169780089855072E-3</v>
      </c>
      <c r="J255" s="4">
        <f t="shared" si="47"/>
        <v>-9.6917485529680603E-3</v>
      </c>
      <c r="K255" s="4">
        <f t="shared" si="48"/>
        <v>-1.9253208868144744E-2</v>
      </c>
      <c r="L255" s="4">
        <f t="shared" si="49"/>
        <v>-1.0151355800448125E-2</v>
      </c>
      <c r="M255" s="3">
        <f t="shared" si="50"/>
        <v>-1.4772132006286021E-2</v>
      </c>
      <c r="N255" s="42">
        <f t="shared" si="51"/>
        <v>24.551098229060734</v>
      </c>
      <c r="O255" s="14">
        <f t="shared" si="52"/>
        <v>30.965708225312326</v>
      </c>
      <c r="P255" s="14">
        <f t="shared" si="53"/>
        <v>29.027257969968911</v>
      </c>
      <c r="Q255" s="14">
        <f t="shared" si="54"/>
        <v>19.510213556174541</v>
      </c>
      <c r="R255" s="14">
        <f t="shared" si="55"/>
        <v>0</v>
      </c>
      <c r="S255" s="14">
        <f t="shared" si="56"/>
        <v>0</v>
      </c>
      <c r="T255" s="45">
        <f t="shared" si="57"/>
        <v>104.0542779805165</v>
      </c>
      <c r="U255" s="46">
        <f t="shared" si="58"/>
        <v>-1.416183335363097E-2</v>
      </c>
    </row>
    <row r="256" spans="1:21" x14ac:dyDescent="0.25">
      <c r="A256" t="s">
        <v>479</v>
      </c>
      <c r="B256" s="7">
        <v>8738.7999999999993</v>
      </c>
      <c r="C256" s="6">
        <v>187.78</v>
      </c>
      <c r="D256" s="12">
        <v>4.7641000000000003E-2</v>
      </c>
      <c r="E256" s="6">
        <v>15.28</v>
      </c>
      <c r="F256" s="6">
        <v>0.19677</v>
      </c>
      <c r="G256" s="16">
        <v>42.115000000000002</v>
      </c>
      <c r="H256" s="5">
        <f t="shared" si="45"/>
        <v>-8.5382956900341256E-2</v>
      </c>
      <c r="I256" s="4">
        <f t="shared" si="46"/>
        <v>-0.10674531443249924</v>
      </c>
      <c r="J256" s="4">
        <f t="shared" si="47"/>
        <v>-7.4914076001475705E-2</v>
      </c>
      <c r="K256" s="4">
        <f t="shared" si="48"/>
        <v>-9.1017251635930996E-2</v>
      </c>
      <c r="L256" s="4">
        <f t="shared" si="49"/>
        <v>-9.1005682080657846E-2</v>
      </c>
      <c r="M256" s="3">
        <f t="shared" si="50"/>
        <v>-0.10431731178222037</v>
      </c>
      <c r="N256" s="42">
        <f t="shared" si="51"/>
        <v>22.454852867112798</v>
      </c>
      <c r="O256" s="14">
        <f t="shared" si="52"/>
        <v>27.660263964176334</v>
      </c>
      <c r="P256" s="14">
        <f t="shared" si="53"/>
        <v>26.852707760292219</v>
      </c>
      <c r="Q256" s="14">
        <f t="shared" si="54"/>
        <v>17.734447539461453</v>
      </c>
      <c r="R256" s="14">
        <f t="shared" si="55"/>
        <v>0</v>
      </c>
      <c r="S256" s="14">
        <f t="shared" si="56"/>
        <v>0</v>
      </c>
      <c r="T256" s="45">
        <f t="shared" si="57"/>
        <v>94.702272131042804</v>
      </c>
      <c r="U256" s="46">
        <f t="shared" si="58"/>
        <v>-8.9876226436598761E-2</v>
      </c>
    </row>
    <row r="257" spans="1:21" x14ac:dyDescent="0.25">
      <c r="A257" t="s">
        <v>478</v>
      </c>
      <c r="B257" s="7">
        <v>8579.7999999999993</v>
      </c>
      <c r="C257" s="6">
        <v>185.96</v>
      </c>
      <c r="D257" s="12">
        <v>4.8021000000000001E-2</v>
      </c>
      <c r="E257" s="6">
        <v>15.12</v>
      </c>
      <c r="F257" s="6">
        <v>0.19283</v>
      </c>
      <c r="G257" s="16">
        <v>41.613</v>
      </c>
      <c r="H257" s="5">
        <f t="shared" si="45"/>
        <v>-1.8194717810225636E-2</v>
      </c>
      <c r="I257" s="4">
        <f t="shared" si="46"/>
        <v>-9.6921929917989091E-3</v>
      </c>
      <c r="J257" s="4">
        <f t="shared" si="47"/>
        <v>7.9763229151361692E-3</v>
      </c>
      <c r="K257" s="4">
        <f t="shared" si="48"/>
        <v>-1.0471204188481686E-2</v>
      </c>
      <c r="L257" s="4">
        <f t="shared" si="49"/>
        <v>-2.0023377547390364E-2</v>
      </c>
      <c r="M257" s="3">
        <f t="shared" si="50"/>
        <v>-1.1919743559301921E-2</v>
      </c>
      <c r="N257" s="42">
        <f t="shared" si="51"/>
        <v>22.046293155725547</v>
      </c>
      <c r="O257" s="14">
        <f t="shared" si="52"/>
        <v>27.392175347631436</v>
      </c>
      <c r="P257" s="14">
        <f t="shared" si="53"/>
        <v>27.066893628534093</v>
      </c>
      <c r="Q257" s="14">
        <f t="shared" si="54"/>
        <v>17.548746518105837</v>
      </c>
      <c r="R257" s="14">
        <f t="shared" si="55"/>
        <v>0</v>
      </c>
      <c r="S257" s="14">
        <f t="shared" si="56"/>
        <v>0</v>
      </c>
      <c r="T257" s="45">
        <f t="shared" si="57"/>
        <v>94.05410864999692</v>
      </c>
      <c r="U257" s="46">
        <f t="shared" si="58"/>
        <v>-6.8442231264419506E-3</v>
      </c>
    </row>
    <row r="258" spans="1:21" x14ac:dyDescent="0.25">
      <c r="A258" t="s">
        <v>477</v>
      </c>
      <c r="B258" s="7">
        <v>8813.7999999999993</v>
      </c>
      <c r="C258" s="6">
        <v>189.84</v>
      </c>
      <c r="D258" s="12">
        <v>5.0429000000000002E-2</v>
      </c>
      <c r="E258" s="6">
        <v>15.76</v>
      </c>
      <c r="F258" s="6">
        <v>0.19700000000000001</v>
      </c>
      <c r="G258" s="16">
        <v>42.183999999999997</v>
      </c>
      <c r="H258" s="5">
        <f t="shared" si="45"/>
        <v>2.727336301545491E-2</v>
      </c>
      <c r="I258" s="4">
        <f t="shared" si="46"/>
        <v>2.0864702086470288E-2</v>
      </c>
      <c r="J258" s="4">
        <f t="shared" si="47"/>
        <v>5.0144728348014311E-2</v>
      </c>
      <c r="K258" s="4">
        <f t="shared" si="48"/>
        <v>4.2328042328042326E-2</v>
      </c>
      <c r="L258" s="4">
        <f t="shared" si="49"/>
        <v>2.1625265778146607E-2</v>
      </c>
      <c r="M258" s="3">
        <f t="shared" si="50"/>
        <v>1.372167351548792E-2</v>
      </c>
      <c r="N258" s="42">
        <f t="shared" si="51"/>
        <v>22.647569712106787</v>
      </c>
      <c r="O258" s="14">
        <f t="shared" si="52"/>
        <v>27.963704925760123</v>
      </c>
      <c r="P258" s="14">
        <f t="shared" si="53"/>
        <v>28.424155656761535</v>
      </c>
      <c r="Q258" s="14">
        <f t="shared" si="54"/>
        <v>18.291550603528307</v>
      </c>
      <c r="R258" s="14">
        <f t="shared" si="55"/>
        <v>0</v>
      </c>
      <c r="S258" s="14">
        <f t="shared" si="56"/>
        <v>0</v>
      </c>
      <c r="T258" s="45">
        <f t="shared" si="57"/>
        <v>97.326980898156748</v>
      </c>
      <c r="U258" s="46">
        <f t="shared" si="58"/>
        <v>3.4797759450776899E-2</v>
      </c>
    </row>
    <row r="259" spans="1:21" x14ac:dyDescent="0.25">
      <c r="A259" t="s">
        <v>476</v>
      </c>
      <c r="B259" s="7">
        <v>9298.7000000000007</v>
      </c>
      <c r="C259" s="6">
        <v>199.58</v>
      </c>
      <c r="D259" s="12">
        <v>5.1506999999999997E-2</v>
      </c>
      <c r="E259" s="6">
        <v>16.11</v>
      </c>
      <c r="F259" s="6">
        <v>0.20171</v>
      </c>
      <c r="G259" s="16">
        <v>43.177999999999997</v>
      </c>
      <c r="H259" s="5">
        <f t="shared" si="45"/>
        <v>5.5015997640064596E-2</v>
      </c>
      <c r="I259" s="4">
        <f t="shared" si="46"/>
        <v>5.1306363253265985E-2</v>
      </c>
      <c r="J259" s="4">
        <f t="shared" si="47"/>
        <v>2.1376588867516588E-2</v>
      </c>
      <c r="K259" s="4">
        <f t="shared" si="48"/>
        <v>2.2208121827411054E-2</v>
      </c>
      <c r="L259" s="4">
        <f t="shared" si="49"/>
        <v>2.3908629441624418E-2</v>
      </c>
      <c r="M259" s="3">
        <f t="shared" si="50"/>
        <v>2.3563436373980728E-2</v>
      </c>
      <c r="N259" s="42">
        <f t="shared" si="51"/>
        <v>23.893548353941252</v>
      </c>
      <c r="O259" s="14">
        <f t="shared" si="52"/>
        <v>29.398420928588315</v>
      </c>
      <c r="P259" s="14">
        <f t="shared" si="53"/>
        <v>29.031767146142421</v>
      </c>
      <c r="Q259" s="14">
        <f t="shared" si="54"/>
        <v>18.69777158774372</v>
      </c>
      <c r="R259" s="14">
        <f t="shared" si="55"/>
        <v>0</v>
      </c>
      <c r="S259" s="14">
        <f t="shared" si="56"/>
        <v>0</v>
      </c>
      <c r="T259" s="45">
        <f t="shared" si="57"/>
        <v>101.02150801641571</v>
      </c>
      <c r="U259" s="46">
        <f t="shared" si="58"/>
        <v>3.7959947839386166E-2</v>
      </c>
    </row>
    <row r="260" spans="1:21" x14ac:dyDescent="0.25">
      <c r="A260" t="s">
        <v>475</v>
      </c>
      <c r="B260" s="7">
        <v>9778.4</v>
      </c>
      <c r="C260" s="6">
        <v>203.3</v>
      </c>
      <c r="D260" s="12">
        <v>5.0999000000000003E-2</v>
      </c>
      <c r="E260" s="6">
        <v>16.39</v>
      </c>
      <c r="F260" s="6">
        <v>0.20399999999999999</v>
      </c>
      <c r="G260" s="16">
        <v>43.981999999999999</v>
      </c>
      <c r="H260" s="5">
        <f t="shared" si="45"/>
        <v>5.1587856367018903E-2</v>
      </c>
      <c r="I260" s="4">
        <f t="shared" si="46"/>
        <v>1.8639142198617176E-2</v>
      </c>
      <c r="J260" s="4">
        <f t="shared" si="47"/>
        <v>-9.8627371036945632E-3</v>
      </c>
      <c r="K260" s="4">
        <f t="shared" si="48"/>
        <v>1.7380509000620714E-2</v>
      </c>
      <c r="L260" s="4">
        <f t="shared" si="49"/>
        <v>1.1352932427742823E-2</v>
      </c>
      <c r="M260" s="3">
        <f t="shared" si="50"/>
        <v>1.86205938209274E-2</v>
      </c>
      <c r="N260" s="42">
        <f t="shared" si="51"/>
        <v>25.126165294522796</v>
      </c>
      <c r="O260" s="14">
        <f t="shared" si="52"/>
        <v>29.946382276691075</v>
      </c>
      <c r="P260" s="14">
        <f t="shared" si="53"/>
        <v>28.74543445912434</v>
      </c>
      <c r="Q260" s="14">
        <f t="shared" si="54"/>
        <v>19.022748375116048</v>
      </c>
      <c r="R260" s="14">
        <f t="shared" si="55"/>
        <v>0</v>
      </c>
      <c r="S260" s="14">
        <f t="shared" si="56"/>
        <v>0</v>
      </c>
      <c r="T260" s="45">
        <f t="shared" si="57"/>
        <v>102.84073040545427</v>
      </c>
      <c r="U260" s="46">
        <f t="shared" si="58"/>
        <v>1.8008267989257698E-2</v>
      </c>
    </row>
    <row r="261" spans="1:21" x14ac:dyDescent="0.25">
      <c r="A261" t="s">
        <v>474</v>
      </c>
      <c r="B261" s="7">
        <v>9318</v>
      </c>
      <c r="C261" s="6">
        <v>194.85</v>
      </c>
      <c r="D261" s="12">
        <v>5.0273999999999999E-2</v>
      </c>
      <c r="E261" s="6">
        <v>15.71</v>
      </c>
      <c r="F261" s="6">
        <v>0.19808999999999999</v>
      </c>
      <c r="G261" s="16">
        <v>42.731999999999999</v>
      </c>
      <c r="H261" s="5">
        <f t="shared" ref="H261:H324" si="59">IFERROR(B261/B260-1,"")</f>
        <v>-4.7083367422073086E-2</v>
      </c>
      <c r="I261" s="4">
        <f t="shared" ref="I261:I324" si="60">IFERROR(C261/C260-1,"")</f>
        <v>-4.1564190850959304E-2</v>
      </c>
      <c r="J261" s="4">
        <f t="shared" ref="J261:J324" si="61">IFERROR(D261/D260-1,"")</f>
        <v>-1.4215965018921972E-2</v>
      </c>
      <c r="K261" s="4">
        <f t="shared" ref="K261:K324" si="62">IFERROR(E261/E260-1,"")</f>
        <v>-4.1488712629652258E-2</v>
      </c>
      <c r="L261" s="4">
        <f t="shared" ref="L261:L324" si="63">IFERROR(F261/F260-1,"")</f>
        <v>-2.8970588235294081E-2</v>
      </c>
      <c r="M261" s="3">
        <f t="shared" ref="M261:M324" si="64">IFERROR(G261/G260-1,"")</f>
        <v>-2.8420717566277065E-2</v>
      </c>
      <c r="N261" s="42">
        <f t="shared" si="51"/>
        <v>23.943140822053039</v>
      </c>
      <c r="O261" s="14">
        <f t="shared" si="52"/>
        <v>28.701685128446901</v>
      </c>
      <c r="P261" s="14">
        <f t="shared" si="53"/>
        <v>28.336790368399715</v>
      </c>
      <c r="Q261" s="14">
        <f t="shared" si="54"/>
        <v>18.233519034354675</v>
      </c>
      <c r="R261" s="14">
        <f t="shared" si="55"/>
        <v>0</v>
      </c>
      <c r="S261" s="14">
        <f t="shared" si="56"/>
        <v>0</v>
      </c>
      <c r="T261" s="45">
        <f t="shared" si="57"/>
        <v>99.215135353254325</v>
      </c>
      <c r="U261" s="46">
        <f t="shared" si="58"/>
        <v>-3.5254466181889876E-2</v>
      </c>
    </row>
    <row r="262" spans="1:21" x14ac:dyDescent="0.25">
      <c r="A262" t="s">
        <v>473</v>
      </c>
      <c r="B262" s="7">
        <v>9379.5</v>
      </c>
      <c r="C262" s="6">
        <v>200.51</v>
      </c>
      <c r="D262" s="12">
        <v>5.1031E-2</v>
      </c>
      <c r="E262" s="6">
        <v>16.05</v>
      </c>
      <c r="F262" s="6">
        <v>0.19980999999999999</v>
      </c>
      <c r="G262" s="16">
        <v>43.264000000000003</v>
      </c>
      <c r="H262" s="5">
        <f t="shared" si="59"/>
        <v>6.6001287830006472E-3</v>
      </c>
      <c r="I262" s="4">
        <f t="shared" si="60"/>
        <v>2.9047985629971684E-2</v>
      </c>
      <c r="J262" s="4">
        <f t="shared" si="61"/>
        <v>1.5057484982297087E-2</v>
      </c>
      <c r="K262" s="4">
        <f t="shared" si="62"/>
        <v>2.1642266072565253E-2</v>
      </c>
      <c r="L262" s="4">
        <f t="shared" si="63"/>
        <v>8.6829219041850703E-3</v>
      </c>
      <c r="M262" s="3">
        <f t="shared" si="64"/>
        <v>1.2449686417673078E-2</v>
      </c>
      <c r="N262" s="42">
        <f t="shared" ref="N262:N325" si="65">N261*(1+H262)</f>
        <v>24.10116863494811</v>
      </c>
      <c r="O262" s="14">
        <f t="shared" ref="O262:O325" si="66">O261*(1+I262)</f>
        <v>29.535411265613998</v>
      </c>
      <c r="P262" s="14">
        <f t="shared" ref="P262:P325" si="67">P261*(1+J262)</f>
        <v>28.763471163818394</v>
      </c>
      <c r="Q262" s="14">
        <f t="shared" ref="Q262:Q325" si="68">Q261*(1+K262)</f>
        <v>18.628133704735362</v>
      </c>
      <c r="R262" s="14">
        <f t="shared" ref="R262:R325" si="69">R261*(1+L262)</f>
        <v>0</v>
      </c>
      <c r="S262" s="14">
        <f t="shared" ref="S262:S325" si="70">S261*(1+M262)</f>
        <v>0</v>
      </c>
      <c r="T262" s="45">
        <f t="shared" ref="T262:T325" si="71">SUM(N262:S262)</f>
        <v>101.02818476911587</v>
      </c>
      <c r="U262" s="46">
        <f t="shared" ref="U262:U325" si="72">T262/T261-1</f>
        <v>1.8273919693867269E-2</v>
      </c>
    </row>
    <row r="263" spans="1:21" x14ac:dyDescent="0.25">
      <c r="A263" t="s">
        <v>472</v>
      </c>
      <c r="B263" s="7">
        <v>9677.7000000000007</v>
      </c>
      <c r="C263" s="6">
        <v>207</v>
      </c>
      <c r="D263" s="12">
        <v>5.1289000000000001E-2</v>
      </c>
      <c r="E263" s="6">
        <v>16.29</v>
      </c>
      <c r="F263" s="6">
        <v>0.20136000000000001</v>
      </c>
      <c r="G263" s="16">
        <v>43.671999999999997</v>
      </c>
      <c r="H263" s="5">
        <f t="shared" si="59"/>
        <v>3.1792739485047239E-2</v>
      </c>
      <c r="I263" s="4">
        <f t="shared" si="60"/>
        <v>3.236746296942794E-2</v>
      </c>
      <c r="J263" s="4">
        <f t="shared" si="61"/>
        <v>5.0557504262116471E-3</v>
      </c>
      <c r="K263" s="4">
        <f t="shared" si="62"/>
        <v>1.495327102803734E-2</v>
      </c>
      <c r="L263" s="4">
        <f t="shared" si="63"/>
        <v>7.7573695010260124E-3</v>
      </c>
      <c r="M263" s="3">
        <f t="shared" si="64"/>
        <v>9.430473372781023E-3</v>
      </c>
      <c r="N263" s="42">
        <f t="shared" si="65"/>
        <v>24.867410810644206</v>
      </c>
      <c r="O263" s="14">
        <f t="shared" si="66"/>
        <v>30.491397596040585</v>
      </c>
      <c r="P263" s="14">
        <f t="shared" si="67"/>
        <v>28.908892095414195</v>
      </c>
      <c r="Q263" s="14">
        <f t="shared" si="68"/>
        <v>18.906685236768787</v>
      </c>
      <c r="R263" s="14">
        <f t="shared" si="69"/>
        <v>0</v>
      </c>
      <c r="S263" s="14">
        <f t="shared" si="70"/>
        <v>0</v>
      </c>
      <c r="T263" s="45">
        <f t="shared" si="71"/>
        <v>103.17438573886778</v>
      </c>
      <c r="U263" s="46">
        <f t="shared" si="72"/>
        <v>2.1243586377966972E-2</v>
      </c>
    </row>
    <row r="264" spans="1:21" x14ac:dyDescent="0.25">
      <c r="A264" t="s">
        <v>471</v>
      </c>
      <c r="B264" s="7">
        <v>9730.7000000000007</v>
      </c>
      <c r="C264" s="6">
        <v>214.87</v>
      </c>
      <c r="D264" s="12">
        <v>5.4325999999999999E-2</v>
      </c>
      <c r="E264" s="6">
        <v>16.63</v>
      </c>
      <c r="F264" s="6">
        <v>0.20538999999999999</v>
      </c>
      <c r="G264" s="16">
        <v>45.313000000000002</v>
      </c>
      <c r="H264" s="5">
        <f t="shared" si="59"/>
        <v>5.4765078479390716E-3</v>
      </c>
      <c r="I264" s="4">
        <f t="shared" si="60"/>
        <v>3.8019323671497629E-2</v>
      </c>
      <c r="J264" s="4">
        <f t="shared" si="61"/>
        <v>5.9213476573924284E-2</v>
      </c>
      <c r="K264" s="4">
        <f t="shared" si="62"/>
        <v>2.0871700429711426E-2</v>
      </c>
      <c r="L264" s="4">
        <f t="shared" si="63"/>
        <v>2.0013905442987534E-2</v>
      </c>
      <c r="M264" s="3">
        <f t="shared" si="64"/>
        <v>3.7575563289979907E-2</v>
      </c>
      <c r="N264" s="42">
        <f t="shared" si="65"/>
        <v>25.003597381106623</v>
      </c>
      <c r="O264" s="14">
        <f t="shared" si="66"/>
        <v>31.650659910440776</v>
      </c>
      <c r="P264" s="14">
        <f t="shared" si="67"/>
        <v>30.620688100284109</v>
      </c>
      <c r="Q264" s="14">
        <f t="shared" si="68"/>
        <v>19.301299907149474</v>
      </c>
      <c r="R264" s="14">
        <f t="shared" si="69"/>
        <v>0</v>
      </c>
      <c r="S264" s="14">
        <f t="shared" si="70"/>
        <v>0</v>
      </c>
      <c r="T264" s="45">
        <f t="shared" si="71"/>
        <v>106.57624529898098</v>
      </c>
      <c r="U264" s="46">
        <f t="shared" si="72"/>
        <v>3.2971939069482037E-2</v>
      </c>
    </row>
    <row r="265" spans="1:21" x14ac:dyDescent="0.25">
      <c r="A265" t="s">
        <v>470</v>
      </c>
      <c r="B265" s="7">
        <v>9773.2999999999993</v>
      </c>
      <c r="C265" s="6">
        <v>214.51</v>
      </c>
      <c r="D265" s="12">
        <v>5.6769E-2</v>
      </c>
      <c r="E265" s="6">
        <v>17.2</v>
      </c>
      <c r="F265" s="6">
        <v>0.20496</v>
      </c>
      <c r="G265" s="16">
        <v>45.725999999999999</v>
      </c>
      <c r="H265" s="5">
        <f t="shared" si="59"/>
        <v>4.3778967597396523E-3</v>
      </c>
      <c r="I265" s="4">
        <f t="shared" si="60"/>
        <v>-1.6754316563504235E-3</v>
      </c>
      <c r="J265" s="4">
        <f t="shared" si="61"/>
        <v>4.4969259654677352E-2</v>
      </c>
      <c r="K265" s="4">
        <f t="shared" si="62"/>
        <v>3.4275405892964628E-2</v>
      </c>
      <c r="L265" s="4">
        <f t="shared" si="63"/>
        <v>-2.0935780709868679E-3</v>
      </c>
      <c r="M265" s="3">
        <f t="shared" si="64"/>
        <v>9.1143821861274787E-3</v>
      </c>
      <c r="N265" s="42">
        <f t="shared" si="65"/>
        <v>25.113060549063203</v>
      </c>
      <c r="O265" s="14">
        <f t="shared" si="66"/>
        <v>31.597631392882441</v>
      </c>
      <c r="P265" s="14">
        <f t="shared" si="67"/>
        <v>31.997677774270674</v>
      </c>
      <c r="Q265" s="14">
        <f t="shared" si="68"/>
        <v>19.962859795728864</v>
      </c>
      <c r="R265" s="14">
        <f t="shared" si="69"/>
        <v>0</v>
      </c>
      <c r="S265" s="14">
        <f t="shared" si="70"/>
        <v>0</v>
      </c>
      <c r="T265" s="45">
        <f t="shared" si="71"/>
        <v>108.67122951194517</v>
      </c>
      <c r="U265" s="46">
        <f t="shared" si="72"/>
        <v>1.9657140360753722E-2</v>
      </c>
    </row>
    <row r="266" spans="1:21" x14ac:dyDescent="0.25">
      <c r="A266" t="s">
        <v>469</v>
      </c>
      <c r="B266" s="7">
        <v>9512.2999999999993</v>
      </c>
      <c r="C266" s="6">
        <v>209.99</v>
      </c>
      <c r="D266" s="12">
        <v>5.6874000000000001E-2</v>
      </c>
      <c r="E266" s="6">
        <v>16.899999999999999</v>
      </c>
      <c r="F266" s="6">
        <v>0.20175999999999999</v>
      </c>
      <c r="G266" s="16">
        <v>44.22</v>
      </c>
      <c r="H266" s="5">
        <f t="shared" si="59"/>
        <v>-2.6705411682850233E-2</v>
      </c>
      <c r="I266" s="4">
        <f t="shared" si="60"/>
        <v>-2.1071278728264309E-2</v>
      </c>
      <c r="J266" s="4">
        <f t="shared" si="61"/>
        <v>1.8496010146382691E-3</v>
      </c>
      <c r="K266" s="4">
        <f t="shared" si="62"/>
        <v>-1.744186046511631E-2</v>
      </c>
      <c r="L266" s="4">
        <f t="shared" si="63"/>
        <v>-1.5612802498048417E-2</v>
      </c>
      <c r="M266" s="3">
        <f t="shared" si="64"/>
        <v>-3.2935310326728806E-2</v>
      </c>
      <c r="N266" s="42">
        <f t="shared" si="65"/>
        <v>24.442405928484124</v>
      </c>
      <c r="O266" s="14">
        <f t="shared" si="66"/>
        <v>30.93182889465006</v>
      </c>
      <c r="P266" s="14">
        <f t="shared" si="67"/>
        <v>32.056860711548033</v>
      </c>
      <c r="Q266" s="14">
        <f t="shared" si="68"/>
        <v>19.61467038068708</v>
      </c>
      <c r="R266" s="14">
        <f t="shared" si="69"/>
        <v>0</v>
      </c>
      <c r="S266" s="14">
        <f t="shared" si="70"/>
        <v>0</v>
      </c>
      <c r="T266" s="45">
        <f t="shared" si="71"/>
        <v>107.04576591536929</v>
      </c>
      <c r="U266" s="46">
        <f t="shared" si="72"/>
        <v>-1.4957625894876037E-2</v>
      </c>
    </row>
    <row r="267" spans="1:21" x14ac:dyDescent="0.25">
      <c r="A267" t="s">
        <v>468</v>
      </c>
      <c r="B267" s="7">
        <v>9059</v>
      </c>
      <c r="C267" s="6">
        <v>198.75</v>
      </c>
      <c r="D267" s="12">
        <v>5.2084999999999999E-2</v>
      </c>
      <c r="E267" s="6">
        <v>16.09</v>
      </c>
      <c r="F267" s="6">
        <v>0.1943</v>
      </c>
      <c r="G267" s="16">
        <v>42.93</v>
      </c>
      <c r="H267" s="5">
        <f t="shared" si="59"/>
        <v>-4.765408996772591E-2</v>
      </c>
      <c r="I267" s="4">
        <f t="shared" si="60"/>
        <v>-5.3526358398019003E-2</v>
      </c>
      <c r="J267" s="4">
        <f t="shared" si="61"/>
        <v>-8.4203678306431828E-2</v>
      </c>
      <c r="K267" s="4">
        <f t="shared" si="62"/>
        <v>-4.7928994082840126E-2</v>
      </c>
      <c r="L267" s="4">
        <f t="shared" si="63"/>
        <v>-3.697462331482948E-2</v>
      </c>
      <c r="M267" s="3">
        <f t="shared" si="64"/>
        <v>-2.917232021709637E-2</v>
      </c>
      <c r="N267" s="42">
        <f t="shared" si="65"/>
        <v>23.277625317340465</v>
      </c>
      <c r="O267" s="14">
        <f t="shared" si="66"/>
        <v>29.276160735328823</v>
      </c>
      <c r="P267" s="14">
        <f t="shared" si="67"/>
        <v>29.357555124678751</v>
      </c>
      <c r="Q267" s="14">
        <f t="shared" si="68"/>
        <v>18.674558960074268</v>
      </c>
      <c r="R267" s="14">
        <f t="shared" si="69"/>
        <v>0</v>
      </c>
      <c r="S267" s="14">
        <f t="shared" si="70"/>
        <v>0</v>
      </c>
      <c r="T267" s="45">
        <f t="shared" si="71"/>
        <v>100.5859001374223</v>
      </c>
      <c r="U267" s="46">
        <f t="shared" si="72"/>
        <v>-6.0346765915563427E-2</v>
      </c>
    </row>
    <row r="268" spans="1:21" x14ac:dyDescent="0.25">
      <c r="A268" t="s">
        <v>467</v>
      </c>
      <c r="B268" s="7">
        <v>9169.7000000000007</v>
      </c>
      <c r="C268" s="6">
        <v>207.35</v>
      </c>
      <c r="D268" s="12">
        <v>5.5745999999999997E-2</v>
      </c>
      <c r="E268" s="6">
        <v>16.59</v>
      </c>
      <c r="F268" s="6">
        <v>0.20036000000000001</v>
      </c>
      <c r="G268" s="16">
        <v>44.21</v>
      </c>
      <c r="H268" s="5">
        <f t="shared" si="59"/>
        <v>1.2219891820289375E-2</v>
      </c>
      <c r="I268" s="4">
        <f t="shared" si="60"/>
        <v>4.3270440251572229E-2</v>
      </c>
      <c r="J268" s="4">
        <f t="shared" si="61"/>
        <v>7.0288950753575774E-2</v>
      </c>
      <c r="K268" s="4">
        <f t="shared" si="62"/>
        <v>3.1075201988812973E-2</v>
      </c>
      <c r="L268" s="4">
        <f t="shared" si="63"/>
        <v>3.1188883170355064E-2</v>
      </c>
      <c r="M268" s="3">
        <f t="shared" si="64"/>
        <v>2.9815979501514045E-2</v>
      </c>
      <c r="N268" s="42">
        <f t="shared" si="65"/>
        <v>23.562075380551594</v>
      </c>
      <c r="O268" s="14">
        <f t="shared" si="66"/>
        <v>30.542953099222295</v>
      </c>
      <c r="P268" s="14">
        <f t="shared" si="67"/>
        <v>31.421066871082683</v>
      </c>
      <c r="Q268" s="14">
        <f t="shared" si="68"/>
        <v>19.254874651810574</v>
      </c>
      <c r="R268" s="14">
        <f t="shared" si="69"/>
        <v>0</v>
      </c>
      <c r="S268" s="14">
        <f t="shared" si="70"/>
        <v>0</v>
      </c>
      <c r="T268" s="45">
        <f t="shared" si="71"/>
        <v>104.78097000266715</v>
      </c>
      <c r="U268" s="46">
        <f t="shared" si="72"/>
        <v>4.1706341142381476E-2</v>
      </c>
    </row>
    <row r="269" spans="1:21" x14ac:dyDescent="0.25">
      <c r="A269" t="s">
        <v>466</v>
      </c>
      <c r="B269" s="7">
        <v>9177</v>
      </c>
      <c r="C269" s="6">
        <v>206.62</v>
      </c>
      <c r="D269" s="12">
        <v>5.4906999999999997E-2</v>
      </c>
      <c r="E269" s="6">
        <v>16.47</v>
      </c>
      <c r="F269" s="6">
        <v>0.19883000000000001</v>
      </c>
      <c r="G269" s="16">
        <v>43.875</v>
      </c>
      <c r="H269" s="5">
        <f t="shared" si="59"/>
        <v>7.9610019957021549E-4</v>
      </c>
      <c r="I269" s="4">
        <f t="shared" si="60"/>
        <v>-3.5206173137206642E-3</v>
      </c>
      <c r="J269" s="4">
        <f t="shared" si="61"/>
        <v>-1.5050407204104332E-2</v>
      </c>
      <c r="K269" s="4">
        <f t="shared" si="62"/>
        <v>-7.2332730560579206E-3</v>
      </c>
      <c r="L269" s="4">
        <f t="shared" si="63"/>
        <v>-7.6362547414653426E-3</v>
      </c>
      <c r="M269" s="3">
        <f t="shared" si="64"/>
        <v>-7.5774711603709966E-3</v>
      </c>
      <c r="N269" s="42">
        <f t="shared" si="65"/>
        <v>23.58083315346434</v>
      </c>
      <c r="O269" s="14">
        <f t="shared" si="66"/>
        <v>30.435423049729014</v>
      </c>
      <c r="P269" s="14">
        <f t="shared" si="67"/>
        <v>30.948167019885496</v>
      </c>
      <c r="Q269" s="14">
        <f t="shared" si="68"/>
        <v>19.115598885793862</v>
      </c>
      <c r="R269" s="14">
        <f t="shared" si="69"/>
        <v>0</v>
      </c>
      <c r="S269" s="14">
        <f t="shared" si="70"/>
        <v>0</v>
      </c>
      <c r="T269" s="45">
        <f t="shared" si="71"/>
        <v>104.08002210887271</v>
      </c>
      <c r="U269" s="46">
        <f t="shared" si="72"/>
        <v>-6.6896488339113214E-3</v>
      </c>
    </row>
    <row r="270" spans="1:21" x14ac:dyDescent="0.25">
      <c r="A270" t="s">
        <v>465</v>
      </c>
      <c r="B270" s="7">
        <v>8728.2000000000007</v>
      </c>
      <c r="C270" s="6">
        <v>199.97</v>
      </c>
      <c r="D270" s="12">
        <v>5.1443999999999997E-2</v>
      </c>
      <c r="E270" s="6">
        <v>16.010000000000002</v>
      </c>
      <c r="F270" s="6">
        <v>0.19278999999999999</v>
      </c>
      <c r="G270" s="16">
        <v>42.152000000000001</v>
      </c>
      <c r="H270" s="5">
        <f t="shared" si="59"/>
        <v>-4.8904870872834127E-2</v>
      </c>
      <c r="I270" s="4">
        <f t="shared" si="60"/>
        <v>-3.2184686864775935E-2</v>
      </c>
      <c r="J270" s="4">
        <f t="shared" si="61"/>
        <v>-6.3070282477644013E-2</v>
      </c>
      <c r="K270" s="4">
        <f t="shared" si="62"/>
        <v>-2.7929568913175329E-2</v>
      </c>
      <c r="L270" s="4">
        <f t="shared" si="63"/>
        <v>-3.0377709601166925E-2</v>
      </c>
      <c r="M270" s="3">
        <f t="shared" si="64"/>
        <v>-3.9270655270655208E-2</v>
      </c>
      <c r="N270" s="42">
        <f t="shared" si="65"/>
        <v>22.427615553020321</v>
      </c>
      <c r="O270" s="14">
        <f t="shared" si="66"/>
        <v>29.455868489276501</v>
      </c>
      <c r="P270" s="14">
        <f t="shared" si="67"/>
        <v>28.996257383776012</v>
      </c>
      <c r="Q270" s="14">
        <f t="shared" si="68"/>
        <v>18.581708449396466</v>
      </c>
      <c r="R270" s="14">
        <f t="shared" si="69"/>
        <v>0</v>
      </c>
      <c r="S270" s="14">
        <f t="shared" si="70"/>
        <v>0</v>
      </c>
      <c r="T270" s="45">
        <f t="shared" si="71"/>
        <v>99.461449875469299</v>
      </c>
      <c r="U270" s="46">
        <f t="shared" si="72"/>
        <v>-4.4375204192137474E-2</v>
      </c>
    </row>
    <row r="271" spans="1:21" x14ac:dyDescent="0.25">
      <c r="A271" t="s">
        <v>464</v>
      </c>
      <c r="B271" s="7">
        <v>8898.2000000000007</v>
      </c>
      <c r="C271" s="6">
        <v>204.13</v>
      </c>
      <c r="D271" s="12">
        <v>5.389E-2</v>
      </c>
      <c r="E271" s="6">
        <v>16.38</v>
      </c>
      <c r="F271" s="6">
        <v>0.19619</v>
      </c>
      <c r="G271" s="16">
        <v>42.981000000000002</v>
      </c>
      <c r="H271" s="5">
        <f t="shared" si="59"/>
        <v>1.9477097225086393E-2</v>
      </c>
      <c r="I271" s="4">
        <f t="shared" si="60"/>
        <v>2.0803120468070091E-2</v>
      </c>
      <c r="J271" s="4">
        <f t="shared" si="61"/>
        <v>4.754684705699419E-2</v>
      </c>
      <c r="K271" s="4">
        <f t="shared" si="62"/>
        <v>2.3110555902560836E-2</v>
      </c>
      <c r="L271" s="4">
        <f t="shared" si="63"/>
        <v>1.7635769490118802E-2</v>
      </c>
      <c r="M271" s="3">
        <f t="shared" si="64"/>
        <v>1.966691971911172E-2</v>
      </c>
      <c r="N271" s="42">
        <f t="shared" si="65"/>
        <v>22.864440401673356</v>
      </c>
      <c r="O271" s="14">
        <f t="shared" si="66"/>
        <v>30.06864246995055</v>
      </c>
      <c r="P271" s="14">
        <f t="shared" si="67"/>
        <v>30.374937998827647</v>
      </c>
      <c r="Q271" s="14">
        <f t="shared" si="68"/>
        <v>19.01114206128133</v>
      </c>
      <c r="R271" s="14">
        <f t="shared" si="69"/>
        <v>0</v>
      </c>
      <c r="S271" s="14">
        <f t="shared" si="70"/>
        <v>0</v>
      </c>
      <c r="T271" s="45">
        <f t="shared" si="71"/>
        <v>102.31916293173289</v>
      </c>
      <c r="U271" s="46">
        <f t="shared" si="72"/>
        <v>2.8731866063098632E-2</v>
      </c>
    </row>
    <row r="272" spans="1:21" x14ac:dyDescent="0.25">
      <c r="A272" t="s">
        <v>463</v>
      </c>
      <c r="B272" s="7">
        <v>8842.5</v>
      </c>
      <c r="C272" s="6">
        <v>201</v>
      </c>
      <c r="D272" s="12">
        <v>5.3539999999999997E-2</v>
      </c>
      <c r="E272" s="6">
        <v>16.22</v>
      </c>
      <c r="F272" s="6">
        <v>0.19374</v>
      </c>
      <c r="G272" s="16">
        <v>42.262999999999998</v>
      </c>
      <c r="H272" s="5">
        <f t="shared" si="59"/>
        <v>-6.2596929716123295E-3</v>
      </c>
      <c r="I272" s="4">
        <f t="shared" si="60"/>
        <v>-1.5333365992259762E-2</v>
      </c>
      <c r="J272" s="4">
        <f t="shared" si="61"/>
        <v>-6.4947114492485136E-3</v>
      </c>
      <c r="K272" s="4">
        <f t="shared" si="62"/>
        <v>-9.7680097680097333E-3</v>
      </c>
      <c r="L272" s="4">
        <f t="shared" si="63"/>
        <v>-1.2487894388093168E-2</v>
      </c>
      <c r="M272" s="3">
        <f t="shared" si="64"/>
        <v>-1.6705055722295969E-2</v>
      </c>
      <c r="N272" s="42">
        <f t="shared" si="65"/>
        <v>22.721316024791154</v>
      </c>
      <c r="O272" s="14">
        <f t="shared" si="66"/>
        <v>29.607588970068392</v>
      </c>
      <c r="P272" s="14">
        <f t="shared" si="67"/>
        <v>30.177661541236446</v>
      </c>
      <c r="Q272" s="14">
        <f t="shared" si="68"/>
        <v>18.825441039925714</v>
      </c>
      <c r="R272" s="14">
        <f t="shared" si="69"/>
        <v>0</v>
      </c>
      <c r="S272" s="14">
        <f t="shared" si="70"/>
        <v>0</v>
      </c>
      <c r="T272" s="45">
        <f t="shared" si="71"/>
        <v>101.33200757602171</v>
      </c>
      <c r="U272" s="46">
        <f t="shared" si="72"/>
        <v>-9.6478052343900167E-3</v>
      </c>
    </row>
    <row r="273" spans="1:21" x14ac:dyDescent="0.25">
      <c r="A273" t="s">
        <v>462</v>
      </c>
      <c r="B273" s="7">
        <v>9199.1</v>
      </c>
      <c r="C273" s="6">
        <v>208.18</v>
      </c>
      <c r="D273" s="12">
        <v>5.5106000000000002E-2</v>
      </c>
      <c r="E273" s="6">
        <v>16.46</v>
      </c>
      <c r="F273" s="6">
        <v>0.19797000000000001</v>
      </c>
      <c r="G273" s="16">
        <v>43.847000000000001</v>
      </c>
      <c r="H273" s="5">
        <f t="shared" si="59"/>
        <v>4.0327961549335711E-2</v>
      </c>
      <c r="I273" s="4">
        <f t="shared" si="60"/>
        <v>3.572139303482591E-2</v>
      </c>
      <c r="J273" s="4">
        <f t="shared" si="61"/>
        <v>2.9249159506910871E-2</v>
      </c>
      <c r="K273" s="4">
        <f t="shared" si="62"/>
        <v>1.4796547472256671E-2</v>
      </c>
      <c r="L273" s="4">
        <f t="shared" si="63"/>
        <v>2.1833384948900747E-2</v>
      </c>
      <c r="M273" s="3">
        <f t="shared" si="64"/>
        <v>3.7479592078177193E-2</v>
      </c>
      <c r="N273" s="42">
        <f t="shared" si="65"/>
        <v>23.637620383789237</v>
      </c>
      <c r="O273" s="14">
        <f t="shared" si="66"/>
        <v>30.665213292481781</v>
      </c>
      <c r="P273" s="14">
        <f t="shared" si="67"/>
        <v>31.060332777201641</v>
      </c>
      <c r="Q273" s="14">
        <f t="shared" si="68"/>
        <v>19.103992571959143</v>
      </c>
      <c r="R273" s="14">
        <f t="shared" si="69"/>
        <v>0</v>
      </c>
      <c r="S273" s="14">
        <f t="shared" si="70"/>
        <v>0</v>
      </c>
      <c r="T273" s="45">
        <f t="shared" si="71"/>
        <v>104.4671590254318</v>
      </c>
      <c r="U273" s="46">
        <f t="shared" si="72"/>
        <v>3.0939399350772945E-2</v>
      </c>
    </row>
    <row r="274" spans="1:21" x14ac:dyDescent="0.25">
      <c r="A274" t="s">
        <v>461</v>
      </c>
      <c r="B274" s="7">
        <v>9572.2000000000007</v>
      </c>
      <c r="C274" s="6">
        <v>220.18</v>
      </c>
      <c r="D274" s="12">
        <v>6.4976999999999993E-2</v>
      </c>
      <c r="E274" s="6">
        <v>17.079999999999998</v>
      </c>
      <c r="F274" s="6">
        <v>0.20046</v>
      </c>
      <c r="G274" s="16">
        <v>44.722999999999999</v>
      </c>
      <c r="H274" s="5">
        <f t="shared" si="59"/>
        <v>4.0558315487384755E-2</v>
      </c>
      <c r="I274" s="4">
        <f t="shared" si="60"/>
        <v>5.7642424824670968E-2</v>
      </c>
      <c r="J274" s="4">
        <f t="shared" si="61"/>
        <v>0.17912749972779718</v>
      </c>
      <c r="K274" s="4">
        <f t="shared" si="62"/>
        <v>3.7667071688942677E-2</v>
      </c>
      <c r="L274" s="4">
        <f t="shared" si="63"/>
        <v>1.2577663282315354E-2</v>
      </c>
      <c r="M274" s="3">
        <f t="shared" si="64"/>
        <v>1.9978561817228124E-2</v>
      </c>
      <c r="N274" s="42">
        <f t="shared" si="65"/>
        <v>24.596322448685999</v>
      </c>
      <c r="O274" s="14">
        <f t="shared" si="66"/>
        <v>32.43283054442616</v>
      </c>
      <c r="P274" s="14">
        <f t="shared" si="67"/>
        <v>36.624092528295115</v>
      </c>
      <c r="Q274" s="14">
        <f t="shared" si="68"/>
        <v>19.823584029712155</v>
      </c>
      <c r="R274" s="14">
        <f t="shared" si="69"/>
        <v>0</v>
      </c>
      <c r="S274" s="14">
        <f t="shared" si="70"/>
        <v>0</v>
      </c>
      <c r="T274" s="45">
        <f t="shared" si="71"/>
        <v>113.47682955111944</v>
      </c>
      <c r="U274" s="46">
        <f t="shared" si="72"/>
        <v>8.6244046547626407E-2</v>
      </c>
    </row>
    <row r="275" spans="1:21" x14ac:dyDescent="0.25">
      <c r="A275" t="s">
        <v>460</v>
      </c>
      <c r="B275" s="7">
        <v>9424.7999999999993</v>
      </c>
      <c r="C275" s="6">
        <v>220.66</v>
      </c>
      <c r="D275" s="12">
        <v>6.4706E-2</v>
      </c>
      <c r="E275" s="6">
        <v>17</v>
      </c>
      <c r="F275" s="6">
        <v>0.19758000000000001</v>
      </c>
      <c r="G275" s="16">
        <v>44.503</v>
      </c>
      <c r="H275" s="5">
        <f t="shared" si="59"/>
        <v>-1.5398758905998733E-2</v>
      </c>
      <c r="I275" s="4">
        <f t="shared" si="60"/>
        <v>2.1800345172131586E-3</v>
      </c>
      <c r="J275" s="4">
        <f t="shared" si="61"/>
        <v>-4.1707065577049063E-3</v>
      </c>
      <c r="K275" s="4">
        <f t="shared" si="62"/>
        <v>-4.6838407494144141E-3</v>
      </c>
      <c r="L275" s="4">
        <f t="shared" si="63"/>
        <v>-1.4366956001197195E-2</v>
      </c>
      <c r="M275" s="3">
        <f t="shared" si="64"/>
        <v>-4.9191691076180266E-3</v>
      </c>
      <c r="N275" s="42">
        <f t="shared" si="65"/>
        <v>24.217569609324478</v>
      </c>
      <c r="O275" s="14">
        <f t="shared" si="66"/>
        <v>32.503535234503936</v>
      </c>
      <c r="P275" s="14">
        <f t="shared" si="67"/>
        <v>36.471344185417365</v>
      </c>
      <c r="Q275" s="14">
        <f t="shared" si="68"/>
        <v>19.730733519034349</v>
      </c>
      <c r="R275" s="14">
        <f t="shared" si="69"/>
        <v>0</v>
      </c>
      <c r="S275" s="14">
        <f t="shared" si="70"/>
        <v>0</v>
      </c>
      <c r="T275" s="45">
        <f t="shared" si="71"/>
        <v>112.92318254828012</v>
      </c>
      <c r="U275" s="46">
        <f t="shared" si="72"/>
        <v>-4.8789431730633659E-3</v>
      </c>
    </row>
    <row r="276" spans="1:21" x14ac:dyDescent="0.25">
      <c r="A276" t="s">
        <v>459</v>
      </c>
      <c r="B276" s="7">
        <v>9692.5</v>
      </c>
      <c r="C276" s="6">
        <v>243.63</v>
      </c>
      <c r="D276" s="12">
        <v>7.6878000000000002E-2</v>
      </c>
      <c r="E276" s="6">
        <v>17.73</v>
      </c>
      <c r="F276" s="6">
        <v>0.20702999999999999</v>
      </c>
      <c r="G276" s="16">
        <v>47.746000000000002</v>
      </c>
      <c r="H276" s="5">
        <f t="shared" si="59"/>
        <v>2.8403785756726974E-2</v>
      </c>
      <c r="I276" s="4">
        <f t="shared" si="60"/>
        <v>0.1040968005075682</v>
      </c>
      <c r="J276" s="4">
        <f t="shared" si="61"/>
        <v>0.18811238525020868</v>
      </c>
      <c r="K276" s="4">
        <f t="shared" si="62"/>
        <v>4.294117647058826E-2</v>
      </c>
      <c r="L276" s="4">
        <f t="shared" si="63"/>
        <v>4.7828727604008359E-2</v>
      </c>
      <c r="M276" s="3">
        <f t="shared" si="64"/>
        <v>7.2871491809541E-2</v>
      </c>
      <c r="N276" s="42">
        <f t="shared" si="65"/>
        <v>24.905440268056353</v>
      </c>
      <c r="O276" s="14">
        <f t="shared" si="66"/>
        <v>35.887049257600808</v>
      </c>
      <c r="P276" s="14">
        <f t="shared" si="67"/>
        <v>43.332055733417555</v>
      </c>
      <c r="Q276" s="14">
        <f t="shared" si="68"/>
        <v>20.577994428969355</v>
      </c>
      <c r="R276" s="14">
        <f t="shared" si="69"/>
        <v>0</v>
      </c>
      <c r="S276" s="14">
        <f t="shared" si="70"/>
        <v>0</v>
      </c>
      <c r="T276" s="45">
        <f t="shared" si="71"/>
        <v>124.70253968804408</v>
      </c>
      <c r="U276" s="46">
        <f t="shared" si="72"/>
        <v>0.10431301061434151</v>
      </c>
    </row>
    <row r="277" spans="1:21" x14ac:dyDescent="0.25">
      <c r="A277" t="s">
        <v>458</v>
      </c>
      <c r="B277" s="7">
        <v>9454.7999999999993</v>
      </c>
      <c r="C277" s="6">
        <v>231.81</v>
      </c>
      <c r="D277" s="12">
        <v>7.4162000000000006E-2</v>
      </c>
      <c r="E277" s="6">
        <v>17.11</v>
      </c>
      <c r="F277" s="6">
        <v>0.20254</v>
      </c>
      <c r="G277" s="16">
        <v>45.610999999999997</v>
      </c>
      <c r="H277" s="5">
        <f t="shared" si="59"/>
        <v>-2.4524116584988431E-2</v>
      </c>
      <c r="I277" s="4">
        <f t="shared" si="60"/>
        <v>-4.8516192587119811E-2</v>
      </c>
      <c r="J277" s="4">
        <f t="shared" si="61"/>
        <v>-3.5328702619735086E-2</v>
      </c>
      <c r="K277" s="4">
        <f t="shared" si="62"/>
        <v>-3.4968979131415723E-2</v>
      </c>
      <c r="L277" s="4">
        <f t="shared" si="63"/>
        <v>-2.168767811428296E-2</v>
      </c>
      <c r="M277" s="3">
        <f t="shared" si="64"/>
        <v>-4.4715787709965316E-2</v>
      </c>
      <c r="N277" s="42">
        <f t="shared" si="65"/>
        <v>24.294656347322075</v>
      </c>
      <c r="O277" s="14">
        <f t="shared" si="66"/>
        <v>34.145946264435594</v>
      </c>
      <c r="P277" s="14">
        <f t="shared" si="67"/>
        <v>41.801190422509862</v>
      </c>
      <c r="Q277" s="14">
        <f t="shared" si="68"/>
        <v>19.858402971216336</v>
      </c>
      <c r="R277" s="14">
        <f t="shared" si="69"/>
        <v>0</v>
      </c>
      <c r="S277" s="14">
        <f t="shared" si="70"/>
        <v>0</v>
      </c>
      <c r="T277" s="45">
        <f t="shared" si="71"/>
        <v>120.10019600548387</v>
      </c>
      <c r="U277" s="46">
        <f t="shared" si="72"/>
        <v>-3.6906575391916219E-2</v>
      </c>
    </row>
    <row r="278" spans="1:21" x14ac:dyDescent="0.25">
      <c r="A278" t="s">
        <v>457</v>
      </c>
      <c r="B278" s="7">
        <v>10189.299999999999</v>
      </c>
      <c r="C278" s="6">
        <v>247.97</v>
      </c>
      <c r="D278" s="12">
        <v>8.0920000000000006E-2</v>
      </c>
      <c r="E278" s="6">
        <v>17.920000000000002</v>
      </c>
      <c r="F278" s="6">
        <v>0.2109</v>
      </c>
      <c r="G278" s="16">
        <v>48.201000000000001</v>
      </c>
      <c r="H278" s="5">
        <f t="shared" si="59"/>
        <v>7.768540846977201E-2</v>
      </c>
      <c r="I278" s="4">
        <f t="shared" si="60"/>
        <v>6.9712264354428122E-2</v>
      </c>
      <c r="J278" s="4">
        <f t="shared" si="61"/>
        <v>9.1124834821067369E-2</v>
      </c>
      <c r="K278" s="4">
        <f t="shared" si="62"/>
        <v>4.7340736411455531E-2</v>
      </c>
      <c r="L278" s="4">
        <f t="shared" si="63"/>
        <v>4.1275797373358403E-2</v>
      </c>
      <c r="M278" s="3">
        <f t="shared" si="64"/>
        <v>5.6784547587204859E-2</v>
      </c>
      <c r="N278" s="42">
        <f t="shared" si="65"/>
        <v>26.181996649296529</v>
      </c>
      <c r="O278" s="14">
        <f t="shared" si="66"/>
        <v>36.526337497054023</v>
      </c>
      <c r="P278" s="14">
        <f t="shared" si="67"/>
        <v>45.610316995085057</v>
      </c>
      <c r="Q278" s="14">
        <f t="shared" si="68"/>
        <v>20.798514391829155</v>
      </c>
      <c r="R278" s="14">
        <f t="shared" si="69"/>
        <v>0</v>
      </c>
      <c r="S278" s="14">
        <f t="shared" si="70"/>
        <v>0</v>
      </c>
      <c r="T278" s="45">
        <f t="shared" si="71"/>
        <v>129.11716553326477</v>
      </c>
      <c r="U278" s="46">
        <f t="shared" si="72"/>
        <v>7.5078724495746707E-2</v>
      </c>
    </row>
    <row r="279" spans="1:21" x14ac:dyDescent="0.25">
      <c r="A279" t="s">
        <v>456</v>
      </c>
      <c r="B279" s="7">
        <v>9527.6</v>
      </c>
      <c r="C279" s="6">
        <v>237.94</v>
      </c>
      <c r="D279" s="12">
        <v>7.8785999999999995E-2</v>
      </c>
      <c r="E279" s="6">
        <v>17.28</v>
      </c>
      <c r="F279" s="6">
        <v>0.20316999999999999</v>
      </c>
      <c r="G279" s="16">
        <v>46.018000000000001</v>
      </c>
      <c r="H279" s="5">
        <f t="shared" si="59"/>
        <v>-6.4940673058993204E-2</v>
      </c>
      <c r="I279" s="4">
        <f t="shared" si="60"/>
        <v>-4.044844134371095E-2</v>
      </c>
      <c r="J279" s="4">
        <f t="shared" si="61"/>
        <v>-2.637172516065267E-2</v>
      </c>
      <c r="K279" s="4">
        <f t="shared" si="62"/>
        <v>-3.5714285714285698E-2</v>
      </c>
      <c r="L279" s="4">
        <f t="shared" si="63"/>
        <v>-3.6652441915599909E-2</v>
      </c>
      <c r="M279" s="3">
        <f t="shared" si="64"/>
        <v>-4.5289516815003816E-2</v>
      </c>
      <c r="N279" s="42">
        <f t="shared" si="65"/>
        <v>24.481720164862907</v>
      </c>
      <c r="O279" s="14">
        <f t="shared" si="66"/>
        <v>35.048904077303845</v>
      </c>
      <c r="P279" s="14">
        <f t="shared" si="67"/>
        <v>44.407494250800426</v>
      </c>
      <c r="Q279" s="14">
        <f t="shared" si="68"/>
        <v>20.055710306406684</v>
      </c>
      <c r="R279" s="14">
        <f t="shared" si="69"/>
        <v>0</v>
      </c>
      <c r="S279" s="14">
        <f t="shared" si="70"/>
        <v>0</v>
      </c>
      <c r="T279" s="45">
        <f t="shared" si="71"/>
        <v>123.99382879937386</v>
      </c>
      <c r="U279" s="46">
        <f t="shared" si="72"/>
        <v>-3.9679749107960127E-2</v>
      </c>
    </row>
    <row r="280" spans="1:21" x14ac:dyDescent="0.25">
      <c r="A280" t="s">
        <v>455</v>
      </c>
      <c r="B280" s="7">
        <v>9667.2000000000007</v>
      </c>
      <c r="C280" s="6">
        <v>244.52</v>
      </c>
      <c r="D280" s="12">
        <v>8.5508000000000001E-2</v>
      </c>
      <c r="E280" s="6">
        <v>17.559999999999999</v>
      </c>
      <c r="F280" s="6">
        <v>0.20411000000000001</v>
      </c>
      <c r="G280" s="16">
        <v>47.149000000000001</v>
      </c>
      <c r="H280" s="5">
        <f t="shared" si="59"/>
        <v>1.4652168436962043E-2</v>
      </c>
      <c r="I280" s="4">
        <f t="shared" si="60"/>
        <v>2.7654030427838983E-2</v>
      </c>
      <c r="J280" s="4">
        <f t="shared" si="61"/>
        <v>8.531972685502498E-2</v>
      </c>
      <c r="K280" s="4">
        <f t="shared" si="62"/>
        <v>1.6203703703703498E-2</v>
      </c>
      <c r="L280" s="4">
        <f t="shared" si="63"/>
        <v>4.6266673229315991E-3</v>
      </c>
      <c r="M280" s="3">
        <f t="shared" si="64"/>
        <v>2.4577339302012335E-2</v>
      </c>
      <c r="N280" s="42">
        <f t="shared" si="65"/>
        <v>24.840430452345046</v>
      </c>
      <c r="O280" s="14">
        <f t="shared" si="66"/>
        <v>36.018147537120015</v>
      </c>
      <c r="P280" s="14">
        <f t="shared" si="67"/>
        <v>48.196329530594809</v>
      </c>
      <c r="Q280" s="14">
        <f t="shared" si="68"/>
        <v>20.380687093779009</v>
      </c>
      <c r="R280" s="14">
        <f t="shared" si="69"/>
        <v>0</v>
      </c>
      <c r="S280" s="14">
        <f t="shared" si="70"/>
        <v>0</v>
      </c>
      <c r="T280" s="45">
        <f t="shared" si="71"/>
        <v>129.43559461383887</v>
      </c>
      <c r="U280" s="46">
        <f t="shared" si="72"/>
        <v>4.3887392357808253E-2</v>
      </c>
    </row>
    <row r="281" spans="1:21" x14ac:dyDescent="0.25">
      <c r="A281" t="s">
        <v>454</v>
      </c>
      <c r="B281" s="7">
        <v>9794.4</v>
      </c>
      <c r="C281" s="6">
        <v>243.37</v>
      </c>
      <c r="D281" s="12">
        <v>8.8806999999999997E-2</v>
      </c>
      <c r="E281" s="6">
        <v>17.52</v>
      </c>
      <c r="F281" s="6">
        <v>0.20438000000000001</v>
      </c>
      <c r="G281" s="16">
        <v>47.44</v>
      </c>
      <c r="H281" s="5">
        <f t="shared" si="59"/>
        <v>1.3157894736842035E-2</v>
      </c>
      <c r="I281" s="4">
        <f t="shared" si="60"/>
        <v>-4.7030917716341936E-3</v>
      </c>
      <c r="J281" s="4">
        <f t="shared" si="61"/>
        <v>3.858118538616262E-2</v>
      </c>
      <c r="K281" s="4">
        <f t="shared" si="62"/>
        <v>-2.277904328018221E-3</v>
      </c>
      <c r="L281" s="4">
        <f t="shared" si="63"/>
        <v>1.322816128558113E-3</v>
      </c>
      <c r="M281" s="3">
        <f t="shared" si="64"/>
        <v>6.171923052450623E-3</v>
      </c>
      <c r="N281" s="42">
        <f t="shared" si="65"/>
        <v>25.167278221454847</v>
      </c>
      <c r="O281" s="14">
        <f t="shared" si="66"/>
        <v>35.848750883808677</v>
      </c>
      <c r="P281" s="14">
        <f t="shared" si="67"/>
        <v>50.055801055147271</v>
      </c>
      <c r="Q281" s="14">
        <f t="shared" si="68"/>
        <v>20.334261838440106</v>
      </c>
      <c r="R281" s="14">
        <f t="shared" si="69"/>
        <v>0</v>
      </c>
      <c r="S281" s="14">
        <f t="shared" si="70"/>
        <v>0</v>
      </c>
      <c r="T281" s="45">
        <f t="shared" si="71"/>
        <v>131.40609199885091</v>
      </c>
      <c r="U281" s="46">
        <f t="shared" si="72"/>
        <v>1.5223767394825671E-2</v>
      </c>
    </row>
    <row r="282" spans="1:21" x14ac:dyDescent="0.25">
      <c r="A282" t="s">
        <v>453</v>
      </c>
      <c r="B282" s="7">
        <v>9631.2000000000007</v>
      </c>
      <c r="C282" s="6">
        <v>240.23</v>
      </c>
      <c r="D282" s="12">
        <v>8.5188E-2</v>
      </c>
      <c r="E282" s="6">
        <v>17.7</v>
      </c>
      <c r="F282" s="6">
        <v>0.20282</v>
      </c>
      <c r="G282" s="16">
        <v>46.832999999999998</v>
      </c>
      <c r="H282" s="5">
        <f t="shared" si="59"/>
        <v>-1.6662582700318396E-2</v>
      </c>
      <c r="I282" s="4">
        <f t="shared" si="60"/>
        <v>-1.2902165427127521E-2</v>
      </c>
      <c r="J282" s="4">
        <f t="shared" si="61"/>
        <v>-4.0751292127872762E-2</v>
      </c>
      <c r="K282" s="4">
        <f t="shared" si="62"/>
        <v>1.0273972602739656E-2</v>
      </c>
      <c r="L282" s="4">
        <f t="shared" si="63"/>
        <v>-7.6328407867697345E-3</v>
      </c>
      <c r="M282" s="3">
        <f t="shared" si="64"/>
        <v>-1.2795109612141586E-2</v>
      </c>
      <c r="N282" s="42">
        <f t="shared" si="65"/>
        <v>24.747926366747933</v>
      </c>
      <c r="O282" s="14">
        <f t="shared" si="66"/>
        <v>35.386224369549893</v>
      </c>
      <c r="P282" s="14">
        <f t="shared" si="67"/>
        <v>48.015962483654285</v>
      </c>
      <c r="Q282" s="14">
        <f t="shared" si="68"/>
        <v>20.543175487465174</v>
      </c>
      <c r="R282" s="14">
        <f t="shared" si="69"/>
        <v>0</v>
      </c>
      <c r="S282" s="14">
        <f t="shared" si="70"/>
        <v>0</v>
      </c>
      <c r="T282" s="45">
        <f t="shared" si="71"/>
        <v>128.69328870741728</v>
      </c>
      <c r="U282" s="46">
        <f t="shared" si="72"/>
        <v>-2.0644425613519868E-2</v>
      </c>
    </row>
    <row r="283" spans="1:21" x14ac:dyDescent="0.25">
      <c r="A283" t="s">
        <v>452</v>
      </c>
      <c r="B283" s="7">
        <v>9669.6</v>
      </c>
      <c r="C283" s="6">
        <v>242</v>
      </c>
      <c r="D283" s="12">
        <v>8.6180999999999994E-2</v>
      </c>
      <c r="E283" s="6">
        <v>17.559999999999999</v>
      </c>
      <c r="F283" s="6">
        <v>0.20369999999999999</v>
      </c>
      <c r="G283" s="16">
        <v>46.793999999999997</v>
      </c>
      <c r="H283" s="5">
        <f t="shared" si="59"/>
        <v>3.9870421131322775E-3</v>
      </c>
      <c r="I283" s="4">
        <f t="shared" si="60"/>
        <v>7.3679390584024951E-3</v>
      </c>
      <c r="J283" s="4">
        <f t="shared" si="61"/>
        <v>1.1656571348077183E-2</v>
      </c>
      <c r="K283" s="4">
        <f t="shared" si="62"/>
        <v>-7.9096045197740716E-3</v>
      </c>
      <c r="L283" s="4">
        <f t="shared" si="63"/>
        <v>4.338822601321235E-3</v>
      </c>
      <c r="M283" s="3">
        <f t="shared" si="64"/>
        <v>-8.3274614054196228E-4</v>
      </c>
      <c r="N283" s="42">
        <f t="shared" si="65"/>
        <v>24.846597391384854</v>
      </c>
      <c r="O283" s="14">
        <f t="shared" si="66"/>
        <v>35.646947914211694</v>
      </c>
      <c r="P283" s="14">
        <f t="shared" si="67"/>
        <v>48.575663976191599</v>
      </c>
      <c r="Q283" s="14">
        <f t="shared" si="68"/>
        <v>20.380687093779006</v>
      </c>
      <c r="R283" s="14">
        <f t="shared" si="69"/>
        <v>0</v>
      </c>
      <c r="S283" s="14">
        <f t="shared" si="70"/>
        <v>0</v>
      </c>
      <c r="T283" s="45">
        <f t="shared" si="71"/>
        <v>129.44989637556716</v>
      </c>
      <c r="U283" s="46">
        <f t="shared" si="72"/>
        <v>5.879154039415635E-3</v>
      </c>
    </row>
    <row r="284" spans="1:21" x14ac:dyDescent="0.25">
      <c r="A284" t="s">
        <v>451</v>
      </c>
      <c r="B284" s="7">
        <v>9742.6</v>
      </c>
      <c r="C284" s="6">
        <v>244.56</v>
      </c>
      <c r="D284" s="12">
        <v>8.6535000000000001E-2</v>
      </c>
      <c r="E284" s="6">
        <v>17.420000000000002</v>
      </c>
      <c r="F284" s="6">
        <v>0.20333999999999999</v>
      </c>
      <c r="G284" s="16">
        <v>46.637999999999998</v>
      </c>
      <c r="H284" s="5">
        <f t="shared" si="59"/>
        <v>7.5494332754197924E-3</v>
      </c>
      <c r="I284" s="4">
        <f t="shared" si="60"/>
        <v>1.0578512396694162E-2</v>
      </c>
      <c r="J284" s="4">
        <f t="shared" si="61"/>
        <v>4.1076339332335454E-3</v>
      </c>
      <c r="K284" s="4">
        <f t="shared" si="62"/>
        <v>-7.9726651480636068E-3</v>
      </c>
      <c r="L284" s="4">
        <f t="shared" si="63"/>
        <v>-1.767304860088359E-3</v>
      </c>
      <c r="M284" s="3">
        <f t="shared" si="64"/>
        <v>-3.3337607385561796E-3</v>
      </c>
      <c r="N284" s="42">
        <f t="shared" si="65"/>
        <v>25.034175120512334</v>
      </c>
      <c r="O284" s="14">
        <f t="shared" si="66"/>
        <v>36.024039594626494</v>
      </c>
      <c r="P284" s="14">
        <f t="shared" si="67"/>
        <v>48.775195021869557</v>
      </c>
      <c r="Q284" s="14">
        <f t="shared" si="68"/>
        <v>20.218198700092845</v>
      </c>
      <c r="R284" s="14">
        <f t="shared" si="69"/>
        <v>0</v>
      </c>
      <c r="S284" s="14">
        <f t="shared" si="70"/>
        <v>0</v>
      </c>
      <c r="T284" s="45">
        <f t="shared" si="71"/>
        <v>130.05160843710124</v>
      </c>
      <c r="U284" s="46">
        <f t="shared" si="72"/>
        <v>4.6482235859683918E-3</v>
      </c>
    </row>
    <row r="285" spans="1:21" x14ac:dyDescent="0.25">
      <c r="A285" t="s">
        <v>450</v>
      </c>
      <c r="B285" s="7">
        <v>9777.9</v>
      </c>
      <c r="C285" s="6">
        <v>246.18</v>
      </c>
      <c r="D285" s="12">
        <v>8.6438000000000001E-2</v>
      </c>
      <c r="E285" s="6">
        <v>17.43</v>
      </c>
      <c r="F285" s="6">
        <v>0.20408000000000001</v>
      </c>
      <c r="G285" s="16">
        <v>46.404000000000003</v>
      </c>
      <c r="H285" s="5">
        <f t="shared" si="59"/>
        <v>3.6232627840617759E-3</v>
      </c>
      <c r="I285" s="4">
        <f t="shared" si="60"/>
        <v>6.6241413150147643E-3</v>
      </c>
      <c r="J285" s="4">
        <f t="shared" si="61"/>
        <v>-1.1209337262378938E-3</v>
      </c>
      <c r="K285" s="4">
        <f t="shared" si="62"/>
        <v>5.7405281285860532E-4</v>
      </c>
      <c r="L285" s="4">
        <f t="shared" si="63"/>
        <v>3.6392249434444857E-3</v>
      </c>
      <c r="M285" s="3">
        <f t="shared" si="64"/>
        <v>-5.0173678116556264E-3</v>
      </c>
      <c r="N285" s="42">
        <f t="shared" si="65"/>
        <v>25.124880515556171</v>
      </c>
      <c r="O285" s="14">
        <f t="shared" si="66"/>
        <v>36.262667923638986</v>
      </c>
      <c r="P285" s="14">
        <f t="shared" si="67"/>
        <v>48.720521260765715</v>
      </c>
      <c r="Q285" s="14">
        <f t="shared" si="68"/>
        <v>20.229805013927567</v>
      </c>
      <c r="R285" s="14">
        <f t="shared" si="69"/>
        <v>0</v>
      </c>
      <c r="S285" s="14">
        <f t="shared" si="70"/>
        <v>0</v>
      </c>
      <c r="T285" s="45">
        <f t="shared" si="71"/>
        <v>130.33787471388845</v>
      </c>
      <c r="U285" s="46">
        <f t="shared" si="72"/>
        <v>2.2011744431877922E-3</v>
      </c>
    </row>
    <row r="286" spans="1:21" x14ac:dyDescent="0.25">
      <c r="A286" t="s">
        <v>449</v>
      </c>
      <c r="B286" s="7">
        <v>9768.7999999999993</v>
      </c>
      <c r="C286" s="6">
        <v>243.82</v>
      </c>
      <c r="D286" s="12">
        <v>8.2905999999999994E-2</v>
      </c>
      <c r="E286" s="6">
        <v>17.37</v>
      </c>
      <c r="F286" s="6">
        <v>0.20133000000000001</v>
      </c>
      <c r="G286" s="16">
        <v>45.872999999999998</v>
      </c>
      <c r="H286" s="5">
        <f t="shared" si="59"/>
        <v>-9.3067018480452735E-4</v>
      </c>
      <c r="I286" s="4">
        <f t="shared" si="60"/>
        <v>-9.5864814363474382E-3</v>
      </c>
      <c r="J286" s="4">
        <f t="shared" si="61"/>
        <v>-4.0861658067053885E-2</v>
      </c>
      <c r="K286" s="4">
        <f t="shared" si="62"/>
        <v>-3.4423407917383297E-3</v>
      </c>
      <c r="L286" s="4">
        <f t="shared" si="63"/>
        <v>-1.3475107800862474E-2</v>
      </c>
      <c r="M286" s="3">
        <f t="shared" si="64"/>
        <v>-1.1442979053529978E-2</v>
      </c>
      <c r="N286" s="42">
        <f t="shared" si="65"/>
        <v>25.101497538363567</v>
      </c>
      <c r="O286" s="14">
        <f t="shared" si="66"/>
        <v>35.915036530756588</v>
      </c>
      <c r="P286" s="14">
        <f t="shared" si="67"/>
        <v>46.729719980159679</v>
      </c>
      <c r="Q286" s="14">
        <f t="shared" si="68"/>
        <v>20.160167130919213</v>
      </c>
      <c r="R286" s="14">
        <f t="shared" si="69"/>
        <v>0</v>
      </c>
      <c r="S286" s="14">
        <f t="shared" si="70"/>
        <v>0</v>
      </c>
      <c r="T286" s="45">
        <f t="shared" si="71"/>
        <v>127.90642118019903</v>
      </c>
      <c r="U286" s="46">
        <f t="shared" si="72"/>
        <v>-1.8655003689655336E-2</v>
      </c>
    </row>
    <row r="287" spans="1:21" x14ac:dyDescent="0.25">
      <c r="A287" t="s">
        <v>448</v>
      </c>
      <c r="B287" s="7">
        <v>9878.7999999999993</v>
      </c>
      <c r="C287" s="6">
        <v>247.78</v>
      </c>
      <c r="D287" s="12">
        <v>8.3560999999999996E-2</v>
      </c>
      <c r="E287" s="6">
        <v>17.39</v>
      </c>
      <c r="F287" s="6">
        <v>0.20269999999999999</v>
      </c>
      <c r="G287" s="16">
        <v>46.652999999999999</v>
      </c>
      <c r="H287" s="5">
        <f t="shared" si="59"/>
        <v>1.1260339038571709E-2</v>
      </c>
      <c r="I287" s="4">
        <f t="shared" si="60"/>
        <v>1.6241489623492811E-2</v>
      </c>
      <c r="J287" s="4">
        <f t="shared" si="61"/>
        <v>7.9005138349457216E-3</v>
      </c>
      <c r="K287" s="4">
        <f t="shared" si="62"/>
        <v>1.1514104778354017E-3</v>
      </c>
      <c r="L287" s="4">
        <f t="shared" si="63"/>
        <v>6.8047484229869504E-3</v>
      </c>
      <c r="M287" s="3">
        <f t="shared" si="64"/>
        <v>1.7003466091164654E-2</v>
      </c>
      <c r="N287" s="42">
        <f t="shared" si="65"/>
        <v>25.384148911021413</v>
      </c>
      <c r="O287" s="14">
        <f t="shared" si="66"/>
        <v>36.498350223898235</v>
      </c>
      <c r="P287" s="14">
        <f t="shared" si="67"/>
        <v>47.09890877936607</v>
      </c>
      <c r="Q287" s="14">
        <f t="shared" si="68"/>
        <v>20.183379758588664</v>
      </c>
      <c r="R287" s="14">
        <f t="shared" si="69"/>
        <v>0</v>
      </c>
      <c r="S287" s="14">
        <f t="shared" si="70"/>
        <v>0</v>
      </c>
      <c r="T287" s="45">
        <f t="shared" si="71"/>
        <v>129.16478767287438</v>
      </c>
      <c r="U287" s="46">
        <f t="shared" si="72"/>
        <v>9.8381807657843545E-3</v>
      </c>
    </row>
    <row r="288" spans="1:21" x14ac:dyDescent="0.25">
      <c r="A288" t="s">
        <v>447</v>
      </c>
      <c r="B288" s="7">
        <v>9283.2000000000007</v>
      </c>
      <c r="C288" s="6">
        <v>230.71</v>
      </c>
      <c r="D288" s="12">
        <v>7.5264999999999999E-2</v>
      </c>
      <c r="E288" s="6">
        <v>16.23</v>
      </c>
      <c r="F288" s="6">
        <v>0.18837999999999999</v>
      </c>
      <c r="G288" s="16">
        <v>43.252000000000002</v>
      </c>
      <c r="H288" s="5">
        <f t="shared" si="59"/>
        <v>-6.029072356966414E-2</v>
      </c>
      <c r="I288" s="4">
        <f t="shared" si="60"/>
        <v>-6.8891758818306559E-2</v>
      </c>
      <c r="J288" s="4">
        <f t="shared" si="61"/>
        <v>-9.9280764950156142E-2</v>
      </c>
      <c r="K288" s="4">
        <f t="shared" si="62"/>
        <v>-6.6705002875215635E-2</v>
      </c>
      <c r="L288" s="4">
        <f t="shared" si="63"/>
        <v>-7.0646275283670401E-2</v>
      </c>
      <c r="M288" s="3">
        <f t="shared" si="64"/>
        <v>-7.2899920691059439E-2</v>
      </c>
      <c r="N288" s="42">
        <f t="shared" si="65"/>
        <v>23.853720205975829</v>
      </c>
      <c r="O288" s="14">
        <f t="shared" si="66"/>
        <v>33.983914683007356</v>
      </c>
      <c r="P288" s="14">
        <f t="shared" si="67"/>
        <v>42.422893087432982</v>
      </c>
      <c r="Q288" s="14">
        <f t="shared" si="68"/>
        <v>18.83704735376044</v>
      </c>
      <c r="R288" s="14">
        <f t="shared" si="69"/>
        <v>0</v>
      </c>
      <c r="S288" s="14">
        <f t="shared" si="70"/>
        <v>0</v>
      </c>
      <c r="T288" s="45">
        <f t="shared" si="71"/>
        <v>119.09757533017661</v>
      </c>
      <c r="U288" s="46">
        <f t="shared" si="72"/>
        <v>-7.7940842268825028E-2</v>
      </c>
    </row>
    <row r="289" spans="1:21" x14ac:dyDescent="0.25">
      <c r="A289" t="s">
        <v>446</v>
      </c>
      <c r="B289" s="7">
        <v>9466.6</v>
      </c>
      <c r="C289" s="6">
        <v>237.54</v>
      </c>
      <c r="D289" s="12">
        <v>7.9469999999999999E-2</v>
      </c>
      <c r="E289" s="6">
        <v>16.64</v>
      </c>
      <c r="F289" s="6">
        <v>0.19303999999999999</v>
      </c>
      <c r="G289" s="16">
        <v>44.741999999999997</v>
      </c>
      <c r="H289" s="5">
        <f t="shared" si="59"/>
        <v>1.9756118579800086E-2</v>
      </c>
      <c r="I289" s="4">
        <f t="shared" si="60"/>
        <v>2.9604265094707483E-2</v>
      </c>
      <c r="J289" s="4">
        <f t="shared" si="61"/>
        <v>5.586926194114139E-2</v>
      </c>
      <c r="K289" s="4">
        <f t="shared" si="62"/>
        <v>2.5261860751694343E-2</v>
      </c>
      <c r="L289" s="4">
        <f t="shared" si="63"/>
        <v>2.4737233251937552E-2</v>
      </c>
      <c r="M289" s="3">
        <f t="shared" si="64"/>
        <v>3.4449274022010368E-2</v>
      </c>
      <c r="N289" s="42">
        <f t="shared" si="65"/>
        <v>24.32497713093446</v>
      </c>
      <c r="O289" s="14">
        <f t="shared" si="66"/>
        <v>34.989983502239028</v>
      </c>
      <c r="P289" s="14">
        <f t="shared" si="67"/>
        <v>44.793028813635814</v>
      </c>
      <c r="Q289" s="14">
        <f t="shared" si="68"/>
        <v>19.312906220984207</v>
      </c>
      <c r="R289" s="14">
        <f t="shared" si="69"/>
        <v>0</v>
      </c>
      <c r="S289" s="14">
        <f t="shared" si="70"/>
        <v>0</v>
      </c>
      <c r="T289" s="45">
        <f t="shared" si="71"/>
        <v>123.4208956677935</v>
      </c>
      <c r="U289" s="46">
        <f t="shared" si="72"/>
        <v>3.6300657890232069E-2</v>
      </c>
    </row>
    <row r="290" spans="1:21" x14ac:dyDescent="0.25">
      <c r="A290" t="s">
        <v>445</v>
      </c>
      <c r="B290" s="7">
        <v>9471.2999999999993</v>
      </c>
      <c r="C290" s="6">
        <v>238.22</v>
      </c>
      <c r="D290" s="12">
        <v>7.9043000000000002E-2</v>
      </c>
      <c r="E290" s="6">
        <v>16.809999999999999</v>
      </c>
      <c r="F290" s="6">
        <v>0.19241</v>
      </c>
      <c r="G290" s="16">
        <v>45.103999999999999</v>
      </c>
      <c r="H290" s="5">
        <f t="shared" si="59"/>
        <v>4.9648236959409786E-4</v>
      </c>
      <c r="I290" s="4">
        <f t="shared" si="60"/>
        <v>2.8626757598719799E-3</v>
      </c>
      <c r="J290" s="4">
        <f t="shared" si="61"/>
        <v>-5.3730967660752249E-3</v>
      </c>
      <c r="K290" s="4">
        <f t="shared" si="62"/>
        <v>1.0216346153846034E-2</v>
      </c>
      <c r="L290" s="4">
        <f t="shared" si="63"/>
        <v>-3.263572316618224E-3</v>
      </c>
      <c r="M290" s="3">
        <f t="shared" si="64"/>
        <v>8.0908318805597013E-3</v>
      </c>
      <c r="N290" s="42">
        <f t="shared" si="65"/>
        <v>24.337054053220747</v>
      </c>
      <c r="O290" s="14">
        <f t="shared" si="66"/>
        <v>35.090148479849205</v>
      </c>
      <c r="P290" s="14">
        <f t="shared" si="67"/>
        <v>44.552351535374555</v>
      </c>
      <c r="Q290" s="14">
        <f t="shared" si="68"/>
        <v>19.510213556174548</v>
      </c>
      <c r="R290" s="14">
        <f t="shared" si="69"/>
        <v>0</v>
      </c>
      <c r="S290" s="14">
        <f t="shared" si="70"/>
        <v>0</v>
      </c>
      <c r="T290" s="45">
        <f t="shared" si="71"/>
        <v>123.48976762461906</v>
      </c>
      <c r="U290" s="46">
        <f t="shared" si="72"/>
        <v>5.5802509334346162E-4</v>
      </c>
    </row>
    <row r="291" spans="1:21" x14ac:dyDescent="0.25">
      <c r="A291" t="s">
        <v>444</v>
      </c>
      <c r="B291" s="7">
        <v>9345.2999999999993</v>
      </c>
      <c r="C291" s="6">
        <v>232.02</v>
      </c>
      <c r="D291" s="12">
        <v>7.6413999999999996E-2</v>
      </c>
      <c r="E291" s="6">
        <v>16.559999999999999</v>
      </c>
      <c r="F291" s="6">
        <v>0.19028999999999999</v>
      </c>
      <c r="G291" s="16">
        <v>44.039000000000001</v>
      </c>
      <c r="H291" s="5">
        <f t="shared" si="59"/>
        <v>-1.3303348009249039E-2</v>
      </c>
      <c r="I291" s="4">
        <f t="shared" si="60"/>
        <v>-2.6026362186214347E-2</v>
      </c>
      <c r="J291" s="4">
        <f t="shared" si="61"/>
        <v>-3.3260377263008789E-2</v>
      </c>
      <c r="K291" s="4">
        <f t="shared" si="62"/>
        <v>-1.4872099940511641E-2</v>
      </c>
      <c r="L291" s="4">
        <f t="shared" si="63"/>
        <v>-1.1018138350397666E-2</v>
      </c>
      <c r="M291" s="3">
        <f t="shared" si="64"/>
        <v>-2.3612096488116352E-2</v>
      </c>
      <c r="N291" s="42">
        <f t="shared" si="65"/>
        <v>24.013289753630847</v>
      </c>
      <c r="O291" s="14">
        <f t="shared" si="66"/>
        <v>34.17687956634461</v>
      </c>
      <c r="P291" s="14">
        <f t="shared" si="67"/>
        <v>43.070523515353806</v>
      </c>
      <c r="Q291" s="14">
        <f t="shared" si="68"/>
        <v>19.220055710306397</v>
      </c>
      <c r="R291" s="14">
        <f t="shared" si="69"/>
        <v>0</v>
      </c>
      <c r="S291" s="14">
        <f t="shared" si="70"/>
        <v>0</v>
      </c>
      <c r="T291" s="45">
        <f t="shared" si="71"/>
        <v>120.48074854563565</v>
      </c>
      <c r="U291" s="46">
        <f t="shared" si="72"/>
        <v>-2.4366545802646189E-2</v>
      </c>
    </row>
    <row r="292" spans="1:21" x14ac:dyDescent="0.25">
      <c r="A292" t="s">
        <v>443</v>
      </c>
      <c r="B292" s="7">
        <v>9425.4</v>
      </c>
      <c r="C292" s="6">
        <v>230.93</v>
      </c>
      <c r="D292" s="12">
        <v>7.8236E-2</v>
      </c>
      <c r="E292" s="6">
        <v>16.38</v>
      </c>
      <c r="F292" s="6">
        <v>0.19241</v>
      </c>
      <c r="G292" s="16">
        <v>43.752000000000002</v>
      </c>
      <c r="H292" s="5">
        <f t="shared" si="59"/>
        <v>8.5711534140155976E-3</v>
      </c>
      <c r="I292" s="4">
        <f t="shared" si="60"/>
        <v>-4.6978708732006158E-3</v>
      </c>
      <c r="J292" s="4">
        <f t="shared" si="61"/>
        <v>2.3843798256864002E-2</v>
      </c>
      <c r="K292" s="4">
        <f t="shared" si="62"/>
        <v>-1.0869565217391242E-2</v>
      </c>
      <c r="L292" s="4">
        <f t="shared" si="63"/>
        <v>1.114089022019038E-2</v>
      </c>
      <c r="M292" s="3">
        <f t="shared" si="64"/>
        <v>-6.5169508844432622E-3</v>
      </c>
      <c r="N292" s="42">
        <f t="shared" si="65"/>
        <v>24.219111344084425</v>
      </c>
      <c r="O292" s="14">
        <f t="shared" si="66"/>
        <v>34.016320999292994</v>
      </c>
      <c r="P292" s="14">
        <f t="shared" si="67"/>
        <v>44.097488388871419</v>
      </c>
      <c r="Q292" s="14">
        <f t="shared" si="68"/>
        <v>19.01114206128133</v>
      </c>
      <c r="R292" s="14">
        <f t="shared" si="69"/>
        <v>0</v>
      </c>
      <c r="S292" s="14">
        <f t="shared" si="70"/>
        <v>0</v>
      </c>
      <c r="T292" s="45">
        <f t="shared" si="71"/>
        <v>121.34406279353017</v>
      </c>
      <c r="U292" s="46">
        <f t="shared" si="72"/>
        <v>7.1655783875506085E-3</v>
      </c>
    </row>
    <row r="293" spans="1:21" x14ac:dyDescent="0.25">
      <c r="A293" t="s">
        <v>442</v>
      </c>
      <c r="B293" s="7">
        <v>9523.5</v>
      </c>
      <c r="C293" s="6">
        <v>235.36</v>
      </c>
      <c r="D293" s="12">
        <v>7.918E-2</v>
      </c>
      <c r="E293" s="6">
        <v>16.43</v>
      </c>
      <c r="F293" s="6">
        <v>0.19239000000000001</v>
      </c>
      <c r="G293" s="16">
        <v>43.872999999999998</v>
      </c>
      <c r="H293" s="5">
        <f t="shared" si="59"/>
        <v>1.0408046342860855E-2</v>
      </c>
      <c r="I293" s="4">
        <f t="shared" si="60"/>
        <v>1.9183302299398131E-2</v>
      </c>
      <c r="J293" s="4">
        <f t="shared" si="61"/>
        <v>1.2066056546858217E-2</v>
      </c>
      <c r="K293" s="4">
        <f t="shared" si="62"/>
        <v>3.0525030525030417E-3</v>
      </c>
      <c r="L293" s="4">
        <f t="shared" si="63"/>
        <v>-1.0394470141883438E-4</v>
      </c>
      <c r="M293" s="3">
        <f t="shared" si="64"/>
        <v>2.7655878588406235E-3</v>
      </c>
      <c r="N293" s="42">
        <f t="shared" si="65"/>
        <v>24.471184977336563</v>
      </c>
      <c r="O293" s="14">
        <f t="shared" si="66"/>
        <v>34.668866368135795</v>
      </c>
      <c r="P293" s="14">
        <f t="shared" si="67"/>
        <v>44.629571177345966</v>
      </c>
      <c r="Q293" s="14">
        <f t="shared" si="68"/>
        <v>19.069173630454959</v>
      </c>
      <c r="R293" s="14">
        <f t="shared" si="69"/>
        <v>0</v>
      </c>
      <c r="S293" s="14">
        <f t="shared" si="70"/>
        <v>0</v>
      </c>
      <c r="T293" s="45">
        <f t="shared" si="71"/>
        <v>122.83879615327328</v>
      </c>
      <c r="U293" s="46">
        <f t="shared" si="72"/>
        <v>1.2318141698341112E-2</v>
      </c>
    </row>
    <row r="294" spans="1:21" x14ac:dyDescent="0.25">
      <c r="A294" t="s">
        <v>441</v>
      </c>
      <c r="B294" s="7">
        <v>9464.6</v>
      </c>
      <c r="C294" s="6">
        <v>233.88</v>
      </c>
      <c r="D294" s="12">
        <v>8.3449999999999996E-2</v>
      </c>
      <c r="E294" s="6">
        <v>16.399999999999999</v>
      </c>
      <c r="F294" s="6">
        <v>0.19317999999999999</v>
      </c>
      <c r="G294" s="16">
        <v>44.082999999999998</v>
      </c>
      <c r="H294" s="5">
        <f t="shared" si="59"/>
        <v>-6.1847010027825666E-3</v>
      </c>
      <c r="I294" s="4">
        <f t="shared" si="60"/>
        <v>-6.2882392929980435E-3</v>
      </c>
      <c r="J294" s="4">
        <f t="shared" si="61"/>
        <v>5.3927759535236097E-2</v>
      </c>
      <c r="K294" s="4">
        <f t="shared" si="62"/>
        <v>-1.8259281801583649E-3</v>
      </c>
      <c r="L294" s="4">
        <f t="shared" si="63"/>
        <v>4.106242528197912E-3</v>
      </c>
      <c r="M294" s="3">
        <f t="shared" si="64"/>
        <v>4.7865429763180867E-3</v>
      </c>
      <c r="N294" s="42">
        <f t="shared" si="65"/>
        <v>24.319838015067951</v>
      </c>
      <c r="O294" s="14">
        <f t="shared" si="66"/>
        <v>34.450860240395983</v>
      </c>
      <c r="P294" s="14">
        <f t="shared" si="67"/>
        <v>47.036343959958586</v>
      </c>
      <c r="Q294" s="14">
        <f t="shared" si="68"/>
        <v>19.034354688950778</v>
      </c>
      <c r="R294" s="14">
        <f t="shared" si="69"/>
        <v>0</v>
      </c>
      <c r="S294" s="14">
        <f t="shared" si="70"/>
        <v>0</v>
      </c>
      <c r="T294" s="45">
        <f t="shared" si="71"/>
        <v>124.84139690437328</v>
      </c>
      <c r="U294" s="46">
        <f t="shared" si="72"/>
        <v>1.6302673209213525E-2</v>
      </c>
    </row>
    <row r="295" spans="1:21" x14ac:dyDescent="0.25">
      <c r="A295" t="s">
        <v>440</v>
      </c>
      <c r="B295" s="7">
        <v>9388.1</v>
      </c>
      <c r="C295" s="6">
        <v>231.34</v>
      </c>
      <c r="D295" s="12">
        <v>8.1826999999999997E-2</v>
      </c>
      <c r="E295" s="6">
        <v>16.149999999999999</v>
      </c>
      <c r="F295" s="6">
        <v>0.18978</v>
      </c>
      <c r="G295" s="16">
        <v>43.444000000000003</v>
      </c>
      <c r="H295" s="5">
        <f t="shared" si="59"/>
        <v>-8.0827504596073796E-3</v>
      </c>
      <c r="I295" s="4">
        <f t="shared" si="60"/>
        <v>-1.0860270224046453E-2</v>
      </c>
      <c r="J295" s="4">
        <f t="shared" si="61"/>
        <v>-1.9448771719592584E-2</v>
      </c>
      <c r="K295" s="4">
        <f t="shared" si="62"/>
        <v>-1.5243902439024404E-2</v>
      </c>
      <c r="L295" s="4">
        <f t="shared" si="63"/>
        <v>-1.7600165648617772E-2</v>
      </c>
      <c r="M295" s="3">
        <f t="shared" si="64"/>
        <v>-1.4495383708005294E-2</v>
      </c>
      <c r="N295" s="42">
        <f t="shared" si="65"/>
        <v>24.123266833174085</v>
      </c>
      <c r="O295" s="14">
        <f t="shared" si="66"/>
        <v>34.076714588734426</v>
      </c>
      <c r="P295" s="14">
        <f t="shared" si="67"/>
        <v>46.121544843757114</v>
      </c>
      <c r="Q295" s="14">
        <f t="shared" si="68"/>
        <v>18.744196843082626</v>
      </c>
      <c r="R295" s="14">
        <f t="shared" si="69"/>
        <v>0</v>
      </c>
      <c r="S295" s="14">
        <f t="shared" si="70"/>
        <v>0</v>
      </c>
      <c r="T295" s="45">
        <f t="shared" si="71"/>
        <v>123.06572310874824</v>
      </c>
      <c r="U295" s="46">
        <f t="shared" si="72"/>
        <v>-1.4223437414635609E-2</v>
      </c>
    </row>
    <row r="296" spans="1:21" x14ac:dyDescent="0.25">
      <c r="A296" t="s">
        <v>439</v>
      </c>
      <c r="B296" s="7">
        <v>9314</v>
      </c>
      <c r="C296" s="6">
        <v>229.11</v>
      </c>
      <c r="D296" s="12">
        <v>7.9939999999999997E-2</v>
      </c>
      <c r="E296" s="6">
        <v>15.98</v>
      </c>
      <c r="F296" s="6">
        <v>0.18726999999999999</v>
      </c>
      <c r="G296" s="16">
        <v>42.887</v>
      </c>
      <c r="H296" s="5">
        <f t="shared" si="59"/>
        <v>-7.8929708886782413E-3</v>
      </c>
      <c r="I296" s="4">
        <f t="shared" si="60"/>
        <v>-9.6394916573009359E-3</v>
      </c>
      <c r="J296" s="4">
        <f t="shared" si="61"/>
        <v>-2.3060847886394509E-2</v>
      </c>
      <c r="K296" s="4">
        <f t="shared" si="62"/>
        <v>-1.0526315789473606E-2</v>
      </c>
      <c r="L296" s="4">
        <f t="shared" si="63"/>
        <v>-1.3225840446833281E-2</v>
      </c>
      <c r="M296" s="3">
        <f t="shared" si="64"/>
        <v>-1.2821103029187042E-2</v>
      </c>
      <c r="N296" s="42">
        <f t="shared" si="65"/>
        <v>23.932862590320024</v>
      </c>
      <c r="O296" s="14">
        <f t="shared" si="66"/>
        <v>33.748232382748093</v>
      </c>
      <c r="P296" s="14">
        <f t="shared" si="67"/>
        <v>45.057942913829706</v>
      </c>
      <c r="Q296" s="14">
        <f t="shared" si="68"/>
        <v>18.546889507892285</v>
      </c>
      <c r="R296" s="14">
        <f t="shared" si="69"/>
        <v>0</v>
      </c>
      <c r="S296" s="14">
        <f t="shared" si="70"/>
        <v>0</v>
      </c>
      <c r="T296" s="45">
        <f t="shared" si="71"/>
        <v>121.28592739479011</v>
      </c>
      <c r="U296" s="46">
        <f t="shared" si="72"/>
        <v>-1.446215622838698E-2</v>
      </c>
    </row>
    <row r="297" spans="1:21" x14ac:dyDescent="0.25">
      <c r="A297" t="s">
        <v>438</v>
      </c>
      <c r="B297" s="7">
        <v>9358.7999999999993</v>
      </c>
      <c r="C297" s="6">
        <v>228.86</v>
      </c>
      <c r="D297" s="12">
        <v>7.9529000000000002E-2</v>
      </c>
      <c r="E297" s="6">
        <v>16.059999999999999</v>
      </c>
      <c r="F297" s="6">
        <v>0.18793000000000001</v>
      </c>
      <c r="G297" s="16">
        <v>43.59</v>
      </c>
      <c r="H297" s="5">
        <f t="shared" si="59"/>
        <v>4.8099634958127524E-3</v>
      </c>
      <c r="I297" s="4">
        <f t="shared" si="60"/>
        <v>-1.0911789096940128E-3</v>
      </c>
      <c r="J297" s="4">
        <f t="shared" si="61"/>
        <v>-5.1413560170127104E-3</v>
      </c>
      <c r="K297" s="4">
        <f t="shared" si="62"/>
        <v>5.0062578222778154E-3</v>
      </c>
      <c r="L297" s="4">
        <f t="shared" si="63"/>
        <v>3.5243231697550392E-3</v>
      </c>
      <c r="M297" s="3">
        <f t="shared" si="64"/>
        <v>1.6391913633502009E-2</v>
      </c>
      <c r="N297" s="42">
        <f t="shared" si="65"/>
        <v>24.047978785729764</v>
      </c>
      <c r="O297" s="14">
        <f t="shared" si="66"/>
        <v>33.711407023332583</v>
      </c>
      <c r="P297" s="14">
        <f t="shared" si="67"/>
        <v>44.826283987915474</v>
      </c>
      <c r="Q297" s="14">
        <f t="shared" si="68"/>
        <v>18.639740018570095</v>
      </c>
      <c r="R297" s="14">
        <f t="shared" si="69"/>
        <v>0</v>
      </c>
      <c r="S297" s="14">
        <f t="shared" si="70"/>
        <v>0</v>
      </c>
      <c r="T297" s="45">
        <f t="shared" si="71"/>
        <v>121.22540981554792</v>
      </c>
      <c r="U297" s="46">
        <f t="shared" si="72"/>
        <v>-4.9896620772171829E-4</v>
      </c>
    </row>
    <row r="298" spans="1:21" x14ac:dyDescent="0.25">
      <c r="A298" t="s">
        <v>437</v>
      </c>
      <c r="B298" s="7">
        <v>9296.4</v>
      </c>
      <c r="C298" s="6">
        <v>228.13</v>
      </c>
      <c r="D298" s="12">
        <v>7.8389E-2</v>
      </c>
      <c r="E298" s="6">
        <v>15.97</v>
      </c>
      <c r="F298" s="6">
        <v>0.18606</v>
      </c>
      <c r="G298" s="16">
        <v>42.996000000000002</v>
      </c>
      <c r="H298" s="5">
        <f t="shared" si="59"/>
        <v>-6.6675214771123592E-3</v>
      </c>
      <c r="I298" s="4">
        <f t="shared" si="60"/>
        <v>-3.1897229747445133E-3</v>
      </c>
      <c r="J298" s="4">
        <f t="shared" si="61"/>
        <v>-1.4334393743162921E-2</v>
      </c>
      <c r="K298" s="4">
        <f t="shared" si="62"/>
        <v>-5.6039850560397619E-3</v>
      </c>
      <c r="L298" s="4">
        <f t="shared" si="63"/>
        <v>-9.9505134890651714E-3</v>
      </c>
      <c r="M298" s="3">
        <f t="shared" si="64"/>
        <v>-1.3626978664831424E-2</v>
      </c>
      <c r="N298" s="42">
        <f t="shared" si="65"/>
        <v>23.88763837069477</v>
      </c>
      <c r="O298" s="14">
        <f t="shared" si="66"/>
        <v>33.603876973839299</v>
      </c>
      <c r="P298" s="14">
        <f t="shared" si="67"/>
        <v>44.183726383189857</v>
      </c>
      <c r="Q298" s="14">
        <f t="shared" si="68"/>
        <v>18.535283194057563</v>
      </c>
      <c r="R298" s="14">
        <f t="shared" si="69"/>
        <v>0</v>
      </c>
      <c r="S298" s="14">
        <f t="shared" si="70"/>
        <v>0</v>
      </c>
      <c r="T298" s="45">
        <f t="shared" si="71"/>
        <v>120.21052492178148</v>
      </c>
      <c r="U298" s="46">
        <f t="shared" si="72"/>
        <v>-8.3718825558984911E-3</v>
      </c>
    </row>
    <row r="299" spans="1:21" x14ac:dyDescent="0.25">
      <c r="A299" t="s">
        <v>436</v>
      </c>
      <c r="B299" s="7">
        <v>9683.7000000000007</v>
      </c>
      <c r="C299" s="6">
        <v>243.25</v>
      </c>
      <c r="D299" s="12">
        <v>8.3579000000000001E-2</v>
      </c>
      <c r="E299" s="6">
        <v>16.5</v>
      </c>
      <c r="F299" s="6">
        <v>0.18941</v>
      </c>
      <c r="G299" s="16">
        <v>44.292000000000002</v>
      </c>
      <c r="H299" s="5">
        <f t="shared" si="59"/>
        <v>4.1661288240609329E-2</v>
      </c>
      <c r="I299" s="4">
        <f t="shared" si="60"/>
        <v>6.6277999386314734E-2</v>
      </c>
      <c r="J299" s="4">
        <f t="shared" si="61"/>
        <v>6.6208269017336674E-2</v>
      </c>
      <c r="K299" s="4">
        <f t="shared" si="62"/>
        <v>3.3187226048841501E-2</v>
      </c>
      <c r="L299" s="4">
        <f t="shared" si="63"/>
        <v>1.8004944641513365E-2</v>
      </c>
      <c r="M299" s="3">
        <f t="shared" si="64"/>
        <v>3.0142338822215953E-2</v>
      </c>
      <c r="N299" s="42">
        <f t="shared" si="65"/>
        <v>24.882828158243726</v>
      </c>
      <c r="O299" s="14">
        <f t="shared" si="66"/>
        <v>35.831074711289219</v>
      </c>
      <c r="P299" s="14">
        <f t="shared" si="67"/>
        <v>47.10905442575649</v>
      </c>
      <c r="Q299" s="14">
        <f t="shared" si="68"/>
        <v>19.150417827298043</v>
      </c>
      <c r="R299" s="14">
        <f t="shared" si="69"/>
        <v>0</v>
      </c>
      <c r="S299" s="14">
        <f t="shared" si="70"/>
        <v>0</v>
      </c>
      <c r="T299" s="45">
        <f t="shared" si="71"/>
        <v>126.97337512258747</v>
      </c>
      <c r="U299" s="46">
        <f t="shared" si="72"/>
        <v>5.6258386736156796E-2</v>
      </c>
    </row>
    <row r="300" spans="1:21" x14ac:dyDescent="0.25">
      <c r="A300" t="s">
        <v>435</v>
      </c>
      <c r="B300" s="7">
        <v>9624.6</v>
      </c>
      <c r="C300" s="6">
        <v>243.2</v>
      </c>
      <c r="D300" s="12">
        <v>8.2780000000000006E-2</v>
      </c>
      <c r="E300" s="6">
        <v>16.39</v>
      </c>
      <c r="F300" s="6">
        <v>0.18886</v>
      </c>
      <c r="G300" s="16">
        <v>44.170999999999999</v>
      </c>
      <c r="H300" s="5">
        <f t="shared" si="59"/>
        <v>-6.1030391276062357E-3</v>
      </c>
      <c r="I300" s="4">
        <f t="shared" si="60"/>
        <v>-2.0554984583764924E-4</v>
      </c>
      <c r="J300" s="4">
        <f t="shared" si="61"/>
        <v>-9.559817657545433E-3</v>
      </c>
      <c r="K300" s="4">
        <f t="shared" si="62"/>
        <v>-6.6666666666665986E-3</v>
      </c>
      <c r="L300" s="4">
        <f t="shared" si="63"/>
        <v>-2.9037537616809495E-3</v>
      </c>
      <c r="M300" s="3">
        <f t="shared" si="64"/>
        <v>-2.731870315181073E-3</v>
      </c>
      <c r="N300" s="42">
        <f t="shared" si="65"/>
        <v>24.730967284388463</v>
      </c>
      <c r="O300" s="14">
        <f t="shared" si="66"/>
        <v>35.823709639406118</v>
      </c>
      <c r="P300" s="14">
        <f t="shared" si="67"/>
        <v>46.658700455426874</v>
      </c>
      <c r="Q300" s="14">
        <f t="shared" si="68"/>
        <v>19.022748375116056</v>
      </c>
      <c r="R300" s="14">
        <f t="shared" si="69"/>
        <v>0</v>
      </c>
      <c r="S300" s="14">
        <f t="shared" si="70"/>
        <v>0</v>
      </c>
      <c r="T300" s="45">
        <f t="shared" si="71"/>
        <v>126.23612575433751</v>
      </c>
      <c r="U300" s="46">
        <f t="shared" si="72"/>
        <v>-5.8063304022452078E-3</v>
      </c>
    </row>
    <row r="301" spans="1:21" x14ac:dyDescent="0.25">
      <c r="A301" t="s">
        <v>434</v>
      </c>
      <c r="B301" s="7">
        <v>9302</v>
      </c>
      <c r="C301" s="6">
        <v>234.75</v>
      </c>
      <c r="D301" s="12">
        <v>8.2549999999999998E-2</v>
      </c>
      <c r="E301" s="6">
        <v>16</v>
      </c>
      <c r="F301" s="6">
        <v>0.18351000000000001</v>
      </c>
      <c r="G301" s="16">
        <v>42.625</v>
      </c>
      <c r="H301" s="5">
        <f t="shared" si="59"/>
        <v>-3.3518276084200993E-2</v>
      </c>
      <c r="I301" s="4">
        <f t="shared" si="60"/>
        <v>-3.4745065789473673E-2</v>
      </c>
      <c r="J301" s="4">
        <f t="shared" si="61"/>
        <v>-2.7784489007007807E-3</v>
      </c>
      <c r="K301" s="4">
        <f t="shared" si="62"/>
        <v>-2.3794996949359382E-2</v>
      </c>
      <c r="L301" s="4">
        <f t="shared" si="63"/>
        <v>-2.832786190829184E-2</v>
      </c>
      <c r="M301" s="3">
        <f t="shared" si="64"/>
        <v>-3.5000339589323248E-2</v>
      </c>
      <c r="N301" s="42">
        <f t="shared" si="65"/>
        <v>23.902027895120987</v>
      </c>
      <c r="O301" s="14">
        <f t="shared" si="66"/>
        <v>34.579012491161947</v>
      </c>
      <c r="P301" s="14">
        <f t="shared" si="67"/>
        <v>46.529061640438364</v>
      </c>
      <c r="Q301" s="14">
        <f t="shared" si="68"/>
        <v>18.570102135561736</v>
      </c>
      <c r="R301" s="14">
        <f t="shared" si="69"/>
        <v>0</v>
      </c>
      <c r="S301" s="14">
        <f t="shared" si="70"/>
        <v>0</v>
      </c>
      <c r="T301" s="45">
        <f t="shared" si="71"/>
        <v>123.58020416228304</v>
      </c>
      <c r="U301" s="46">
        <f t="shared" si="72"/>
        <v>-2.1039314825163746E-2</v>
      </c>
    </row>
    <row r="302" spans="1:21" x14ac:dyDescent="0.25">
      <c r="A302" t="s">
        <v>433</v>
      </c>
      <c r="B302" s="7">
        <v>9247.5</v>
      </c>
      <c r="C302" s="6">
        <v>232.56</v>
      </c>
      <c r="D302" s="12">
        <v>8.1655000000000005E-2</v>
      </c>
      <c r="E302" s="6">
        <v>15.91</v>
      </c>
      <c r="F302" s="6">
        <v>0.18154999999999999</v>
      </c>
      <c r="G302" s="16">
        <v>42.341000000000001</v>
      </c>
      <c r="H302" s="5">
        <f t="shared" si="59"/>
        <v>-5.8589550634272625E-3</v>
      </c>
      <c r="I302" s="4">
        <f t="shared" si="60"/>
        <v>-9.329073482428063E-3</v>
      </c>
      <c r="J302" s="4">
        <f t="shared" si="61"/>
        <v>-1.0841913991520236E-2</v>
      </c>
      <c r="K302" s="4">
        <f t="shared" si="62"/>
        <v>-5.6249999999999911E-3</v>
      </c>
      <c r="L302" s="4">
        <f t="shared" si="63"/>
        <v>-1.0680616860116676E-2</v>
      </c>
      <c r="M302" s="3">
        <f t="shared" si="64"/>
        <v>-6.6627565982404491E-3</v>
      </c>
      <c r="N302" s="42">
        <f t="shared" si="65"/>
        <v>23.761986987758689</v>
      </c>
      <c r="O302" s="14">
        <f t="shared" si="66"/>
        <v>34.2564223426821</v>
      </c>
      <c r="P302" s="14">
        <f t="shared" si="67"/>
        <v>46.024597556026585</v>
      </c>
      <c r="Q302" s="14">
        <f t="shared" si="68"/>
        <v>18.465645311049201</v>
      </c>
      <c r="R302" s="14">
        <f t="shared" si="69"/>
        <v>0</v>
      </c>
      <c r="S302" s="14">
        <f t="shared" si="70"/>
        <v>0</v>
      </c>
      <c r="T302" s="45">
        <f t="shared" si="71"/>
        <v>122.50865219751657</v>
      </c>
      <c r="U302" s="46">
        <f t="shared" si="72"/>
        <v>-8.6709030142022581E-3</v>
      </c>
    </row>
    <row r="303" spans="1:21" x14ac:dyDescent="0.25">
      <c r="A303" t="s">
        <v>432</v>
      </c>
      <c r="B303" s="7">
        <v>9160</v>
      </c>
      <c r="C303" s="6">
        <v>229.67</v>
      </c>
      <c r="D303" s="12">
        <v>8.0631999999999995E-2</v>
      </c>
      <c r="E303" s="6">
        <v>15.77</v>
      </c>
      <c r="F303" s="6">
        <v>0.18248</v>
      </c>
      <c r="G303" s="16">
        <v>43.07</v>
      </c>
      <c r="H303" s="5">
        <f t="shared" si="59"/>
        <v>-9.4620167612868844E-3</v>
      </c>
      <c r="I303" s="4">
        <f t="shared" si="60"/>
        <v>-1.2426900584795342E-2</v>
      </c>
      <c r="J303" s="4">
        <f t="shared" si="61"/>
        <v>-1.2528320372298229E-2</v>
      </c>
      <c r="K303" s="4">
        <f t="shared" si="62"/>
        <v>-8.7994971715902315E-3</v>
      </c>
      <c r="L303" s="4">
        <f t="shared" si="63"/>
        <v>5.1225557697605062E-3</v>
      </c>
      <c r="M303" s="3">
        <f t="shared" si="64"/>
        <v>1.7217354337403457E-2</v>
      </c>
      <c r="N303" s="42">
        <f t="shared" si="65"/>
        <v>23.537150668599036</v>
      </c>
      <c r="O303" s="14">
        <f t="shared" si="66"/>
        <v>33.830721187838826</v>
      </c>
      <c r="P303" s="14">
        <f t="shared" si="67"/>
        <v>45.447986652838587</v>
      </c>
      <c r="Q303" s="14">
        <f t="shared" si="68"/>
        <v>18.303156917363037</v>
      </c>
      <c r="R303" s="14">
        <f t="shared" si="69"/>
        <v>0</v>
      </c>
      <c r="S303" s="14">
        <f t="shared" si="70"/>
        <v>0</v>
      </c>
      <c r="T303" s="45">
        <f t="shared" si="71"/>
        <v>121.11901542663948</v>
      </c>
      <c r="U303" s="46">
        <f t="shared" si="72"/>
        <v>-1.1343172469456486E-2</v>
      </c>
    </row>
    <row r="304" spans="1:21" x14ac:dyDescent="0.25">
      <c r="A304" t="s">
        <v>431</v>
      </c>
      <c r="B304" s="7">
        <v>9008.2999999999993</v>
      </c>
      <c r="C304" s="6">
        <v>221.06</v>
      </c>
      <c r="D304" s="12">
        <v>7.7386999999999997E-2</v>
      </c>
      <c r="E304" s="6">
        <v>15.13</v>
      </c>
      <c r="F304" s="6">
        <v>0.17513999999999999</v>
      </c>
      <c r="G304" s="16">
        <v>41.078000000000003</v>
      </c>
      <c r="H304" s="5">
        <f t="shared" si="59"/>
        <v>-1.6561135371179092E-2</v>
      </c>
      <c r="I304" s="4">
        <f t="shared" si="60"/>
        <v>-3.7488570557756673E-2</v>
      </c>
      <c r="J304" s="4">
        <f t="shared" si="61"/>
        <v>-4.0244567913483409E-2</v>
      </c>
      <c r="K304" s="4">
        <f t="shared" si="62"/>
        <v>-4.0583386176283986E-2</v>
      </c>
      <c r="L304" s="4">
        <f t="shared" si="63"/>
        <v>-4.0223586146427071E-2</v>
      </c>
      <c r="M304" s="3">
        <f t="shared" si="64"/>
        <v>-4.6250290225214652E-2</v>
      </c>
      <c r="N304" s="42">
        <f t="shared" si="65"/>
        <v>23.147348730124531</v>
      </c>
      <c r="O304" s="14">
        <f t="shared" si="66"/>
        <v>32.562455809568739</v>
      </c>
      <c r="P304" s="14">
        <f t="shared" si="67"/>
        <v>43.618952067457336</v>
      </c>
      <c r="Q304" s="14">
        <f t="shared" si="68"/>
        <v>17.56035283194057</v>
      </c>
      <c r="R304" s="14">
        <f t="shared" si="69"/>
        <v>0</v>
      </c>
      <c r="S304" s="14">
        <f t="shared" si="70"/>
        <v>0</v>
      </c>
      <c r="T304" s="45">
        <f t="shared" si="71"/>
        <v>116.88910943909119</v>
      </c>
      <c r="U304" s="46">
        <f t="shared" si="72"/>
        <v>-3.4923549969825385E-2</v>
      </c>
    </row>
    <row r="305" spans="1:21" x14ac:dyDescent="0.25">
      <c r="A305" t="s">
        <v>430</v>
      </c>
      <c r="B305" s="7">
        <v>9124</v>
      </c>
      <c r="C305" s="6">
        <v>225.09</v>
      </c>
      <c r="D305" s="12">
        <v>8.0331E-2</v>
      </c>
      <c r="E305" s="6">
        <v>15.39</v>
      </c>
      <c r="F305" s="6">
        <v>0.17688000000000001</v>
      </c>
      <c r="G305" s="16">
        <v>41.396000000000001</v>
      </c>
      <c r="H305" s="5">
        <f t="shared" si="59"/>
        <v>1.2843710800040098E-2</v>
      </c>
      <c r="I305" s="4">
        <f t="shared" si="60"/>
        <v>1.8230344702795609E-2</v>
      </c>
      <c r="J305" s="4">
        <f t="shared" si="61"/>
        <v>3.8042565288743724E-2</v>
      </c>
      <c r="K305" s="4">
        <f t="shared" si="62"/>
        <v>1.7184401850627973E-2</v>
      </c>
      <c r="L305" s="4">
        <f t="shared" si="63"/>
        <v>9.9349092154847884E-3</v>
      </c>
      <c r="M305" s="3">
        <f t="shared" si="64"/>
        <v>7.7413700764399351E-3</v>
      </c>
      <c r="N305" s="42">
        <f t="shared" si="65"/>
        <v>23.444646583001926</v>
      </c>
      <c r="O305" s="14">
        <f t="shared" si="66"/>
        <v>33.15608060334673</v>
      </c>
      <c r="P305" s="14">
        <f t="shared" si="67"/>
        <v>45.278328899310168</v>
      </c>
      <c r="Q305" s="14">
        <f t="shared" si="68"/>
        <v>17.86211699164345</v>
      </c>
      <c r="R305" s="14">
        <f t="shared" si="69"/>
        <v>0</v>
      </c>
      <c r="S305" s="14">
        <f t="shared" si="70"/>
        <v>0</v>
      </c>
      <c r="T305" s="45">
        <f t="shared" si="71"/>
        <v>119.74117307730226</v>
      </c>
      <c r="U305" s="46">
        <f t="shared" si="72"/>
        <v>2.4399737938779031E-2</v>
      </c>
    </row>
    <row r="306" spans="1:21" x14ac:dyDescent="0.25">
      <c r="A306" t="s">
        <v>429</v>
      </c>
      <c r="B306" s="7">
        <v>9185.4</v>
      </c>
      <c r="C306" s="6">
        <v>227.87</v>
      </c>
      <c r="D306" s="12">
        <v>8.3892999999999995E-2</v>
      </c>
      <c r="E306" s="6">
        <v>15.46</v>
      </c>
      <c r="F306" s="6">
        <v>0.17724999999999999</v>
      </c>
      <c r="G306" s="16">
        <v>41.837000000000003</v>
      </c>
      <c r="H306" s="5">
        <f t="shared" si="59"/>
        <v>6.7295046032440631E-3</v>
      </c>
      <c r="I306" s="4">
        <f t="shared" si="60"/>
        <v>1.2350615309431712E-2</v>
      </c>
      <c r="J306" s="4">
        <f t="shared" si="61"/>
        <v>4.4341536891112865E-2</v>
      </c>
      <c r="K306" s="4">
        <f t="shared" si="62"/>
        <v>4.5484080571800423E-3</v>
      </c>
      <c r="L306" s="4">
        <f t="shared" si="63"/>
        <v>2.0918136589778147E-3</v>
      </c>
      <c r="M306" s="3">
        <f t="shared" si="64"/>
        <v>1.065320320803953E-2</v>
      </c>
      <c r="N306" s="42">
        <f t="shared" si="65"/>
        <v>23.602417440103668</v>
      </c>
      <c r="O306" s="14">
        <f t="shared" si="66"/>
        <v>33.565578600047175</v>
      </c>
      <c r="P306" s="14">
        <f t="shared" si="67"/>
        <v>47.286039590566872</v>
      </c>
      <c r="Q306" s="14">
        <f t="shared" si="68"/>
        <v>17.943361188486534</v>
      </c>
      <c r="R306" s="14">
        <f t="shared" si="69"/>
        <v>0</v>
      </c>
      <c r="S306" s="14">
        <f t="shared" si="70"/>
        <v>0</v>
      </c>
      <c r="T306" s="45">
        <f t="shared" si="71"/>
        <v>122.39739681920425</v>
      </c>
      <c r="U306" s="46">
        <f t="shared" si="72"/>
        <v>2.2183044258194951E-2</v>
      </c>
    </row>
    <row r="307" spans="1:21" x14ac:dyDescent="0.25">
      <c r="A307" t="s">
        <v>428</v>
      </c>
      <c r="B307" s="7">
        <v>9135.4</v>
      </c>
      <c r="C307" s="6">
        <v>225.63</v>
      </c>
      <c r="D307" s="12">
        <v>8.3035999999999999E-2</v>
      </c>
      <c r="E307" s="6">
        <v>15.4</v>
      </c>
      <c r="F307" s="6">
        <v>0.17532</v>
      </c>
      <c r="G307" s="16">
        <v>41.195999999999998</v>
      </c>
      <c r="H307" s="5">
        <f t="shared" si="59"/>
        <v>-5.4434210812811523E-3</v>
      </c>
      <c r="I307" s="4">
        <f t="shared" si="60"/>
        <v>-9.8301663229034553E-3</v>
      </c>
      <c r="J307" s="4">
        <f t="shared" si="61"/>
        <v>-1.0215393417805974E-2</v>
      </c>
      <c r="K307" s="4">
        <f t="shared" si="62"/>
        <v>-3.8809831824062613E-3</v>
      </c>
      <c r="L307" s="4">
        <f t="shared" si="63"/>
        <v>-1.0888575458392058E-2</v>
      </c>
      <c r="M307" s="3">
        <f t="shared" si="64"/>
        <v>-1.5321366254750668E-2</v>
      </c>
      <c r="N307" s="42">
        <f t="shared" si="65"/>
        <v>23.473939543441009</v>
      </c>
      <c r="O307" s="14">
        <f t="shared" si="66"/>
        <v>33.23562337968422</v>
      </c>
      <c r="P307" s="14">
        <f t="shared" si="67"/>
        <v>46.802994092979283</v>
      </c>
      <c r="Q307" s="14">
        <f t="shared" si="68"/>
        <v>17.873723305478176</v>
      </c>
      <c r="R307" s="14">
        <f t="shared" si="69"/>
        <v>0</v>
      </c>
      <c r="S307" s="14">
        <f t="shared" si="70"/>
        <v>0</v>
      </c>
      <c r="T307" s="45">
        <f t="shared" si="71"/>
        <v>121.3862803215827</v>
      </c>
      <c r="U307" s="46">
        <f t="shared" si="72"/>
        <v>-8.2609313914991933E-3</v>
      </c>
    </row>
    <row r="308" spans="1:21" x14ac:dyDescent="0.25">
      <c r="A308" t="s">
        <v>427</v>
      </c>
      <c r="B308" s="7">
        <v>9229.9</v>
      </c>
      <c r="C308" s="6">
        <v>230.95</v>
      </c>
      <c r="D308" s="12">
        <v>9.6851000000000007E-2</v>
      </c>
      <c r="E308" s="6">
        <v>15.81</v>
      </c>
      <c r="F308" s="6">
        <v>0.17645</v>
      </c>
      <c r="G308" s="16">
        <v>41.728000000000002</v>
      </c>
      <c r="H308" s="5">
        <f t="shared" si="59"/>
        <v>1.034437463055804E-2</v>
      </c>
      <c r="I308" s="4">
        <f t="shared" si="60"/>
        <v>2.3578424854850732E-2</v>
      </c>
      <c r="J308" s="4">
        <f t="shared" si="61"/>
        <v>0.16637362108001352</v>
      </c>
      <c r="K308" s="4">
        <f t="shared" si="62"/>
        <v>2.6623376623376549E-2</v>
      </c>
      <c r="L308" s="4">
        <f t="shared" si="63"/>
        <v>6.4453570613733913E-3</v>
      </c>
      <c r="M308" s="3">
        <f t="shared" si="64"/>
        <v>1.2913875133508279E-2</v>
      </c>
      <c r="N308" s="42">
        <f t="shared" si="65"/>
        <v>23.716762768133435</v>
      </c>
      <c r="O308" s="14">
        <f t="shared" si="66"/>
        <v>34.019267028046222</v>
      </c>
      <c r="P308" s="14">
        <f t="shared" si="67"/>
        <v>54.589777697614728</v>
      </c>
      <c r="Q308" s="14">
        <f t="shared" si="68"/>
        <v>18.349582172701943</v>
      </c>
      <c r="R308" s="14">
        <f t="shared" si="69"/>
        <v>0</v>
      </c>
      <c r="S308" s="14">
        <f t="shared" si="70"/>
        <v>0</v>
      </c>
      <c r="T308" s="45">
        <f t="shared" si="71"/>
        <v>130.67538966649633</v>
      </c>
      <c r="U308" s="46">
        <f t="shared" si="72"/>
        <v>7.6525199720301584E-2</v>
      </c>
    </row>
    <row r="309" spans="1:21" x14ac:dyDescent="0.25">
      <c r="A309" t="s">
        <v>426</v>
      </c>
      <c r="B309" s="7">
        <v>9085.1</v>
      </c>
      <c r="C309" s="6">
        <v>226.42</v>
      </c>
      <c r="D309" s="12">
        <v>9.2948000000000003E-2</v>
      </c>
      <c r="E309" s="6">
        <v>15.36</v>
      </c>
      <c r="F309" s="6">
        <v>0.17477999999999999</v>
      </c>
      <c r="G309" s="16">
        <v>41.05</v>
      </c>
      <c r="H309" s="5">
        <f t="shared" si="59"/>
        <v>-1.5688143966890111E-2</v>
      </c>
      <c r="I309" s="4">
        <f t="shared" si="60"/>
        <v>-1.9614635202424791E-2</v>
      </c>
      <c r="J309" s="4">
        <f t="shared" si="61"/>
        <v>-4.0299016014289979E-2</v>
      </c>
      <c r="K309" s="4">
        <f t="shared" si="62"/>
        <v>-2.8462998102466885E-2</v>
      </c>
      <c r="L309" s="4">
        <f t="shared" si="63"/>
        <v>-9.4644375177104223E-3</v>
      </c>
      <c r="M309" s="3">
        <f t="shared" si="64"/>
        <v>-1.6248082822086007E-2</v>
      </c>
      <c r="N309" s="42">
        <f t="shared" si="65"/>
        <v>23.344690779398377</v>
      </c>
      <c r="O309" s="14">
        <f t="shared" si="66"/>
        <v>33.35199151543722</v>
      </c>
      <c r="P309" s="14">
        <f t="shared" si="67"/>
        <v>52.389863371962022</v>
      </c>
      <c r="Q309" s="14">
        <f t="shared" si="68"/>
        <v>17.827298050139266</v>
      </c>
      <c r="R309" s="14">
        <f t="shared" si="69"/>
        <v>0</v>
      </c>
      <c r="S309" s="14">
        <f t="shared" si="70"/>
        <v>0</v>
      </c>
      <c r="T309" s="45">
        <f t="shared" si="71"/>
        <v>126.91384371693688</v>
      </c>
      <c r="U309" s="46">
        <f t="shared" si="72"/>
        <v>-2.8785419803679102E-2</v>
      </c>
    </row>
    <row r="310" spans="1:21" x14ac:dyDescent="0.25">
      <c r="A310" t="s">
        <v>425</v>
      </c>
      <c r="B310" s="7">
        <v>9067.1</v>
      </c>
      <c r="C310" s="6">
        <v>225.12</v>
      </c>
      <c r="D310" s="12">
        <v>9.6560999999999994E-2</v>
      </c>
      <c r="E310" s="6">
        <v>15.28</v>
      </c>
      <c r="F310" s="6">
        <v>0.1764</v>
      </c>
      <c r="G310" s="16">
        <v>41.212000000000003</v>
      </c>
      <c r="H310" s="5">
        <f t="shared" si="59"/>
        <v>-1.9812660289925121E-3</v>
      </c>
      <c r="I310" s="4">
        <f t="shared" si="60"/>
        <v>-5.7415422665841875E-3</v>
      </c>
      <c r="J310" s="4">
        <f t="shared" si="61"/>
        <v>3.8871196798209606E-2</v>
      </c>
      <c r="K310" s="4">
        <f t="shared" si="62"/>
        <v>-5.2083333333333703E-3</v>
      </c>
      <c r="L310" s="4">
        <f t="shared" si="63"/>
        <v>9.2687950566427979E-3</v>
      </c>
      <c r="M310" s="3">
        <f t="shared" si="64"/>
        <v>3.9464068209502656E-3</v>
      </c>
      <c r="N310" s="42">
        <f t="shared" si="65"/>
        <v>23.29843873659982</v>
      </c>
      <c r="O310" s="14">
        <f t="shared" si="66"/>
        <v>33.16049964647658</v>
      </c>
      <c r="P310" s="14">
        <f t="shared" si="67"/>
        <v>54.426320061324873</v>
      </c>
      <c r="Q310" s="14">
        <f t="shared" si="68"/>
        <v>17.734447539461456</v>
      </c>
      <c r="R310" s="14">
        <f t="shared" si="69"/>
        <v>0</v>
      </c>
      <c r="S310" s="14">
        <f t="shared" si="70"/>
        <v>0</v>
      </c>
      <c r="T310" s="45">
        <f t="shared" si="71"/>
        <v>128.61970598386273</v>
      </c>
      <c r="U310" s="46">
        <f t="shared" si="72"/>
        <v>1.3441104744495336E-2</v>
      </c>
    </row>
    <row r="311" spans="1:21" x14ac:dyDescent="0.25">
      <c r="A311" t="s">
        <v>424</v>
      </c>
      <c r="B311" s="7">
        <v>9134.4</v>
      </c>
      <c r="C311" s="6">
        <v>229.15</v>
      </c>
      <c r="D311" s="12">
        <v>0.10000199999999999</v>
      </c>
      <c r="E311" s="6">
        <v>15.56</v>
      </c>
      <c r="F311" s="6">
        <v>0.17807999999999999</v>
      </c>
      <c r="G311" s="16">
        <v>42.076999999999998</v>
      </c>
      <c r="H311" s="5">
        <f t="shared" si="59"/>
        <v>7.4224393687065682E-3</v>
      </c>
      <c r="I311" s="4">
        <f t="shared" si="60"/>
        <v>1.7901563610518867E-2</v>
      </c>
      <c r="J311" s="4">
        <f t="shared" si="61"/>
        <v>3.5635505017553637E-2</v>
      </c>
      <c r="K311" s="4">
        <f t="shared" si="62"/>
        <v>1.832460732984309E-2</v>
      </c>
      <c r="L311" s="4">
        <f t="shared" si="63"/>
        <v>9.52380952380949E-3</v>
      </c>
      <c r="M311" s="3">
        <f t="shared" si="64"/>
        <v>2.0989032320683165E-2</v>
      </c>
      <c r="N311" s="42">
        <f t="shared" si="65"/>
        <v>23.471369985507756</v>
      </c>
      <c r="O311" s="14">
        <f t="shared" si="66"/>
        <v>33.754124440254571</v>
      </c>
      <c r="P311" s="14">
        <f t="shared" si="67"/>
        <v>56.365829462957194</v>
      </c>
      <c r="Q311" s="14">
        <f t="shared" si="68"/>
        <v>18.059424326833788</v>
      </c>
      <c r="R311" s="14">
        <f t="shared" si="69"/>
        <v>0</v>
      </c>
      <c r="S311" s="14">
        <f t="shared" si="70"/>
        <v>0</v>
      </c>
      <c r="T311" s="45">
        <f t="shared" si="71"/>
        <v>131.65074821555331</v>
      </c>
      <c r="U311" s="46">
        <f t="shared" si="72"/>
        <v>2.3565924121074167E-2</v>
      </c>
    </row>
    <row r="312" spans="1:21" x14ac:dyDescent="0.25">
      <c r="A312" t="s">
        <v>423</v>
      </c>
      <c r="B312" s="7">
        <v>9081</v>
      </c>
      <c r="C312" s="6">
        <v>227.98</v>
      </c>
      <c r="D312" s="12">
        <v>9.8262000000000002E-2</v>
      </c>
      <c r="E312" s="6">
        <v>15.5</v>
      </c>
      <c r="F312" s="6">
        <v>0.17710999999999999</v>
      </c>
      <c r="G312" s="16">
        <v>41.656999999999996</v>
      </c>
      <c r="H312" s="5">
        <f t="shared" si="59"/>
        <v>-5.8460325801366064E-3</v>
      </c>
      <c r="I312" s="4">
        <f t="shared" si="60"/>
        <v>-5.1058258782457067E-3</v>
      </c>
      <c r="J312" s="4">
        <f t="shared" si="61"/>
        <v>-1.7399652006959809E-2</v>
      </c>
      <c r="K312" s="4">
        <f t="shared" si="62"/>
        <v>-3.856041131105381E-3</v>
      </c>
      <c r="L312" s="4">
        <f t="shared" si="63"/>
        <v>-5.4469901168013868E-3</v>
      </c>
      <c r="M312" s="3">
        <f t="shared" si="64"/>
        <v>-9.9817002162702062E-3</v>
      </c>
      <c r="N312" s="42">
        <f t="shared" si="65"/>
        <v>23.334155591872037</v>
      </c>
      <c r="O312" s="14">
        <f t="shared" si="66"/>
        <v>33.581781758189997</v>
      </c>
      <c r="P312" s="14">
        <f t="shared" si="67"/>
        <v>55.385083645218096</v>
      </c>
      <c r="Q312" s="14">
        <f t="shared" si="68"/>
        <v>17.989786443825434</v>
      </c>
      <c r="R312" s="14">
        <f t="shared" si="69"/>
        <v>0</v>
      </c>
      <c r="S312" s="14">
        <f t="shared" si="70"/>
        <v>0</v>
      </c>
      <c r="T312" s="45">
        <f t="shared" si="71"/>
        <v>130.29080743910558</v>
      </c>
      <c r="U312" s="46">
        <f t="shared" si="72"/>
        <v>-1.0329913007566693E-2</v>
      </c>
    </row>
    <row r="313" spans="1:21" x14ac:dyDescent="0.25">
      <c r="A313" t="s">
        <v>422</v>
      </c>
      <c r="B313" s="7">
        <v>9339</v>
      </c>
      <c r="C313" s="6">
        <v>241.56</v>
      </c>
      <c r="D313" s="12">
        <v>0.105087</v>
      </c>
      <c r="E313" s="6">
        <v>16.3</v>
      </c>
      <c r="F313" s="6">
        <v>0.18875</v>
      </c>
      <c r="G313" s="16">
        <v>44.093000000000004</v>
      </c>
      <c r="H313" s="5">
        <f t="shared" si="59"/>
        <v>2.8410967955071031E-2</v>
      </c>
      <c r="I313" s="4">
        <f t="shared" si="60"/>
        <v>5.9566628651636089E-2</v>
      </c>
      <c r="J313" s="4">
        <f t="shared" si="61"/>
        <v>6.9457165537033516E-2</v>
      </c>
      <c r="K313" s="4">
        <f t="shared" si="62"/>
        <v>5.1612903225806583E-2</v>
      </c>
      <c r="L313" s="4">
        <f t="shared" si="63"/>
        <v>6.5721867765795361E-2</v>
      </c>
      <c r="M313" s="3">
        <f t="shared" si="64"/>
        <v>5.8477566795496649E-2</v>
      </c>
      <c r="N313" s="42">
        <f t="shared" si="65"/>
        <v>23.997101538651354</v>
      </c>
      <c r="O313" s="14">
        <f t="shared" si="66"/>
        <v>35.58213528164039</v>
      </c>
      <c r="P313" s="14">
        <f t="shared" si="67"/>
        <v>59.231974568246457</v>
      </c>
      <c r="Q313" s="14">
        <f t="shared" si="68"/>
        <v>18.918291550603524</v>
      </c>
      <c r="R313" s="14">
        <f t="shared" si="69"/>
        <v>0</v>
      </c>
      <c r="S313" s="14">
        <f t="shared" si="70"/>
        <v>0</v>
      </c>
      <c r="T313" s="45">
        <f t="shared" si="71"/>
        <v>137.72950293914172</v>
      </c>
      <c r="U313" s="46">
        <f t="shared" si="72"/>
        <v>5.7093018657611738E-2</v>
      </c>
    </row>
    <row r="314" spans="1:21" x14ac:dyDescent="0.25">
      <c r="A314" t="s">
        <v>421</v>
      </c>
      <c r="B314" s="7">
        <v>9256</v>
      </c>
      <c r="C314" s="6">
        <v>239.25</v>
      </c>
      <c r="D314" s="12">
        <v>0.11766</v>
      </c>
      <c r="E314" s="6">
        <v>16.8</v>
      </c>
      <c r="F314" s="6">
        <v>0.18512000000000001</v>
      </c>
      <c r="G314" s="16">
        <v>43.363999999999997</v>
      </c>
      <c r="H314" s="5">
        <f t="shared" si="59"/>
        <v>-8.8874611842809648E-3</v>
      </c>
      <c r="I314" s="4">
        <f t="shared" si="60"/>
        <v>-9.5628415300545999E-3</v>
      </c>
      <c r="J314" s="4">
        <f t="shared" si="61"/>
        <v>0.11964372377173205</v>
      </c>
      <c r="K314" s="4">
        <f t="shared" si="62"/>
        <v>3.0674846625766916E-2</v>
      </c>
      <c r="L314" s="4">
        <f t="shared" si="63"/>
        <v>-1.9231788079470125E-2</v>
      </c>
      <c r="M314" s="3">
        <f t="shared" si="64"/>
        <v>-1.6533236568162857E-2</v>
      </c>
      <c r="N314" s="42">
        <f t="shared" si="65"/>
        <v>23.78382823019134</v>
      </c>
      <c r="O314" s="14">
        <f t="shared" si="66"/>
        <v>35.241868960641099</v>
      </c>
      <c r="P314" s="14">
        <f t="shared" si="67"/>
        <v>66.318708571944001</v>
      </c>
      <c r="Q314" s="14">
        <f t="shared" si="68"/>
        <v>19.49860724233983</v>
      </c>
      <c r="R314" s="14">
        <f t="shared" si="69"/>
        <v>0</v>
      </c>
      <c r="S314" s="14">
        <f t="shared" si="70"/>
        <v>0</v>
      </c>
      <c r="T314" s="45">
        <f t="shared" si="71"/>
        <v>144.84301300511626</v>
      </c>
      <c r="U314" s="46">
        <f t="shared" si="72"/>
        <v>5.16484116632423E-2</v>
      </c>
    </row>
    <row r="315" spans="1:21" x14ac:dyDescent="0.25">
      <c r="A315" t="s">
        <v>420</v>
      </c>
      <c r="B315" s="7">
        <v>9429.9</v>
      </c>
      <c r="C315" s="6">
        <v>246.99</v>
      </c>
      <c r="D315" s="12">
        <v>0.12992699999999999</v>
      </c>
      <c r="E315" s="6">
        <v>17.260000000000002</v>
      </c>
      <c r="F315" s="6">
        <v>0.20544000000000001</v>
      </c>
      <c r="G315" s="16">
        <v>45.347999999999999</v>
      </c>
      <c r="H315" s="5">
        <f t="shared" si="59"/>
        <v>1.8787813310285228E-2</v>
      </c>
      <c r="I315" s="4">
        <f t="shared" si="60"/>
        <v>3.2351097178683341E-2</v>
      </c>
      <c r="J315" s="4">
        <f t="shared" si="61"/>
        <v>0.10425803161652203</v>
      </c>
      <c r="K315" s="4">
        <f t="shared" si="62"/>
        <v>2.7380952380952506E-2</v>
      </c>
      <c r="L315" s="4">
        <f t="shared" si="63"/>
        <v>0.10976663785652563</v>
      </c>
      <c r="M315" s="3">
        <f t="shared" si="64"/>
        <v>4.5752236878516817E-2</v>
      </c>
      <c r="N315" s="42">
        <f t="shared" si="65"/>
        <v>24.230674354784068</v>
      </c>
      <c r="O315" s="14">
        <f t="shared" si="66"/>
        <v>36.381982088145222</v>
      </c>
      <c r="P315" s="14">
        <f t="shared" si="67"/>
        <v>73.232966587004654</v>
      </c>
      <c r="Q315" s="14">
        <f t="shared" si="68"/>
        <v>20.032497678737233</v>
      </c>
      <c r="R315" s="14">
        <f t="shared" si="69"/>
        <v>0</v>
      </c>
      <c r="S315" s="14">
        <f t="shared" si="70"/>
        <v>0</v>
      </c>
      <c r="T315" s="45">
        <f t="shared" si="71"/>
        <v>153.87812070867119</v>
      </c>
      <c r="U315" s="46">
        <f t="shared" si="72"/>
        <v>6.2378623007764755E-2</v>
      </c>
    </row>
    <row r="316" spans="1:21" x14ac:dyDescent="0.25">
      <c r="A316" t="s">
        <v>419</v>
      </c>
      <c r="B316" s="7">
        <v>9235.7000000000007</v>
      </c>
      <c r="C316" s="6">
        <v>242.02</v>
      </c>
      <c r="D316" s="12">
        <v>0.12400799999999999</v>
      </c>
      <c r="E316" s="6">
        <v>16.84</v>
      </c>
      <c r="F316" s="6">
        <v>0.20261000000000001</v>
      </c>
      <c r="G316" s="16">
        <v>44.368000000000002</v>
      </c>
      <c r="H316" s="5">
        <f t="shared" si="59"/>
        <v>-2.0594067805597027E-2</v>
      </c>
      <c r="I316" s="4">
        <f t="shared" si="60"/>
        <v>-2.0122272156767429E-2</v>
      </c>
      <c r="J316" s="4">
        <f t="shared" si="61"/>
        <v>-4.5556350873952267E-2</v>
      </c>
      <c r="K316" s="4">
        <f t="shared" si="62"/>
        <v>-2.4333719582850577E-2</v>
      </c>
      <c r="L316" s="4">
        <f t="shared" si="63"/>
        <v>-1.3775311526479705E-2</v>
      </c>
      <c r="M316" s="3">
        <f t="shared" si="64"/>
        <v>-2.1610655376201771E-2</v>
      </c>
      <c r="N316" s="42">
        <f t="shared" si="65"/>
        <v>23.731666204146304</v>
      </c>
      <c r="O316" s="14">
        <f t="shared" si="66"/>
        <v>35.649893942964923</v>
      </c>
      <c r="P316" s="14">
        <f t="shared" si="67"/>
        <v>69.896739865626643</v>
      </c>
      <c r="Q316" s="14">
        <f t="shared" si="68"/>
        <v>19.545032497678736</v>
      </c>
      <c r="R316" s="14">
        <f t="shared" si="69"/>
        <v>0</v>
      </c>
      <c r="S316" s="14">
        <f t="shared" si="70"/>
        <v>0</v>
      </c>
      <c r="T316" s="45">
        <f t="shared" si="71"/>
        <v>148.82333251041661</v>
      </c>
      <c r="U316" s="46">
        <f t="shared" si="72"/>
        <v>-3.2849297710260794E-2</v>
      </c>
    </row>
    <row r="317" spans="1:21" x14ac:dyDescent="0.25">
      <c r="A317" t="s">
        <v>418</v>
      </c>
      <c r="B317" s="7">
        <v>9285.1</v>
      </c>
      <c r="C317" s="6">
        <v>241.26</v>
      </c>
      <c r="D317" s="12">
        <v>0.11840100000000001</v>
      </c>
      <c r="E317" s="6">
        <v>17.3</v>
      </c>
      <c r="F317" s="6">
        <v>0.19897999999999999</v>
      </c>
      <c r="G317" s="16">
        <v>44.307000000000002</v>
      </c>
      <c r="H317" s="5">
        <f t="shared" si="59"/>
        <v>5.3488095109195388E-3</v>
      </c>
      <c r="I317" s="4">
        <f t="shared" si="60"/>
        <v>-3.140236344103875E-3</v>
      </c>
      <c r="J317" s="4">
        <f t="shared" si="61"/>
        <v>-4.5214824850009605E-2</v>
      </c>
      <c r="K317" s="4">
        <f t="shared" si="62"/>
        <v>2.7315914489311144E-2</v>
      </c>
      <c r="L317" s="4">
        <f t="shared" si="63"/>
        <v>-1.7916193672573022E-2</v>
      </c>
      <c r="M317" s="3">
        <f t="shared" si="64"/>
        <v>-1.374864767399897E-3</v>
      </c>
      <c r="N317" s="42">
        <f t="shared" si="65"/>
        <v>23.858602366049009</v>
      </c>
      <c r="O317" s="14">
        <f t="shared" si="66"/>
        <v>35.537944850341773</v>
      </c>
      <c r="P317" s="14">
        <f t="shared" si="67"/>
        <v>66.736371015015649</v>
      </c>
      <c r="Q317" s="14">
        <f t="shared" si="68"/>
        <v>20.078922934076136</v>
      </c>
      <c r="R317" s="14">
        <f t="shared" si="69"/>
        <v>0</v>
      </c>
      <c r="S317" s="14">
        <f t="shared" si="70"/>
        <v>0</v>
      </c>
      <c r="T317" s="45">
        <f t="shared" si="71"/>
        <v>146.21184116548258</v>
      </c>
      <c r="U317" s="46">
        <f t="shared" si="72"/>
        <v>-1.7547593518316362E-2</v>
      </c>
    </row>
    <row r="318" spans="1:21" x14ac:dyDescent="0.25">
      <c r="A318" t="s">
        <v>417</v>
      </c>
      <c r="B318" s="7">
        <v>9233.2999999999993</v>
      </c>
      <c r="C318" s="6">
        <v>239.2</v>
      </c>
      <c r="D318" s="12">
        <v>0.125197</v>
      </c>
      <c r="E318" s="6">
        <v>17.62</v>
      </c>
      <c r="F318" s="6">
        <v>0.20115</v>
      </c>
      <c r="G318" s="16">
        <v>44.697000000000003</v>
      </c>
      <c r="H318" s="5">
        <f t="shared" si="59"/>
        <v>-5.5788305995628784E-3</v>
      </c>
      <c r="I318" s="4">
        <f t="shared" si="60"/>
        <v>-8.538506175909788E-3</v>
      </c>
      <c r="J318" s="4">
        <f t="shared" si="61"/>
        <v>5.7398163866859253E-2</v>
      </c>
      <c r="K318" s="4">
        <f t="shared" si="62"/>
        <v>1.8497109826589586E-2</v>
      </c>
      <c r="L318" s="4">
        <f t="shared" si="63"/>
        <v>1.090561865514128E-2</v>
      </c>
      <c r="M318" s="3">
        <f t="shared" si="64"/>
        <v>8.8022208680345049E-3</v>
      </c>
      <c r="N318" s="42">
        <f t="shared" si="65"/>
        <v>23.725499265106492</v>
      </c>
      <c r="O318" s="14">
        <f t="shared" si="66"/>
        <v>35.234503888757992</v>
      </c>
      <c r="P318" s="14">
        <f t="shared" si="67"/>
        <v>70.566916174415027</v>
      </c>
      <c r="Q318" s="14">
        <f t="shared" si="68"/>
        <v>20.450324976787371</v>
      </c>
      <c r="R318" s="14">
        <f t="shared" si="69"/>
        <v>0</v>
      </c>
      <c r="S318" s="14">
        <f t="shared" si="70"/>
        <v>0</v>
      </c>
      <c r="T318" s="45">
        <f t="shared" si="71"/>
        <v>149.9772443050669</v>
      </c>
      <c r="U318" s="46">
        <f t="shared" si="72"/>
        <v>2.5753065617460047E-2</v>
      </c>
    </row>
    <row r="319" spans="1:21" x14ac:dyDescent="0.25">
      <c r="A319" t="s">
        <v>416</v>
      </c>
      <c r="B319" s="7">
        <v>9300.7999999999993</v>
      </c>
      <c r="C319" s="6">
        <v>242.75</v>
      </c>
      <c r="D319" s="12">
        <v>0.12691</v>
      </c>
      <c r="E319" s="6">
        <v>18.309999999999999</v>
      </c>
      <c r="F319" s="6">
        <v>0.20119000000000001</v>
      </c>
      <c r="G319" s="16">
        <v>44.737000000000002</v>
      </c>
      <c r="H319" s="5">
        <f t="shared" si="59"/>
        <v>7.310495705760589E-3</v>
      </c>
      <c r="I319" s="4">
        <f t="shared" si="60"/>
        <v>1.4841137123745796E-2</v>
      </c>
      <c r="J319" s="4">
        <f t="shared" si="61"/>
        <v>1.3682436480107363E-2</v>
      </c>
      <c r="K319" s="4">
        <f t="shared" si="62"/>
        <v>3.9160045402951038E-2</v>
      </c>
      <c r="L319" s="4">
        <f t="shared" si="63"/>
        <v>1.9885657469553841E-4</v>
      </c>
      <c r="M319" s="3">
        <f t="shared" si="64"/>
        <v>8.9491464751545458E-4</v>
      </c>
      <c r="N319" s="42">
        <f t="shared" si="65"/>
        <v>23.89894442560108</v>
      </c>
      <c r="O319" s="14">
        <f t="shared" si="66"/>
        <v>35.7574239924582</v>
      </c>
      <c r="P319" s="14">
        <f t="shared" si="67"/>
        <v>71.532443522568528</v>
      </c>
      <c r="Q319" s="14">
        <f t="shared" si="68"/>
        <v>21.251160631383467</v>
      </c>
      <c r="R319" s="14">
        <f t="shared" si="69"/>
        <v>0</v>
      </c>
      <c r="S319" s="14">
        <f t="shared" si="70"/>
        <v>0</v>
      </c>
      <c r="T319" s="45">
        <f t="shared" si="71"/>
        <v>152.43997257201127</v>
      </c>
      <c r="U319" s="46">
        <f t="shared" si="72"/>
        <v>1.6420679539457028E-2</v>
      </c>
    </row>
    <row r="320" spans="1:21" x14ac:dyDescent="0.25">
      <c r="A320" t="s">
        <v>415</v>
      </c>
      <c r="B320" s="7">
        <v>9243.6</v>
      </c>
      <c r="C320" s="6">
        <v>239.73</v>
      </c>
      <c r="D320" s="12">
        <v>0.124416</v>
      </c>
      <c r="E320" s="6">
        <v>18.420000000000002</v>
      </c>
      <c r="F320" s="6">
        <v>0.19872000000000001</v>
      </c>
      <c r="G320" s="16">
        <v>43.921999999999997</v>
      </c>
      <c r="H320" s="5">
        <f t="shared" si="59"/>
        <v>-6.1500086014104616E-3</v>
      </c>
      <c r="I320" s="4">
        <f t="shared" si="60"/>
        <v>-1.244078269824922E-2</v>
      </c>
      <c r="J320" s="4">
        <f t="shared" si="61"/>
        <v>-1.9651721692538038E-2</v>
      </c>
      <c r="K320" s="4">
        <f t="shared" si="62"/>
        <v>6.0076460950302391E-3</v>
      </c>
      <c r="L320" s="4">
        <f t="shared" si="63"/>
        <v>-1.2276952134797958E-2</v>
      </c>
      <c r="M320" s="3">
        <f t="shared" si="64"/>
        <v>-1.8217582761472673E-2</v>
      </c>
      <c r="N320" s="42">
        <f t="shared" si="65"/>
        <v>23.751965711819004</v>
      </c>
      <c r="O320" s="14">
        <f t="shared" si="66"/>
        <v>35.312573650718868</v>
      </c>
      <c r="P320" s="14">
        <f t="shared" si="67"/>
        <v>70.12670785047581</v>
      </c>
      <c r="Q320" s="14">
        <f t="shared" si="68"/>
        <v>21.378830083565457</v>
      </c>
      <c r="R320" s="14">
        <f t="shared" si="69"/>
        <v>0</v>
      </c>
      <c r="S320" s="14">
        <f t="shared" si="70"/>
        <v>0</v>
      </c>
      <c r="T320" s="45">
        <f t="shared" si="71"/>
        <v>150.57007729657914</v>
      </c>
      <c r="U320" s="46">
        <f t="shared" si="72"/>
        <v>-1.2266436708710415E-2</v>
      </c>
    </row>
    <row r="321" spans="1:21" x14ac:dyDescent="0.25">
      <c r="A321" t="s">
        <v>414</v>
      </c>
      <c r="B321" s="7">
        <v>9253.4</v>
      </c>
      <c r="C321" s="6">
        <v>240.5</v>
      </c>
      <c r="D321" s="12">
        <v>0.13240499999999999</v>
      </c>
      <c r="E321" s="6">
        <v>18.09</v>
      </c>
      <c r="F321" s="6">
        <v>0.19911000000000001</v>
      </c>
      <c r="G321" s="16">
        <v>43.896000000000001</v>
      </c>
      <c r="H321" s="5">
        <f t="shared" si="59"/>
        <v>1.0601929983988789E-3</v>
      </c>
      <c r="I321" s="4">
        <f t="shared" si="60"/>
        <v>3.211946773453489E-3</v>
      </c>
      <c r="J321" s="4">
        <f t="shared" si="61"/>
        <v>6.4211998456790154E-2</v>
      </c>
      <c r="K321" s="4">
        <f t="shared" si="62"/>
        <v>-1.7915309446254191E-2</v>
      </c>
      <c r="L321" s="4">
        <f t="shared" si="63"/>
        <v>1.9625603864734664E-3</v>
      </c>
      <c r="M321" s="3">
        <f t="shared" si="64"/>
        <v>-5.9195847183635131E-4</v>
      </c>
      <c r="N321" s="42">
        <f t="shared" si="65"/>
        <v>23.777147379564884</v>
      </c>
      <c r="O321" s="14">
        <f t="shared" si="66"/>
        <v>35.425995757718631</v>
      </c>
      <c r="P321" s="14">
        <f t="shared" si="67"/>
        <v>74.62968390675033</v>
      </c>
      <c r="Q321" s="14">
        <f t="shared" si="68"/>
        <v>20.995821727019493</v>
      </c>
      <c r="R321" s="14">
        <f t="shared" si="69"/>
        <v>0</v>
      </c>
      <c r="S321" s="14">
        <f t="shared" si="70"/>
        <v>0</v>
      </c>
      <c r="T321" s="45">
        <f t="shared" si="71"/>
        <v>154.82864877105334</v>
      </c>
      <c r="U321" s="46">
        <f t="shared" si="72"/>
        <v>2.8282986572996549E-2</v>
      </c>
    </row>
    <row r="322" spans="1:21" x14ac:dyDescent="0.25">
      <c r="A322" t="s">
        <v>413</v>
      </c>
      <c r="B322" s="7">
        <v>9198.7000000000007</v>
      </c>
      <c r="C322" s="6">
        <v>238.62</v>
      </c>
      <c r="D322" s="12">
        <v>0.13059200000000001</v>
      </c>
      <c r="E322" s="6">
        <v>17.63</v>
      </c>
      <c r="F322" s="6">
        <v>0.19722999999999999</v>
      </c>
      <c r="G322" s="16">
        <v>43.35</v>
      </c>
      <c r="H322" s="5">
        <f t="shared" si="59"/>
        <v>-5.9113406963925419E-3</v>
      </c>
      <c r="I322" s="4">
        <f t="shared" si="60"/>
        <v>-7.8170478170478397E-3</v>
      </c>
      <c r="J322" s="4">
        <f t="shared" si="61"/>
        <v>-1.3692836373248585E-2</v>
      </c>
      <c r="K322" s="4">
        <f t="shared" si="62"/>
        <v>-2.5428413488114976E-2</v>
      </c>
      <c r="L322" s="4">
        <f t="shared" si="63"/>
        <v>-9.4420169755412564E-3</v>
      </c>
      <c r="M322" s="3">
        <f t="shared" si="64"/>
        <v>-1.2438490978676886E-2</v>
      </c>
      <c r="N322" s="42">
        <f t="shared" si="65"/>
        <v>23.636592560615938</v>
      </c>
      <c r="O322" s="14">
        <f t="shared" si="66"/>
        <v>35.149069054914008</v>
      </c>
      <c r="P322" s="14">
        <f t="shared" si="67"/>
        <v>73.607791856427937</v>
      </c>
      <c r="Q322" s="14">
        <f t="shared" si="68"/>
        <v>20.461931290622093</v>
      </c>
      <c r="R322" s="14">
        <f t="shared" si="69"/>
        <v>0</v>
      </c>
      <c r="S322" s="14">
        <f t="shared" si="70"/>
        <v>0</v>
      </c>
      <c r="T322" s="45">
        <f t="shared" si="71"/>
        <v>152.85538476257997</v>
      </c>
      <c r="U322" s="46">
        <f t="shared" si="72"/>
        <v>-1.2744824837884194E-2</v>
      </c>
    </row>
    <row r="323" spans="1:21" x14ac:dyDescent="0.25">
      <c r="A323" t="s">
        <v>412</v>
      </c>
      <c r="B323" s="7">
        <v>9135.2999999999993</v>
      </c>
      <c r="C323" s="6">
        <v>233.65</v>
      </c>
      <c r="D323" s="12">
        <v>0.125998</v>
      </c>
      <c r="E323" s="6">
        <v>17.149999999999999</v>
      </c>
      <c r="F323" s="6">
        <v>0.19441</v>
      </c>
      <c r="G323" s="16">
        <v>42.081000000000003</v>
      </c>
      <c r="H323" s="5">
        <f t="shared" si="59"/>
        <v>-6.8922782567103491E-3</v>
      </c>
      <c r="I323" s="4">
        <f t="shared" si="60"/>
        <v>-2.0828094878886927E-2</v>
      </c>
      <c r="J323" s="4">
        <f t="shared" si="61"/>
        <v>-3.5178265131095454E-2</v>
      </c>
      <c r="K323" s="4">
        <f t="shared" si="62"/>
        <v>-2.7226318774815628E-2</v>
      </c>
      <c r="L323" s="4">
        <f t="shared" si="63"/>
        <v>-1.429802768341526E-2</v>
      </c>
      <c r="M323" s="3">
        <f t="shared" si="64"/>
        <v>-2.9273356401384065E-2</v>
      </c>
      <c r="N323" s="42">
        <f t="shared" si="65"/>
        <v>23.473682587647684</v>
      </c>
      <c r="O323" s="14">
        <f t="shared" si="66"/>
        <v>34.416980909733709</v>
      </c>
      <c r="P323" s="14">
        <f t="shared" si="67"/>
        <v>71.018397438788028</v>
      </c>
      <c r="Q323" s="14">
        <f t="shared" si="68"/>
        <v>19.904828226555242</v>
      </c>
      <c r="R323" s="14">
        <f t="shared" si="69"/>
        <v>0</v>
      </c>
      <c r="S323" s="14">
        <f t="shared" si="70"/>
        <v>0</v>
      </c>
      <c r="T323" s="45">
        <f t="shared" si="71"/>
        <v>148.81388916272468</v>
      </c>
      <c r="U323" s="46">
        <f t="shared" si="72"/>
        <v>-2.6439994941183653E-2</v>
      </c>
    </row>
    <row r="324" spans="1:21" x14ac:dyDescent="0.25">
      <c r="A324" t="s">
        <v>411</v>
      </c>
      <c r="B324" s="7">
        <v>9155.7999999999993</v>
      </c>
      <c r="C324" s="6">
        <v>232.75</v>
      </c>
      <c r="D324" s="12">
        <v>0.12223299999999999</v>
      </c>
      <c r="E324" s="6">
        <v>17.07</v>
      </c>
      <c r="F324" s="6">
        <v>0.19447999999999999</v>
      </c>
      <c r="G324" s="16">
        <v>41.892000000000003</v>
      </c>
      <c r="H324" s="5">
        <f t="shared" si="59"/>
        <v>2.2440423412477539E-3</v>
      </c>
      <c r="I324" s="4">
        <f t="shared" si="60"/>
        <v>-3.8519152578643245E-3</v>
      </c>
      <c r="J324" s="4">
        <f t="shared" si="61"/>
        <v>-2.9881426689312596E-2</v>
      </c>
      <c r="K324" s="4">
        <f t="shared" si="62"/>
        <v>-4.664723032069884E-3</v>
      </c>
      <c r="L324" s="4">
        <f t="shared" si="63"/>
        <v>3.6006378272723794E-4</v>
      </c>
      <c r="M324" s="3">
        <f t="shared" si="64"/>
        <v>-4.4913381335994762E-3</v>
      </c>
      <c r="N324" s="42">
        <f t="shared" si="65"/>
        <v>23.526358525279374</v>
      </c>
      <c r="O324" s="14">
        <f t="shared" si="66"/>
        <v>34.28440961583788</v>
      </c>
      <c r="P324" s="14">
        <f t="shared" si="67"/>
        <v>68.896266402128418</v>
      </c>
      <c r="Q324" s="14">
        <f t="shared" si="68"/>
        <v>19.811977715877436</v>
      </c>
      <c r="R324" s="14">
        <f t="shared" si="69"/>
        <v>0</v>
      </c>
      <c r="S324" s="14">
        <f t="shared" si="70"/>
        <v>0</v>
      </c>
      <c r="T324" s="45">
        <f t="shared" si="71"/>
        <v>146.51901225912312</v>
      </c>
      <c r="U324" s="46">
        <f t="shared" si="72"/>
        <v>-1.5421120410959555E-2</v>
      </c>
    </row>
    <row r="325" spans="1:21" x14ac:dyDescent="0.25">
      <c r="A325" t="s">
        <v>410</v>
      </c>
      <c r="B325" s="7">
        <v>9170.2000000000007</v>
      </c>
      <c r="C325" s="6">
        <v>235.75</v>
      </c>
      <c r="D325" s="12">
        <v>0.122673</v>
      </c>
      <c r="E325" s="6">
        <v>17.13</v>
      </c>
      <c r="F325" s="6">
        <v>0.19989000000000001</v>
      </c>
      <c r="G325" s="16">
        <v>42.468000000000004</v>
      </c>
      <c r="H325" s="5">
        <f t="shared" ref="H325:H388" si="73">IFERROR(B325/B324-1,"")</f>
        <v>1.57277354245422E-3</v>
      </c>
      <c r="I325" s="4">
        <f t="shared" ref="I325:I388" si="74">IFERROR(C325/C324-1,"")</f>
        <v>1.2889366272824887E-2</v>
      </c>
      <c r="J325" s="4">
        <f t="shared" ref="J325:J388" si="75">IFERROR(D325/D324-1,"")</f>
        <v>3.5996825734458948E-3</v>
      </c>
      <c r="K325" s="4">
        <f t="shared" ref="K325:K388" si="76">IFERROR(E325/E324-1,"")</f>
        <v>3.5149384885764245E-3</v>
      </c>
      <c r="L325" s="4">
        <f t="shared" ref="L325:L388" si="77">IFERROR(F325/F324-1,"")</f>
        <v>2.7817770464829472E-2</v>
      </c>
      <c r="M325" s="3">
        <f t="shared" ref="M325:M388" si="78">IFERROR(G325/G324-1,"")</f>
        <v>1.3749641936407819E-2</v>
      </c>
      <c r="N325" s="42">
        <f t="shared" si="65"/>
        <v>23.563360159518226</v>
      </c>
      <c r="O325" s="14">
        <f t="shared" si="66"/>
        <v>34.726313928823977</v>
      </c>
      <c r="P325" s="14">
        <f t="shared" si="67"/>
        <v>69.144271091671641</v>
      </c>
      <c r="Q325" s="14">
        <f t="shared" si="68"/>
        <v>19.881615598885791</v>
      </c>
      <c r="R325" s="14">
        <f t="shared" si="69"/>
        <v>0</v>
      </c>
      <c r="S325" s="14">
        <f t="shared" si="70"/>
        <v>0</v>
      </c>
      <c r="T325" s="45">
        <f t="shared" si="71"/>
        <v>147.31556077889962</v>
      </c>
      <c r="U325" s="46">
        <f t="shared" si="72"/>
        <v>5.4364857331128391E-3</v>
      </c>
    </row>
    <row r="326" spans="1:21" x14ac:dyDescent="0.25">
      <c r="A326" t="s">
        <v>409</v>
      </c>
      <c r="B326" s="7">
        <v>9208</v>
      </c>
      <c r="C326" s="6">
        <v>239.01</v>
      </c>
      <c r="D326" s="12">
        <v>0.123935</v>
      </c>
      <c r="E326" s="6">
        <v>18.010000000000002</v>
      </c>
      <c r="F326" s="6">
        <v>0.19953000000000001</v>
      </c>
      <c r="G326" s="16">
        <v>42.646999999999998</v>
      </c>
      <c r="H326" s="5">
        <f t="shared" si="73"/>
        <v>4.1220475016900959E-3</v>
      </c>
      <c r="I326" s="4">
        <f t="shared" si="74"/>
        <v>1.382820784729577E-2</v>
      </c>
      <c r="J326" s="4">
        <f t="shared" si="75"/>
        <v>1.0287512329526516E-2</v>
      </c>
      <c r="K326" s="4">
        <f t="shared" si="76"/>
        <v>5.1371862230005894E-2</v>
      </c>
      <c r="L326" s="4">
        <f t="shared" si="77"/>
        <v>-1.8009905447996521E-3</v>
      </c>
      <c r="M326" s="3">
        <f t="shared" si="78"/>
        <v>4.2149383064895574E-3</v>
      </c>
      <c r="N326" s="42">
        <f t="shared" ref="N326:N389" si="79">N325*(1+H326)</f>
        <v>23.660489449395193</v>
      </c>
      <c r="O326" s="14">
        <f t="shared" ref="O326:O389" si="80">O325*(1+I326)</f>
        <v>35.206516615602197</v>
      </c>
      <c r="P326" s="14">
        <f t="shared" ref="P326:P389" si="81">P325*(1+J326)</f>
        <v>69.855593633043341</v>
      </c>
      <c r="Q326" s="14">
        <f t="shared" ref="Q326:Q389" si="82">Q325*(1+K326)</f>
        <v>20.902971216341687</v>
      </c>
      <c r="R326" s="14">
        <f t="shared" ref="R326:R389" si="83">R325*(1+L326)</f>
        <v>0</v>
      </c>
      <c r="S326" s="14">
        <f t="shared" ref="S326:S389" si="84">S325*(1+M326)</f>
        <v>0</v>
      </c>
      <c r="T326" s="45">
        <f t="shared" ref="T326:T389" si="85">SUM(N326:S326)</f>
        <v>149.62557091438242</v>
      </c>
      <c r="U326" s="46">
        <f t="shared" ref="U326:U389" si="86">T326/T325-1</f>
        <v>1.5680693358319564E-2</v>
      </c>
    </row>
    <row r="327" spans="1:21" x14ac:dyDescent="0.25">
      <c r="A327" t="s">
        <v>408</v>
      </c>
      <c r="B327" s="7">
        <v>9162.4</v>
      </c>
      <c r="C327" s="6">
        <v>236.1</v>
      </c>
      <c r="D327" s="12">
        <v>0.117755</v>
      </c>
      <c r="E327" s="6">
        <v>17.47</v>
      </c>
      <c r="F327" s="6">
        <v>0.19469</v>
      </c>
      <c r="G327" s="16">
        <v>41.954000000000001</v>
      </c>
      <c r="H327" s="5">
        <f t="shared" si="73"/>
        <v>-4.952215464813281E-3</v>
      </c>
      <c r="I327" s="4">
        <f t="shared" si="74"/>
        <v>-1.2175222794025387E-2</v>
      </c>
      <c r="J327" s="4">
        <f t="shared" si="75"/>
        <v>-4.9864848509299287E-2</v>
      </c>
      <c r="K327" s="4">
        <f t="shared" si="76"/>
        <v>-2.9983342587451611E-2</v>
      </c>
      <c r="L327" s="4">
        <f t="shared" si="77"/>
        <v>-2.4257003959304413E-2</v>
      </c>
      <c r="M327" s="3">
        <f t="shared" si="78"/>
        <v>-1.6249677585762123E-2</v>
      </c>
      <c r="N327" s="42">
        <f t="shared" si="79"/>
        <v>23.543317607638848</v>
      </c>
      <c r="O327" s="14">
        <f t="shared" si="80"/>
        <v>34.777869432005687</v>
      </c>
      <c r="P327" s="14">
        <f t="shared" si="81"/>
        <v>66.372255039004457</v>
      </c>
      <c r="Q327" s="14">
        <f t="shared" si="82"/>
        <v>20.276230269266474</v>
      </c>
      <c r="R327" s="14">
        <f t="shared" si="83"/>
        <v>0</v>
      </c>
      <c r="S327" s="14">
        <f t="shared" si="84"/>
        <v>0</v>
      </c>
      <c r="T327" s="45">
        <f t="shared" si="85"/>
        <v>144.96967234791546</v>
      </c>
      <c r="U327" s="46">
        <f t="shared" si="86"/>
        <v>-3.1116997836760918E-2</v>
      </c>
    </row>
    <row r="328" spans="1:21" x14ac:dyDescent="0.25">
      <c r="A328" t="s">
        <v>407</v>
      </c>
      <c r="B328" s="7">
        <v>9387.2999999999993</v>
      </c>
      <c r="C328" s="6">
        <v>245.53</v>
      </c>
      <c r="D328" s="12">
        <v>0.123128</v>
      </c>
      <c r="E328" s="6">
        <v>17.72</v>
      </c>
      <c r="F328" s="6">
        <v>0.19947000000000001</v>
      </c>
      <c r="G328" s="16">
        <v>43.784999999999997</v>
      </c>
      <c r="H328" s="5">
        <f t="shared" si="73"/>
        <v>2.4545970488081714E-2</v>
      </c>
      <c r="I328" s="4">
        <f t="shared" si="74"/>
        <v>3.9940703091910335E-2</v>
      </c>
      <c r="J328" s="4">
        <f t="shared" si="75"/>
        <v>4.5628635726720823E-2</v>
      </c>
      <c r="K328" s="4">
        <f t="shared" si="76"/>
        <v>1.431024613623344E-2</v>
      </c>
      <c r="L328" s="4">
        <f t="shared" si="77"/>
        <v>2.4551851661615887E-2</v>
      </c>
      <c r="M328" s="3">
        <f t="shared" si="78"/>
        <v>4.3643037612623337E-2</v>
      </c>
      <c r="N328" s="42">
        <f t="shared" si="79"/>
        <v>24.121211186827484</v>
      </c>
      <c r="O328" s="14">
        <f t="shared" si="80"/>
        <v>36.166921989158652</v>
      </c>
      <c r="P328" s="14">
        <f t="shared" si="81"/>
        <v>69.400730486540198</v>
      </c>
      <c r="Q328" s="14">
        <f t="shared" si="82"/>
        <v>20.566388115134625</v>
      </c>
      <c r="R328" s="14">
        <f t="shared" si="83"/>
        <v>0</v>
      </c>
      <c r="S328" s="14">
        <f t="shared" si="84"/>
        <v>0</v>
      </c>
      <c r="T328" s="45">
        <f t="shared" si="85"/>
        <v>150.25525177766096</v>
      </c>
      <c r="U328" s="46">
        <f t="shared" si="86"/>
        <v>3.6459897743719383E-2</v>
      </c>
    </row>
    <row r="329" spans="1:21" x14ac:dyDescent="0.25">
      <c r="A329" t="s">
        <v>406</v>
      </c>
      <c r="B329" s="7">
        <v>9513.7000000000007</v>
      </c>
      <c r="C329" s="6">
        <v>263.27999999999997</v>
      </c>
      <c r="D329" s="12">
        <v>0.123846</v>
      </c>
      <c r="E329" s="6">
        <v>18.100000000000001</v>
      </c>
      <c r="F329" s="6">
        <v>0.20355999999999999</v>
      </c>
      <c r="G329" s="16">
        <v>44.982999999999997</v>
      </c>
      <c r="H329" s="5">
        <f t="shared" si="73"/>
        <v>1.3465000585898057E-2</v>
      </c>
      <c r="I329" s="4">
        <f t="shared" si="74"/>
        <v>7.2292591536675666E-2</v>
      </c>
      <c r="J329" s="4">
        <f t="shared" si="75"/>
        <v>5.8313299980508049E-3</v>
      </c>
      <c r="K329" s="4">
        <f t="shared" si="76"/>
        <v>2.1444695259593916E-2</v>
      </c>
      <c r="L329" s="4">
        <f t="shared" si="77"/>
        <v>2.0504336491703024E-2</v>
      </c>
      <c r="M329" s="3">
        <f t="shared" si="78"/>
        <v>2.7360968368162597E-2</v>
      </c>
      <c r="N329" s="42">
        <f t="shared" si="79"/>
        <v>24.446003309590687</v>
      </c>
      <c r="O329" s="14">
        <f t="shared" si="80"/>
        <v>38.781522507659709</v>
      </c>
      <c r="P329" s="14">
        <f t="shared" si="81"/>
        <v>69.805429048112998</v>
      </c>
      <c r="Q329" s="14">
        <f t="shared" si="82"/>
        <v>21.007428040854222</v>
      </c>
      <c r="R329" s="14">
        <f t="shared" si="83"/>
        <v>0</v>
      </c>
      <c r="S329" s="14">
        <f t="shared" si="84"/>
        <v>0</v>
      </c>
      <c r="T329" s="45">
        <f t="shared" si="85"/>
        <v>154.04038290621762</v>
      </c>
      <c r="U329" s="46">
        <f t="shared" si="86"/>
        <v>2.5191339961665227E-2</v>
      </c>
    </row>
    <row r="330" spans="1:21" x14ac:dyDescent="0.25">
      <c r="A330" t="s">
        <v>405</v>
      </c>
      <c r="B330" s="7">
        <v>9599.6</v>
      </c>
      <c r="C330" s="6">
        <v>275.33999999999997</v>
      </c>
      <c r="D330" s="12">
        <v>0.12418999999999999</v>
      </c>
      <c r="E330" s="6">
        <v>18.760000000000002</v>
      </c>
      <c r="F330" s="6">
        <v>0.20851</v>
      </c>
      <c r="G330" s="16">
        <v>44.939</v>
      </c>
      <c r="H330" s="5">
        <f t="shared" si="73"/>
        <v>9.0290843730620463E-3</v>
      </c>
      <c r="I330" s="4">
        <f t="shared" si="74"/>
        <v>4.5806745670009086E-2</v>
      </c>
      <c r="J330" s="4">
        <f t="shared" si="75"/>
        <v>2.7776432020412134E-3</v>
      </c>
      <c r="K330" s="4">
        <f t="shared" si="76"/>
        <v>3.6464088397790029E-2</v>
      </c>
      <c r="L330" s="4">
        <f t="shared" si="77"/>
        <v>2.4317154647278461E-2</v>
      </c>
      <c r="M330" s="3">
        <f t="shared" si="78"/>
        <v>-9.7814730009104789E-4</v>
      </c>
      <c r="N330" s="42">
        <f t="shared" si="79"/>
        <v>24.666728336057133</v>
      </c>
      <c r="O330" s="14">
        <f t="shared" si="80"/>
        <v>40.55797784586381</v>
      </c>
      <c r="P330" s="14">
        <f t="shared" si="81"/>
        <v>69.999323623574057</v>
      </c>
      <c r="Q330" s="14">
        <f t="shared" si="82"/>
        <v>21.773444753946144</v>
      </c>
      <c r="R330" s="14">
        <f t="shared" si="83"/>
        <v>0</v>
      </c>
      <c r="S330" s="14">
        <f t="shared" si="84"/>
        <v>0</v>
      </c>
      <c r="T330" s="45">
        <f t="shared" si="85"/>
        <v>156.99747455944112</v>
      </c>
      <c r="U330" s="46">
        <f t="shared" si="86"/>
        <v>1.9196859923568343E-2</v>
      </c>
    </row>
    <row r="331" spans="1:21" x14ac:dyDescent="0.25">
      <c r="A331" t="s">
        <v>404</v>
      </c>
      <c r="B331" s="7">
        <v>9546.4</v>
      </c>
      <c r="C331" s="6">
        <v>279.33</v>
      </c>
      <c r="D331" s="12">
        <v>0.12196</v>
      </c>
      <c r="E331" s="6">
        <v>19.18</v>
      </c>
      <c r="F331" s="6">
        <v>0.20401</v>
      </c>
      <c r="G331" s="16">
        <v>44.1</v>
      </c>
      <c r="H331" s="5">
        <f t="shared" si="73"/>
        <v>-5.5418975790658687E-3</v>
      </c>
      <c r="I331" s="4">
        <f t="shared" si="74"/>
        <v>1.4491174547831775E-2</v>
      </c>
      <c r="J331" s="4">
        <f t="shared" si="75"/>
        <v>-1.7956357194621075E-2</v>
      </c>
      <c r="K331" s="4">
        <f t="shared" si="76"/>
        <v>2.2388059701492491E-2</v>
      </c>
      <c r="L331" s="4">
        <f t="shared" si="77"/>
        <v>-2.1581698719485898E-2</v>
      </c>
      <c r="M331" s="3">
        <f t="shared" si="78"/>
        <v>-1.8669752330937484E-2</v>
      </c>
      <c r="N331" s="42">
        <f t="shared" si="79"/>
        <v>24.530027854008061</v>
      </c>
      <c r="O331" s="14">
        <f t="shared" si="80"/>
        <v>41.145710582135315</v>
      </c>
      <c r="P331" s="14">
        <f t="shared" si="81"/>
        <v>68.74239076520729</v>
      </c>
      <c r="Q331" s="14">
        <f t="shared" si="82"/>
        <v>22.260909935004641</v>
      </c>
      <c r="R331" s="14">
        <f t="shared" si="83"/>
        <v>0</v>
      </c>
      <c r="S331" s="14">
        <f t="shared" si="84"/>
        <v>0</v>
      </c>
      <c r="T331" s="45">
        <f t="shared" si="85"/>
        <v>156.6790391363553</v>
      </c>
      <c r="U331" s="46">
        <f t="shared" si="86"/>
        <v>-2.0282837286357269E-3</v>
      </c>
    </row>
    <row r="332" spans="1:21" x14ac:dyDescent="0.25">
      <c r="A332" t="s">
        <v>403</v>
      </c>
      <c r="B332" s="7">
        <v>9704.1</v>
      </c>
      <c r="C332" s="6">
        <v>305.32</v>
      </c>
      <c r="D332" s="12">
        <v>0.14352699999999999</v>
      </c>
      <c r="E332" s="6">
        <v>19.8</v>
      </c>
      <c r="F332" s="6">
        <v>0.21462999999999999</v>
      </c>
      <c r="G332" s="16">
        <v>49.152999999999999</v>
      </c>
      <c r="H332" s="5">
        <f t="shared" si="73"/>
        <v>1.6519316182016297E-2</v>
      </c>
      <c r="I332" s="4">
        <f t="shared" si="74"/>
        <v>9.3044069738302371E-2</v>
      </c>
      <c r="J332" s="4">
        <f t="shared" si="75"/>
        <v>0.17683666775992113</v>
      </c>
      <c r="K332" s="4">
        <f t="shared" si="76"/>
        <v>3.2325338894682032E-2</v>
      </c>
      <c r="L332" s="4">
        <f t="shared" si="77"/>
        <v>5.2056271751384608E-2</v>
      </c>
      <c r="M332" s="3">
        <f t="shared" si="78"/>
        <v>0.11458049886621313</v>
      </c>
      <c r="N332" s="42">
        <f t="shared" si="79"/>
        <v>24.935247140082087</v>
      </c>
      <c r="O332" s="14">
        <f t="shared" si="80"/>
        <v>44.97407494697152</v>
      </c>
      <c r="P332" s="14">
        <f t="shared" si="81"/>
        <v>80.898566081976924</v>
      </c>
      <c r="Q332" s="14">
        <f t="shared" si="82"/>
        <v>22.98050139275766</v>
      </c>
      <c r="R332" s="14">
        <f t="shared" si="83"/>
        <v>0</v>
      </c>
      <c r="S332" s="14">
        <f t="shared" si="84"/>
        <v>0</v>
      </c>
      <c r="T332" s="45">
        <f t="shared" si="85"/>
        <v>173.78838956178822</v>
      </c>
      <c r="U332" s="46">
        <f t="shared" si="86"/>
        <v>0.10919999586251561</v>
      </c>
    </row>
    <row r="333" spans="1:21" x14ac:dyDescent="0.25">
      <c r="A333" t="s">
        <v>402</v>
      </c>
      <c r="B333" s="7">
        <v>9932.5</v>
      </c>
      <c r="C333" s="6">
        <v>311.13</v>
      </c>
      <c r="D333" s="12">
        <v>0.148171</v>
      </c>
      <c r="E333" s="6">
        <v>19.55</v>
      </c>
      <c r="F333" s="6">
        <v>0.21526000000000001</v>
      </c>
      <c r="G333" s="16">
        <v>48.073</v>
      </c>
      <c r="H333" s="5">
        <f t="shared" si="73"/>
        <v>2.3536443358992631E-2</v>
      </c>
      <c r="I333" s="4">
        <f t="shared" si="74"/>
        <v>1.9029215249574127E-2</v>
      </c>
      <c r="J333" s="4">
        <f t="shared" si="75"/>
        <v>3.2356281396531683E-2</v>
      </c>
      <c r="K333" s="4">
        <f t="shared" si="76"/>
        <v>-1.2626262626262652E-2</v>
      </c>
      <c r="L333" s="4">
        <f t="shared" si="77"/>
        <v>2.9352839770768746E-3</v>
      </c>
      <c r="M333" s="3">
        <f t="shared" si="78"/>
        <v>-2.197220922425891E-2</v>
      </c>
      <c r="N333" s="42">
        <f t="shared" si="79"/>
        <v>25.522134172037113</v>
      </c>
      <c r="O333" s="14">
        <f t="shared" si="80"/>
        <v>45.829896299787919</v>
      </c>
      <c r="P333" s="14">
        <f t="shared" si="81"/>
        <v>83.516142850701286</v>
      </c>
      <c r="Q333" s="14">
        <f t="shared" si="82"/>
        <v>22.690343546889508</v>
      </c>
      <c r="R333" s="14">
        <f t="shared" si="83"/>
        <v>0</v>
      </c>
      <c r="S333" s="14">
        <f t="shared" si="84"/>
        <v>0</v>
      </c>
      <c r="T333" s="45">
        <f t="shared" si="85"/>
        <v>177.55851686941583</v>
      </c>
      <c r="U333" s="46">
        <f t="shared" si="86"/>
        <v>2.1693781253937949E-2</v>
      </c>
    </row>
    <row r="334" spans="1:21" x14ac:dyDescent="0.25">
      <c r="A334" t="s">
        <v>401</v>
      </c>
      <c r="B334" s="7">
        <v>11022.8</v>
      </c>
      <c r="C334" s="6">
        <v>321.8</v>
      </c>
      <c r="D334" s="12">
        <v>0.138658</v>
      </c>
      <c r="E334" s="6">
        <v>19.79</v>
      </c>
      <c r="F334" s="6">
        <v>0.22433</v>
      </c>
      <c r="G334" s="16">
        <v>53.258000000000003</v>
      </c>
      <c r="H334" s="5">
        <f t="shared" si="73"/>
        <v>0.10977095393908876</v>
      </c>
      <c r="I334" s="4">
        <f t="shared" si="74"/>
        <v>3.4294346414682098E-2</v>
      </c>
      <c r="J334" s="4">
        <f t="shared" si="75"/>
        <v>-6.4202846710894823E-2</v>
      </c>
      <c r="K334" s="4">
        <f t="shared" si="76"/>
        <v>1.2276214833759402E-2</v>
      </c>
      <c r="L334" s="4">
        <f t="shared" si="77"/>
        <v>4.2135092446343947E-2</v>
      </c>
      <c r="M334" s="3">
        <f t="shared" si="78"/>
        <v>0.10785680111497098</v>
      </c>
      <c r="N334" s="42">
        <f t="shared" si="79"/>
        <v>28.323723186663042</v>
      </c>
      <c r="O334" s="14">
        <f t="shared" si="80"/>
        <v>47.401602639641801</v>
      </c>
      <c r="P334" s="14">
        <f t="shared" si="81"/>
        <v>78.154168733372515</v>
      </c>
      <c r="Q334" s="14">
        <f t="shared" si="82"/>
        <v>22.96889507892293</v>
      </c>
      <c r="R334" s="14">
        <f t="shared" si="83"/>
        <v>0</v>
      </c>
      <c r="S334" s="14">
        <f t="shared" si="84"/>
        <v>0</v>
      </c>
      <c r="T334" s="45">
        <f t="shared" si="85"/>
        <v>176.84838963860031</v>
      </c>
      <c r="U334" s="46">
        <f t="shared" si="86"/>
        <v>-3.9993983016752832E-3</v>
      </c>
    </row>
    <row r="335" spans="1:21" x14ac:dyDescent="0.25">
      <c r="A335" t="s">
        <v>400</v>
      </c>
      <c r="B335" s="7">
        <v>10908.5</v>
      </c>
      <c r="C335" s="6">
        <v>316.95999999999998</v>
      </c>
      <c r="D335" s="12">
        <v>0.14879300000000001</v>
      </c>
      <c r="E335" s="6">
        <v>20.170000000000002</v>
      </c>
      <c r="F335" s="6">
        <v>0.23041</v>
      </c>
      <c r="G335" s="16">
        <v>55.756</v>
      </c>
      <c r="H335" s="5">
        <f t="shared" si="73"/>
        <v>-1.0369416119316299E-2</v>
      </c>
      <c r="I335" s="4">
        <f t="shared" si="74"/>
        <v>-1.5040397762585589E-2</v>
      </c>
      <c r="J335" s="4">
        <f t="shared" si="75"/>
        <v>7.3093510652108007E-2</v>
      </c>
      <c r="K335" s="4">
        <f t="shared" si="76"/>
        <v>1.9201616978272051E-2</v>
      </c>
      <c r="L335" s="4">
        <f t="shared" si="77"/>
        <v>2.7102928721080666E-2</v>
      </c>
      <c r="M335" s="3">
        <f t="shared" si="78"/>
        <v>4.69037515490629E-2</v>
      </c>
      <c r="N335" s="42">
        <f t="shared" si="79"/>
        <v>28.030022714892205</v>
      </c>
      <c r="O335" s="14">
        <f t="shared" si="80"/>
        <v>46.688663681357561</v>
      </c>
      <c r="P335" s="14">
        <f t="shared" si="81"/>
        <v>83.866731298191922</v>
      </c>
      <c r="Q335" s="14">
        <f t="shared" si="82"/>
        <v>23.409935004642527</v>
      </c>
      <c r="R335" s="14">
        <f t="shared" si="83"/>
        <v>0</v>
      </c>
      <c r="S335" s="14">
        <f t="shared" si="84"/>
        <v>0</v>
      </c>
      <c r="T335" s="45">
        <f t="shared" si="85"/>
        <v>181.99535269908421</v>
      </c>
      <c r="U335" s="46">
        <f t="shared" si="86"/>
        <v>2.9103816387596293E-2</v>
      </c>
    </row>
    <row r="336" spans="1:21" x14ac:dyDescent="0.25">
      <c r="A336" t="s">
        <v>399</v>
      </c>
      <c r="B336" s="7">
        <v>11105.9</v>
      </c>
      <c r="C336" s="6">
        <v>317.82</v>
      </c>
      <c r="D336" s="12">
        <v>0.13921800000000001</v>
      </c>
      <c r="E336" s="6">
        <v>19.84</v>
      </c>
      <c r="F336" s="6">
        <v>0.24318999999999999</v>
      </c>
      <c r="G336" s="16">
        <v>55.165999999999997</v>
      </c>
      <c r="H336" s="5">
        <f t="shared" si="73"/>
        <v>1.8095980198927331E-2</v>
      </c>
      <c r="I336" s="4">
        <f t="shared" si="74"/>
        <v>2.7132761231700719E-3</v>
      </c>
      <c r="J336" s="4">
        <f t="shared" si="75"/>
        <v>-6.4351145551202027E-2</v>
      </c>
      <c r="K336" s="4">
        <f t="shared" si="76"/>
        <v>-1.6360932077342683E-2</v>
      </c>
      <c r="L336" s="4">
        <f t="shared" si="77"/>
        <v>5.5466342606657726E-2</v>
      </c>
      <c r="M336" s="3">
        <f t="shared" si="78"/>
        <v>-1.058182079058767E-2</v>
      </c>
      <c r="N336" s="42">
        <f t="shared" si="79"/>
        <v>28.537253450916378</v>
      </c>
      <c r="O336" s="14">
        <f t="shared" si="80"/>
        <v>46.815342917746904</v>
      </c>
      <c r="P336" s="14">
        <f t="shared" si="81"/>
        <v>78.469811065518428</v>
      </c>
      <c r="Q336" s="14">
        <f t="shared" si="82"/>
        <v>23.026926648096563</v>
      </c>
      <c r="R336" s="14">
        <f t="shared" si="83"/>
        <v>0</v>
      </c>
      <c r="S336" s="14">
        <f t="shared" si="84"/>
        <v>0</v>
      </c>
      <c r="T336" s="45">
        <f t="shared" si="85"/>
        <v>176.84933408227829</v>
      </c>
      <c r="U336" s="46">
        <f t="shared" si="86"/>
        <v>-2.827554957029299E-2</v>
      </c>
    </row>
    <row r="337" spans="1:21" x14ac:dyDescent="0.25">
      <c r="A337" t="s">
        <v>398</v>
      </c>
      <c r="B337" s="7">
        <v>11096.2</v>
      </c>
      <c r="C337" s="6">
        <v>334.87</v>
      </c>
      <c r="D337" s="12">
        <v>0.14046</v>
      </c>
      <c r="E337" s="6">
        <v>19.98</v>
      </c>
      <c r="F337" s="6">
        <v>0.24417</v>
      </c>
      <c r="G337" s="16">
        <v>56.737000000000002</v>
      </c>
      <c r="H337" s="5">
        <f t="shared" si="73"/>
        <v>-8.734096291159732E-4</v>
      </c>
      <c r="I337" s="4">
        <f t="shared" si="74"/>
        <v>5.3646718268202109E-2</v>
      </c>
      <c r="J337" s="4">
        <f t="shared" si="75"/>
        <v>8.921260181872892E-3</v>
      </c>
      <c r="K337" s="4">
        <f t="shared" si="76"/>
        <v>7.0564516129032473E-3</v>
      </c>
      <c r="L337" s="4">
        <f t="shared" si="77"/>
        <v>4.0297709609771193E-3</v>
      </c>
      <c r="M337" s="3">
        <f t="shared" si="78"/>
        <v>2.8477685530942987E-2</v>
      </c>
      <c r="N337" s="42">
        <f t="shared" si="79"/>
        <v>28.512328738963824</v>
      </c>
      <c r="O337" s="14">
        <f t="shared" si="80"/>
        <v>49.32683242988454</v>
      </c>
      <c r="P337" s="14">
        <f t="shared" si="81"/>
        <v>79.16986066645633</v>
      </c>
      <c r="Q337" s="14">
        <f t="shared" si="82"/>
        <v>23.189415041782727</v>
      </c>
      <c r="R337" s="14">
        <f t="shared" si="83"/>
        <v>0</v>
      </c>
      <c r="S337" s="14">
        <f t="shared" si="84"/>
        <v>0</v>
      </c>
      <c r="T337" s="45">
        <f t="shared" si="85"/>
        <v>180.1984368770874</v>
      </c>
      <c r="U337" s="46">
        <f t="shared" si="86"/>
        <v>1.8937604781994688E-2</v>
      </c>
    </row>
    <row r="338" spans="1:21" x14ac:dyDescent="0.25">
      <c r="A338" t="s">
        <v>397</v>
      </c>
      <c r="B338" s="7">
        <v>11333.4</v>
      </c>
      <c r="C338" s="6">
        <v>346.51</v>
      </c>
      <c r="D338" s="12">
        <v>0.138845</v>
      </c>
      <c r="E338" s="6">
        <v>20.67</v>
      </c>
      <c r="F338" s="6">
        <v>0.25946999999999998</v>
      </c>
      <c r="G338" s="16">
        <v>58.155999999999999</v>
      </c>
      <c r="H338" s="5">
        <f t="shared" si="73"/>
        <v>2.137668751464461E-2</v>
      </c>
      <c r="I338" s="4">
        <f t="shared" si="74"/>
        <v>3.475975751784266E-2</v>
      </c>
      <c r="J338" s="4">
        <f t="shared" si="75"/>
        <v>-1.1497935355261335E-2</v>
      </c>
      <c r="K338" s="4">
        <f t="shared" si="76"/>
        <v>3.45345345345347E-2</v>
      </c>
      <c r="L338" s="4">
        <f t="shared" si="77"/>
        <v>6.2661260597124846E-2</v>
      </c>
      <c r="M338" s="3">
        <f t="shared" si="78"/>
        <v>2.5010134480145219E-2</v>
      </c>
      <c r="N338" s="42">
        <f t="shared" si="79"/>
        <v>29.121827880731473</v>
      </c>
      <c r="O338" s="14">
        <f t="shared" si="80"/>
        <v>51.041421164270581</v>
      </c>
      <c r="P338" s="14">
        <f t="shared" si="81"/>
        <v>78.259570726428365</v>
      </c>
      <c r="Q338" s="14">
        <f t="shared" si="82"/>
        <v>23.99025069637883</v>
      </c>
      <c r="R338" s="14">
        <f t="shared" si="83"/>
        <v>0</v>
      </c>
      <c r="S338" s="14">
        <f t="shared" si="84"/>
        <v>0</v>
      </c>
      <c r="T338" s="45">
        <f t="shared" si="85"/>
        <v>182.41307046780926</v>
      </c>
      <c r="U338" s="46">
        <f t="shared" si="86"/>
        <v>1.2289971151261625E-2</v>
      </c>
    </row>
    <row r="339" spans="1:21" x14ac:dyDescent="0.25">
      <c r="A339" t="s">
        <v>396</v>
      </c>
      <c r="B339" s="7">
        <v>11803.1</v>
      </c>
      <c r="C339" s="6">
        <v>387.14</v>
      </c>
      <c r="D339" s="12">
        <v>0.144153</v>
      </c>
      <c r="E339" s="6">
        <v>21.62</v>
      </c>
      <c r="F339" s="6">
        <v>0.29099999999999998</v>
      </c>
      <c r="G339" s="16">
        <v>61.637</v>
      </c>
      <c r="H339" s="5">
        <f t="shared" si="73"/>
        <v>4.1443873859565494E-2</v>
      </c>
      <c r="I339" s="4">
        <f t="shared" si="74"/>
        <v>0.11725491327811599</v>
      </c>
      <c r="J339" s="4">
        <f t="shared" si="75"/>
        <v>3.8229680579062952E-2</v>
      </c>
      <c r="K339" s="4">
        <f t="shared" si="76"/>
        <v>4.5960328979196774E-2</v>
      </c>
      <c r="L339" s="4">
        <f t="shared" si="77"/>
        <v>0.1215169383743786</v>
      </c>
      <c r="M339" s="3">
        <f t="shared" si="78"/>
        <v>5.9856248710365323E-2</v>
      </c>
      <c r="N339" s="42">
        <f t="shared" si="79"/>
        <v>30.328749241980486</v>
      </c>
      <c r="O339" s="14">
        <f t="shared" si="80"/>
        <v>57.026278576478923</v>
      </c>
      <c r="P339" s="14">
        <f t="shared" si="81"/>
        <v>81.251409117554303</v>
      </c>
      <c r="Q339" s="14">
        <f t="shared" si="82"/>
        <v>25.092850510677806</v>
      </c>
      <c r="R339" s="14">
        <f t="shared" si="83"/>
        <v>0</v>
      </c>
      <c r="S339" s="14">
        <f t="shared" si="84"/>
        <v>0</v>
      </c>
      <c r="T339" s="45">
        <f t="shared" si="85"/>
        <v>193.69928744669153</v>
      </c>
      <c r="U339" s="46">
        <f t="shared" si="86"/>
        <v>6.187175595442862E-2</v>
      </c>
    </row>
    <row r="340" spans="1:21" x14ac:dyDescent="0.25">
      <c r="A340" t="s">
        <v>395</v>
      </c>
      <c r="B340" s="7">
        <v>11066.8</v>
      </c>
      <c r="C340" s="6">
        <v>372.08</v>
      </c>
      <c r="D340" s="12">
        <v>0.133717</v>
      </c>
      <c r="E340" s="6">
        <v>21</v>
      </c>
      <c r="F340" s="6">
        <v>0.28787000000000001</v>
      </c>
      <c r="G340" s="16">
        <v>56.76</v>
      </c>
      <c r="H340" s="5">
        <f t="shared" si="73"/>
        <v>-6.2381916615126598E-2</v>
      </c>
      <c r="I340" s="4">
        <f t="shared" si="74"/>
        <v>-3.8900656093402874E-2</v>
      </c>
      <c r="J340" s="4">
        <f t="shared" si="75"/>
        <v>-7.2395302213620227E-2</v>
      </c>
      <c r="K340" s="4">
        <f t="shared" si="76"/>
        <v>-2.8677150786309058E-2</v>
      </c>
      <c r="L340" s="4">
        <f t="shared" si="77"/>
        <v>-1.075601374570434E-2</v>
      </c>
      <c r="M340" s="3">
        <f t="shared" si="78"/>
        <v>-7.9124551811411981E-2</v>
      </c>
      <c r="N340" s="42">
        <f t="shared" si="79"/>
        <v>28.436783735726173</v>
      </c>
      <c r="O340" s="14">
        <f t="shared" si="80"/>
        <v>54.807918925288732</v>
      </c>
      <c r="P340" s="14">
        <f t="shared" si="81"/>
        <v>75.369188799206455</v>
      </c>
      <c r="Q340" s="14">
        <f t="shared" si="82"/>
        <v>24.373259052924787</v>
      </c>
      <c r="R340" s="14">
        <f t="shared" si="83"/>
        <v>0</v>
      </c>
      <c r="S340" s="14">
        <f t="shared" si="84"/>
        <v>0</v>
      </c>
      <c r="T340" s="45">
        <f t="shared" si="85"/>
        <v>182.98715051314616</v>
      </c>
      <c r="U340" s="46">
        <f t="shared" si="86"/>
        <v>-5.5302923798795534E-2</v>
      </c>
    </row>
    <row r="341" spans="1:21" x14ac:dyDescent="0.25">
      <c r="A341" t="s">
        <v>394</v>
      </c>
      <c r="B341" s="7">
        <v>11224.4</v>
      </c>
      <c r="C341" s="6">
        <v>385.8</v>
      </c>
      <c r="D341" s="12">
        <v>0.137207</v>
      </c>
      <c r="E341" s="6">
        <v>22.07</v>
      </c>
      <c r="F341" s="6">
        <v>0.31004999999999999</v>
      </c>
      <c r="G341" s="16">
        <v>58.484999999999999</v>
      </c>
      <c r="H341" s="5">
        <f t="shared" si="73"/>
        <v>1.4240792279611059E-2</v>
      </c>
      <c r="I341" s="4">
        <f t="shared" si="74"/>
        <v>3.6873790582670374E-2</v>
      </c>
      <c r="J341" s="4">
        <f t="shared" si="75"/>
        <v>2.6099897544814787E-2</v>
      </c>
      <c r="K341" s="4">
        <f t="shared" si="76"/>
        <v>5.095238095238086E-2</v>
      </c>
      <c r="L341" s="4">
        <f t="shared" si="77"/>
        <v>7.7048667801438153E-2</v>
      </c>
      <c r="M341" s="3">
        <f t="shared" si="78"/>
        <v>3.0391120507399672E-2</v>
      </c>
      <c r="N341" s="42">
        <f t="shared" si="79"/>
        <v>28.841746066006873</v>
      </c>
      <c r="O341" s="14">
        <f t="shared" si="80"/>
        <v>56.828894650011804</v>
      </c>
      <c r="P341" s="14">
        <f t="shared" si="81"/>
        <v>77.336316904901551</v>
      </c>
      <c r="Q341" s="14">
        <f t="shared" si="82"/>
        <v>25.615134633240476</v>
      </c>
      <c r="R341" s="14">
        <f t="shared" si="83"/>
        <v>0</v>
      </c>
      <c r="S341" s="14">
        <f t="shared" si="84"/>
        <v>0</v>
      </c>
      <c r="T341" s="45">
        <f t="shared" si="85"/>
        <v>188.62209225416069</v>
      </c>
      <c r="U341" s="46">
        <f t="shared" si="86"/>
        <v>3.0794193609838816E-2</v>
      </c>
    </row>
    <row r="342" spans="1:21" x14ac:dyDescent="0.25">
      <c r="A342" t="s">
        <v>393</v>
      </c>
      <c r="B342" s="7">
        <v>11184.7</v>
      </c>
      <c r="C342" s="6">
        <v>389.62</v>
      </c>
      <c r="D342" s="12">
        <v>0.143259</v>
      </c>
      <c r="E342" s="6">
        <v>22.3</v>
      </c>
      <c r="F342" s="6">
        <v>0.30129</v>
      </c>
      <c r="G342" s="16">
        <v>57.600999999999999</v>
      </c>
      <c r="H342" s="5">
        <f t="shared" si="73"/>
        <v>-3.5369373864080345E-3</v>
      </c>
      <c r="I342" s="4">
        <f t="shared" si="74"/>
        <v>9.9015033696214783E-3</v>
      </c>
      <c r="J342" s="4">
        <f t="shared" si="75"/>
        <v>4.4108536736463977E-2</v>
      </c>
      <c r="K342" s="4">
        <f t="shared" si="76"/>
        <v>1.0421386497508012E-2</v>
      </c>
      <c r="L342" s="4">
        <f t="shared" si="77"/>
        <v>-2.825350749879052E-2</v>
      </c>
      <c r="M342" s="3">
        <f t="shared" si="78"/>
        <v>-1.5114986748739012E-2</v>
      </c>
      <c r="N342" s="42">
        <f t="shared" si="79"/>
        <v>28.739734616056726</v>
      </c>
      <c r="O342" s="14">
        <f t="shared" si="80"/>
        <v>57.391586141880758</v>
      </c>
      <c r="P342" s="14">
        <f t="shared" si="81"/>
        <v>80.747508680164216</v>
      </c>
      <c r="Q342" s="14">
        <f t="shared" si="82"/>
        <v>25.88207985143918</v>
      </c>
      <c r="R342" s="14">
        <f t="shared" si="83"/>
        <v>0</v>
      </c>
      <c r="S342" s="14">
        <f t="shared" si="84"/>
        <v>0</v>
      </c>
      <c r="T342" s="45">
        <f t="shared" si="85"/>
        <v>192.7609092895409</v>
      </c>
      <c r="U342" s="46">
        <f t="shared" si="86"/>
        <v>2.1942376875998759E-2</v>
      </c>
    </row>
    <row r="343" spans="1:21" x14ac:dyDescent="0.25">
      <c r="A343" t="s">
        <v>392</v>
      </c>
      <c r="B343" s="7">
        <v>11735.1</v>
      </c>
      <c r="C343" s="6">
        <v>400.79</v>
      </c>
      <c r="D343" s="12">
        <v>0.14221800000000001</v>
      </c>
      <c r="E343" s="6">
        <v>23.28</v>
      </c>
      <c r="F343" s="6">
        <v>0.30248999999999998</v>
      </c>
      <c r="G343" s="16">
        <v>58.863999999999997</v>
      </c>
      <c r="H343" s="5">
        <f t="shared" si="73"/>
        <v>4.9210081629368574E-2</v>
      </c>
      <c r="I343" s="4">
        <f t="shared" si="74"/>
        <v>2.8668959498999058E-2</v>
      </c>
      <c r="J343" s="4">
        <f t="shared" si="75"/>
        <v>-7.266559169057385E-3</v>
      </c>
      <c r="K343" s="4">
        <f t="shared" si="76"/>
        <v>4.3946188340807213E-2</v>
      </c>
      <c r="L343" s="4">
        <f t="shared" si="77"/>
        <v>3.9828736433336065E-3</v>
      </c>
      <c r="M343" s="3">
        <f t="shared" si="78"/>
        <v>2.1926702661412056E-2</v>
      </c>
      <c r="N343" s="42">
        <f t="shared" si="79"/>
        <v>30.154019302519266</v>
      </c>
      <c r="O343" s="14">
        <f t="shared" si="80"/>
        <v>59.036943200565652</v>
      </c>
      <c r="P343" s="14">
        <f t="shared" si="81"/>
        <v>80.160752130585834</v>
      </c>
      <c r="Q343" s="14">
        <f t="shared" si="82"/>
        <v>27.019498607242337</v>
      </c>
      <c r="R343" s="14">
        <f t="shared" si="83"/>
        <v>0</v>
      </c>
      <c r="S343" s="14">
        <f t="shared" si="84"/>
        <v>0</v>
      </c>
      <c r="T343" s="45">
        <f t="shared" si="85"/>
        <v>196.37121324091308</v>
      </c>
      <c r="U343" s="46">
        <f t="shared" si="86"/>
        <v>1.8729440344926074E-2</v>
      </c>
    </row>
    <row r="344" spans="1:21" x14ac:dyDescent="0.25">
      <c r="A344" t="s">
        <v>391</v>
      </c>
      <c r="B344" s="7">
        <v>11757.1</v>
      </c>
      <c r="C344" s="6">
        <v>394.83</v>
      </c>
      <c r="D344" s="12">
        <v>0.14429900000000001</v>
      </c>
      <c r="E344" s="6">
        <v>22.75</v>
      </c>
      <c r="F344" s="6">
        <v>0.30315999999999999</v>
      </c>
      <c r="G344" s="16">
        <v>59.043999999999997</v>
      </c>
      <c r="H344" s="5">
        <f t="shared" si="73"/>
        <v>1.8747177271603022E-3</v>
      </c>
      <c r="I344" s="4">
        <f t="shared" si="74"/>
        <v>-1.4870630504753235E-2</v>
      </c>
      <c r="J344" s="4">
        <f t="shared" si="75"/>
        <v>1.4632465651323923E-2</v>
      </c>
      <c r="K344" s="4">
        <f t="shared" si="76"/>
        <v>-2.2766323024055013E-2</v>
      </c>
      <c r="L344" s="4">
        <f t="shared" si="77"/>
        <v>2.2149492545209259E-3</v>
      </c>
      <c r="M344" s="3">
        <f t="shared" si="78"/>
        <v>3.057896167436791E-3</v>
      </c>
      <c r="N344" s="42">
        <f t="shared" si="79"/>
        <v>30.210549577050834</v>
      </c>
      <c r="O344" s="14">
        <f t="shared" si="80"/>
        <v>58.159026632099938</v>
      </c>
      <c r="P344" s="14">
        <f t="shared" si="81"/>
        <v>81.33370158272092</v>
      </c>
      <c r="Q344" s="14">
        <f t="shared" si="82"/>
        <v>26.404363974001853</v>
      </c>
      <c r="R344" s="14">
        <f t="shared" si="83"/>
        <v>0</v>
      </c>
      <c r="S344" s="14">
        <f t="shared" si="84"/>
        <v>0</v>
      </c>
      <c r="T344" s="45">
        <f t="shared" si="85"/>
        <v>196.10764176587355</v>
      </c>
      <c r="U344" s="46">
        <f t="shared" si="86"/>
        <v>-1.3422103509447281E-3</v>
      </c>
    </row>
    <row r="345" spans="1:21" x14ac:dyDescent="0.25">
      <c r="A345" t="s">
        <v>390</v>
      </c>
      <c r="B345" s="7">
        <v>11592</v>
      </c>
      <c r="C345" s="6">
        <v>379.57</v>
      </c>
      <c r="D345" s="12">
        <v>0.13877600000000001</v>
      </c>
      <c r="E345" s="6">
        <v>22.33</v>
      </c>
      <c r="F345" s="6">
        <v>0.29443999999999998</v>
      </c>
      <c r="G345" s="16">
        <v>57.186</v>
      </c>
      <c r="H345" s="5">
        <f t="shared" si="73"/>
        <v>-1.4042578527017735E-2</v>
      </c>
      <c r="I345" s="4">
        <f t="shared" si="74"/>
        <v>-3.8649545373958372E-2</v>
      </c>
      <c r="J345" s="4">
        <f t="shared" si="75"/>
        <v>-3.827469351831958E-2</v>
      </c>
      <c r="K345" s="4">
        <f t="shared" si="76"/>
        <v>-1.8461538461538529E-2</v>
      </c>
      <c r="L345" s="4">
        <f t="shared" si="77"/>
        <v>-2.8763689141047655E-2</v>
      </c>
      <c r="M345" s="3">
        <f t="shared" si="78"/>
        <v>-3.1468057719666653E-2</v>
      </c>
      <c r="N345" s="42">
        <f t="shared" si="79"/>
        <v>29.786315562270737</v>
      </c>
      <c r="O345" s="14">
        <f t="shared" si="80"/>
        <v>55.911206693377338</v>
      </c>
      <c r="P345" s="14">
        <f t="shared" si="81"/>
        <v>78.220679081931806</v>
      </c>
      <c r="Q345" s="14">
        <f t="shared" si="82"/>
        <v>25.916898792943357</v>
      </c>
      <c r="R345" s="14">
        <f t="shared" si="83"/>
        <v>0</v>
      </c>
      <c r="S345" s="14">
        <f t="shared" si="84"/>
        <v>0</v>
      </c>
      <c r="T345" s="45">
        <f t="shared" si="85"/>
        <v>189.83510013052324</v>
      </c>
      <c r="U345" s="46">
        <f t="shared" si="86"/>
        <v>-3.1985197409282407E-2</v>
      </c>
    </row>
    <row r="346" spans="1:21" x14ac:dyDescent="0.25">
      <c r="A346" t="s">
        <v>389</v>
      </c>
      <c r="B346" s="7">
        <v>11764.3</v>
      </c>
      <c r="C346" s="6">
        <v>396.76</v>
      </c>
      <c r="D346" s="12">
        <v>0.14677899999999999</v>
      </c>
      <c r="E346" s="6">
        <v>22.92</v>
      </c>
      <c r="F346" s="6">
        <v>0.29525000000000001</v>
      </c>
      <c r="G346" s="16">
        <v>58.445999999999998</v>
      </c>
      <c r="H346" s="5">
        <f t="shared" si="73"/>
        <v>1.4863699102829475E-2</v>
      </c>
      <c r="I346" s="4">
        <f t="shared" si="74"/>
        <v>4.5288089153515898E-2</v>
      </c>
      <c r="J346" s="4">
        <f t="shared" si="75"/>
        <v>5.7668472934801374E-2</v>
      </c>
      <c r="K346" s="4">
        <f t="shared" si="76"/>
        <v>2.6421854008060963E-2</v>
      </c>
      <c r="L346" s="4">
        <f t="shared" si="77"/>
        <v>2.7509849205271664E-3</v>
      </c>
      <c r="M346" s="3">
        <f t="shared" si="78"/>
        <v>2.2033364809568745E-2</v>
      </c>
      <c r="N346" s="42">
        <f t="shared" si="79"/>
        <v>30.229050394170255</v>
      </c>
      <c r="O346" s="14">
        <f t="shared" si="80"/>
        <v>58.443318406787668</v>
      </c>
      <c r="P346" s="14">
        <f t="shared" si="81"/>
        <v>82.731546196509967</v>
      </c>
      <c r="Q346" s="14">
        <f t="shared" si="82"/>
        <v>26.601671309192199</v>
      </c>
      <c r="R346" s="14">
        <f t="shared" si="83"/>
        <v>0</v>
      </c>
      <c r="S346" s="14">
        <f t="shared" si="84"/>
        <v>0</v>
      </c>
      <c r="T346" s="45">
        <f t="shared" si="85"/>
        <v>198.00558630666009</v>
      </c>
      <c r="U346" s="46">
        <f t="shared" si="86"/>
        <v>4.3039912906091438E-2</v>
      </c>
    </row>
    <row r="347" spans="1:21" x14ac:dyDescent="0.25">
      <c r="A347" t="s">
        <v>388</v>
      </c>
      <c r="B347" s="7">
        <v>11681.2</v>
      </c>
      <c r="C347" s="6">
        <v>390.23</v>
      </c>
      <c r="D347" s="12">
        <v>0.145173</v>
      </c>
      <c r="E347" s="6">
        <v>22.44</v>
      </c>
      <c r="F347" s="6">
        <v>0.28794999999999998</v>
      </c>
      <c r="G347" s="16">
        <v>56.948999999999998</v>
      </c>
      <c r="H347" s="5">
        <f t="shared" si="73"/>
        <v>-7.0637436991575209E-3</v>
      </c>
      <c r="I347" s="4">
        <f t="shared" si="74"/>
        <v>-1.6458312329871938E-2</v>
      </c>
      <c r="J347" s="4">
        <f t="shared" si="75"/>
        <v>-1.0941619713991768E-2</v>
      </c>
      <c r="K347" s="4">
        <f t="shared" si="76"/>
        <v>-2.0942408376963373E-2</v>
      </c>
      <c r="L347" s="4">
        <f t="shared" si="77"/>
        <v>-2.4724809483488652E-2</v>
      </c>
      <c r="M347" s="3">
        <f t="shared" si="78"/>
        <v>-2.5613386715942932E-2</v>
      </c>
      <c r="N347" s="42">
        <f t="shared" si="79"/>
        <v>30.015520129916919</v>
      </c>
      <c r="O347" s="14">
        <f t="shared" si="80"/>
        <v>57.481440018854606</v>
      </c>
      <c r="P347" s="14">
        <f t="shared" si="81"/>
        <v>81.826329079677208</v>
      </c>
      <c r="Q347" s="14">
        <f t="shared" si="82"/>
        <v>26.044568245125344</v>
      </c>
      <c r="R347" s="14">
        <f t="shared" si="83"/>
        <v>0</v>
      </c>
      <c r="S347" s="14">
        <f t="shared" si="84"/>
        <v>0</v>
      </c>
      <c r="T347" s="45">
        <f t="shared" si="85"/>
        <v>195.36785747357408</v>
      </c>
      <c r="U347" s="46">
        <f t="shared" si="86"/>
        <v>-1.3321486945327088E-2</v>
      </c>
    </row>
    <row r="348" spans="1:21" x14ac:dyDescent="0.25">
      <c r="A348" t="s">
        <v>387</v>
      </c>
      <c r="B348" s="7">
        <v>11889.2</v>
      </c>
      <c r="C348" s="6">
        <v>395.53</v>
      </c>
      <c r="D348" s="12">
        <v>0.14385300000000001</v>
      </c>
      <c r="E348" s="6">
        <v>22.63</v>
      </c>
      <c r="F348" s="6">
        <v>0.29464000000000001</v>
      </c>
      <c r="G348" s="16">
        <v>58.280999999999999</v>
      </c>
      <c r="H348" s="5">
        <f t="shared" si="73"/>
        <v>1.7806389754477348E-2</v>
      </c>
      <c r="I348" s="4">
        <f t="shared" si="74"/>
        <v>1.3581733849268307E-2</v>
      </c>
      <c r="J348" s="4">
        <f t="shared" si="75"/>
        <v>-9.092599863610884E-3</v>
      </c>
      <c r="K348" s="4">
        <f t="shared" si="76"/>
        <v>8.4670231729053747E-3</v>
      </c>
      <c r="L348" s="4">
        <f t="shared" si="77"/>
        <v>2.323320020836972E-2</v>
      </c>
      <c r="M348" s="3">
        <f t="shared" si="78"/>
        <v>2.3389348364325935E-2</v>
      </c>
      <c r="N348" s="42">
        <f t="shared" si="79"/>
        <v>30.54998818003358</v>
      </c>
      <c r="O348" s="14">
        <f t="shared" si="80"/>
        <v>58.262137638463372</v>
      </c>
      <c r="P348" s="14">
        <f t="shared" si="81"/>
        <v>81.082315011047555</v>
      </c>
      <c r="Q348" s="14">
        <f t="shared" si="82"/>
        <v>26.265088207985137</v>
      </c>
      <c r="R348" s="14">
        <f t="shared" si="83"/>
        <v>0</v>
      </c>
      <c r="S348" s="14">
        <f t="shared" si="84"/>
        <v>0</v>
      </c>
      <c r="T348" s="45">
        <f t="shared" si="85"/>
        <v>196.15952903752967</v>
      </c>
      <c r="U348" s="46">
        <f t="shared" si="86"/>
        <v>4.0522098885313884E-3</v>
      </c>
    </row>
    <row r="349" spans="1:21" x14ac:dyDescent="0.25">
      <c r="A349" t="s">
        <v>386</v>
      </c>
      <c r="B349" s="7">
        <v>11390.4</v>
      </c>
      <c r="C349" s="6">
        <v>379.01</v>
      </c>
      <c r="D349" s="12">
        <v>0.13685</v>
      </c>
      <c r="E349" s="6">
        <v>21.27</v>
      </c>
      <c r="F349" s="6">
        <v>0.28293000000000001</v>
      </c>
      <c r="G349" s="16">
        <v>54.101999999999997</v>
      </c>
      <c r="H349" s="5">
        <f t="shared" si="73"/>
        <v>-4.195404232412614E-2</v>
      </c>
      <c r="I349" s="4">
        <f t="shared" si="74"/>
        <v>-4.176674335701458E-2</v>
      </c>
      <c r="J349" s="4">
        <f t="shared" si="75"/>
        <v>-4.8681640285569316E-2</v>
      </c>
      <c r="K349" s="4">
        <f t="shared" si="76"/>
        <v>-6.0097216084843086E-2</v>
      </c>
      <c r="L349" s="4">
        <f t="shared" si="77"/>
        <v>-3.9743415693727968E-2</v>
      </c>
      <c r="M349" s="3">
        <f t="shared" si="78"/>
        <v>-7.1704329026612501E-2</v>
      </c>
      <c r="N349" s="42">
        <f t="shared" si="79"/>
        <v>29.268292682926898</v>
      </c>
      <c r="O349" s="14">
        <f t="shared" si="80"/>
        <v>55.828717888286612</v>
      </c>
      <c r="P349" s="14">
        <f t="shared" si="81"/>
        <v>77.135094918158515</v>
      </c>
      <c r="Q349" s="14">
        <f t="shared" si="82"/>
        <v>24.68662952646239</v>
      </c>
      <c r="R349" s="14">
        <f t="shared" si="83"/>
        <v>0</v>
      </c>
      <c r="S349" s="14">
        <f t="shared" si="84"/>
        <v>0</v>
      </c>
      <c r="T349" s="45">
        <f t="shared" si="85"/>
        <v>186.91873501583441</v>
      </c>
      <c r="U349" s="46">
        <f t="shared" si="86"/>
        <v>-4.7108565497867239E-2</v>
      </c>
    </row>
    <row r="350" spans="1:21" x14ac:dyDescent="0.25">
      <c r="A350" t="s">
        <v>385</v>
      </c>
      <c r="B350" s="7">
        <v>11557.2</v>
      </c>
      <c r="C350" s="6">
        <v>387.12</v>
      </c>
      <c r="D350" s="12">
        <v>0.136654</v>
      </c>
      <c r="E350" s="6">
        <v>21.5</v>
      </c>
      <c r="F350" s="6">
        <v>0.28231000000000001</v>
      </c>
      <c r="G350" s="16">
        <v>54.515999999999998</v>
      </c>
      <c r="H350" s="5">
        <f t="shared" si="73"/>
        <v>1.464391066160986E-2</v>
      </c>
      <c r="I350" s="4">
        <f t="shared" si="74"/>
        <v>2.1397852299411602E-2</v>
      </c>
      <c r="J350" s="4">
        <f t="shared" si="75"/>
        <v>-1.4322250639385858E-3</v>
      </c>
      <c r="K350" s="4">
        <f t="shared" si="76"/>
        <v>1.0813352139163124E-2</v>
      </c>
      <c r="L350" s="4">
        <f t="shared" si="77"/>
        <v>-2.1913547520588939E-3</v>
      </c>
      <c r="M350" s="3">
        <f t="shared" si="78"/>
        <v>7.6522124875235686E-3</v>
      </c>
      <c r="N350" s="42">
        <f t="shared" si="79"/>
        <v>29.696894946193527</v>
      </c>
      <c r="O350" s="14">
        <f t="shared" si="80"/>
        <v>57.023332547725687</v>
      </c>
      <c r="P350" s="14">
        <f t="shared" si="81"/>
        <v>77.024620101907445</v>
      </c>
      <c r="Q350" s="14">
        <f t="shared" si="82"/>
        <v>24.95357474466109</v>
      </c>
      <c r="R350" s="14">
        <f t="shared" si="83"/>
        <v>0</v>
      </c>
      <c r="S350" s="14">
        <f t="shared" si="84"/>
        <v>0</v>
      </c>
      <c r="T350" s="45">
        <f t="shared" si="85"/>
        <v>188.69842234048775</v>
      </c>
      <c r="U350" s="46">
        <f t="shared" si="86"/>
        <v>9.5211821570617694E-3</v>
      </c>
    </row>
    <row r="351" spans="1:21" x14ac:dyDescent="0.25">
      <c r="A351" t="s">
        <v>384</v>
      </c>
      <c r="B351" s="7">
        <v>11770.9</v>
      </c>
      <c r="C351" s="6">
        <v>424.31</v>
      </c>
      <c r="D351" s="12">
        <v>0.139374</v>
      </c>
      <c r="E351" s="6">
        <v>21.78</v>
      </c>
      <c r="F351" s="6">
        <v>0.29435</v>
      </c>
      <c r="G351" s="16">
        <v>57.133000000000003</v>
      </c>
      <c r="H351" s="5">
        <f t="shared" si="73"/>
        <v>1.8490637870764548E-2</v>
      </c>
      <c r="I351" s="4">
        <f t="shared" si="74"/>
        <v>9.6068402562512922E-2</v>
      </c>
      <c r="J351" s="4">
        <f t="shared" si="75"/>
        <v>1.9904283811670309E-2</v>
      </c>
      <c r="K351" s="4">
        <f t="shared" si="76"/>
        <v>1.3023255813953583E-2</v>
      </c>
      <c r="L351" s="4">
        <f t="shared" si="77"/>
        <v>4.2648152739895862E-2</v>
      </c>
      <c r="M351" s="3">
        <f t="shared" si="78"/>
        <v>4.8004255631374448E-2</v>
      </c>
      <c r="N351" s="42">
        <f t="shared" si="79"/>
        <v>30.246009476529728</v>
      </c>
      <c r="O351" s="14">
        <f t="shared" si="80"/>
        <v>62.501473014376643</v>
      </c>
      <c r="P351" s="14">
        <f t="shared" si="81"/>
        <v>78.557740000901902</v>
      </c>
      <c r="Q351" s="14">
        <f t="shared" si="82"/>
        <v>25.278551532033422</v>
      </c>
      <c r="R351" s="14">
        <f t="shared" si="83"/>
        <v>0</v>
      </c>
      <c r="S351" s="14">
        <f t="shared" si="84"/>
        <v>0</v>
      </c>
      <c r="T351" s="45">
        <f t="shared" si="85"/>
        <v>196.5837740238417</v>
      </c>
      <c r="U351" s="46">
        <f t="shared" si="86"/>
        <v>4.1788116644269513E-2</v>
      </c>
    </row>
    <row r="352" spans="1:21" x14ac:dyDescent="0.25">
      <c r="A352" t="s">
        <v>383</v>
      </c>
      <c r="B352" s="7">
        <v>11750.8</v>
      </c>
      <c r="C352" s="6">
        <v>438.03</v>
      </c>
      <c r="D352" s="12">
        <v>0.138265</v>
      </c>
      <c r="E352" s="6">
        <v>23.11</v>
      </c>
      <c r="F352" s="6">
        <v>0.30005999999999999</v>
      </c>
      <c r="G352" s="16">
        <v>56.679000000000002</v>
      </c>
      <c r="H352" s="5">
        <f t="shared" si="73"/>
        <v>-1.7076009481008514E-3</v>
      </c>
      <c r="I352" s="4">
        <f t="shared" si="74"/>
        <v>3.2334849520397668E-2</v>
      </c>
      <c r="J352" s="4">
        <f t="shared" si="75"/>
        <v>-7.9570077632843406E-3</v>
      </c>
      <c r="K352" s="4">
        <f t="shared" si="76"/>
        <v>6.1065197428833651E-2</v>
      </c>
      <c r="L352" s="4">
        <f t="shared" si="77"/>
        <v>1.9398675046712999E-2</v>
      </c>
      <c r="M352" s="3">
        <f t="shared" si="78"/>
        <v>-7.9463707489542124E-3</v>
      </c>
      <c r="N352" s="42">
        <f t="shared" si="79"/>
        <v>30.194361362071341</v>
      </c>
      <c r="O352" s="14">
        <f t="shared" si="80"/>
        <v>64.522448739099701</v>
      </c>
      <c r="P352" s="14">
        <f t="shared" si="81"/>
        <v>77.932655453848653</v>
      </c>
      <c r="Q352" s="14">
        <f t="shared" si="82"/>
        <v>26.822191272051988</v>
      </c>
      <c r="R352" s="14">
        <f t="shared" si="83"/>
        <v>0</v>
      </c>
      <c r="S352" s="14">
        <f t="shared" si="84"/>
        <v>0</v>
      </c>
      <c r="T352" s="45">
        <f t="shared" si="85"/>
        <v>199.47165682707166</v>
      </c>
      <c r="U352" s="46">
        <f t="shared" si="86"/>
        <v>1.4690341649864269E-2</v>
      </c>
    </row>
    <row r="353" spans="1:21" x14ac:dyDescent="0.25">
      <c r="A353" t="s">
        <v>382</v>
      </c>
      <c r="B353" s="7">
        <v>11845.3</v>
      </c>
      <c r="C353" s="6">
        <v>432.18</v>
      </c>
      <c r="D353" s="12">
        <v>0.138406</v>
      </c>
      <c r="E353" s="6">
        <v>23.01</v>
      </c>
      <c r="F353" s="6">
        <v>0.29886000000000001</v>
      </c>
      <c r="G353" s="16">
        <v>59.868000000000002</v>
      </c>
      <c r="H353" s="5">
        <f t="shared" si="73"/>
        <v>8.0420056506791404E-3</v>
      </c>
      <c r="I353" s="4">
        <f t="shared" si="74"/>
        <v>-1.3355249640435551E-2</v>
      </c>
      <c r="J353" s="4">
        <f t="shared" si="75"/>
        <v>1.0197808556033916E-3</v>
      </c>
      <c r="K353" s="4">
        <f t="shared" si="76"/>
        <v>-4.327131112072613E-3</v>
      </c>
      <c r="L353" s="4">
        <f t="shared" si="77"/>
        <v>-3.9992001599679083E-3</v>
      </c>
      <c r="M353" s="3">
        <f t="shared" si="78"/>
        <v>5.6264224845180788E-2</v>
      </c>
      <c r="N353" s="42">
        <f t="shared" si="79"/>
        <v>30.437184586763767</v>
      </c>
      <c r="O353" s="14">
        <f t="shared" si="80"/>
        <v>63.660735328776816</v>
      </c>
      <c r="P353" s="14">
        <f t="shared" si="81"/>
        <v>78.012129683906821</v>
      </c>
      <c r="Q353" s="14">
        <f t="shared" si="82"/>
        <v>26.70612813370473</v>
      </c>
      <c r="R353" s="14">
        <f t="shared" si="83"/>
        <v>0</v>
      </c>
      <c r="S353" s="14">
        <f t="shared" si="84"/>
        <v>0</v>
      </c>
      <c r="T353" s="45">
        <f t="shared" si="85"/>
        <v>198.81617773315213</v>
      </c>
      <c r="U353" s="46">
        <f t="shared" si="86"/>
        <v>-3.2860763496228573E-3</v>
      </c>
    </row>
    <row r="354" spans="1:21" x14ac:dyDescent="0.25">
      <c r="A354" t="s">
        <v>381</v>
      </c>
      <c r="B354" s="7">
        <v>11899</v>
      </c>
      <c r="C354" s="6">
        <v>433.63</v>
      </c>
      <c r="D354" s="12">
        <v>0.13880799999999999</v>
      </c>
      <c r="E354" s="6">
        <v>23.5</v>
      </c>
      <c r="F354" s="6">
        <v>0.30447000000000002</v>
      </c>
      <c r="G354" s="16">
        <v>63.88</v>
      </c>
      <c r="H354" s="5">
        <f t="shared" si="73"/>
        <v>4.5334436443147386E-3</v>
      </c>
      <c r="I354" s="4">
        <f t="shared" si="74"/>
        <v>3.3550835300106829E-3</v>
      </c>
      <c r="J354" s="4">
        <f t="shared" si="75"/>
        <v>2.9044983598975893E-3</v>
      </c>
      <c r="K354" s="4">
        <f t="shared" si="76"/>
        <v>2.1295089091699193E-2</v>
      </c>
      <c r="L354" s="4">
        <f t="shared" si="77"/>
        <v>1.8771331058020424E-2</v>
      </c>
      <c r="M354" s="3">
        <f t="shared" si="78"/>
        <v>6.7014097681566076E-2</v>
      </c>
      <c r="N354" s="42">
        <f t="shared" si="79"/>
        <v>30.575169847779467</v>
      </c>
      <c r="O354" s="14">
        <f t="shared" si="80"/>
        <v>63.874322413386764</v>
      </c>
      <c r="P354" s="14">
        <f t="shared" si="81"/>
        <v>78.238715786625846</v>
      </c>
      <c r="Q354" s="14">
        <f t="shared" si="82"/>
        <v>27.274837511606307</v>
      </c>
      <c r="R354" s="14">
        <f t="shared" si="83"/>
        <v>0</v>
      </c>
      <c r="S354" s="14">
        <f t="shared" si="84"/>
        <v>0</v>
      </c>
      <c r="T354" s="45">
        <f t="shared" si="85"/>
        <v>199.96304555939838</v>
      </c>
      <c r="U354" s="46">
        <f t="shared" si="86"/>
        <v>5.7684834268645346E-3</v>
      </c>
    </row>
    <row r="355" spans="1:21" x14ac:dyDescent="0.25">
      <c r="A355" t="s">
        <v>380</v>
      </c>
      <c r="B355" s="7">
        <v>12282.6</v>
      </c>
      <c r="C355" s="6">
        <v>430.56</v>
      </c>
      <c r="D355" s="12">
        <v>0.14047999999999999</v>
      </c>
      <c r="E355" s="6">
        <v>23.5</v>
      </c>
      <c r="F355" s="6">
        <v>0.31513000000000002</v>
      </c>
      <c r="G355" s="16">
        <v>67.197999999999993</v>
      </c>
      <c r="H355" s="5">
        <f t="shared" si="73"/>
        <v>3.2238003193545639E-2</v>
      </c>
      <c r="I355" s="4">
        <f t="shared" si="74"/>
        <v>-7.0797684662038396E-3</v>
      </c>
      <c r="J355" s="4">
        <f t="shared" si="75"/>
        <v>1.2045415249841485E-2</v>
      </c>
      <c r="K355" s="4">
        <f t="shared" si="76"/>
        <v>0</v>
      </c>
      <c r="L355" s="4">
        <f t="shared" si="77"/>
        <v>3.5011659605215684E-2</v>
      </c>
      <c r="M355" s="3">
        <f t="shared" si="78"/>
        <v>5.1941139636818789E-2</v>
      </c>
      <c r="N355" s="42">
        <f t="shared" si="79"/>
        <v>31.560852270975381</v>
      </c>
      <c r="O355" s="14">
        <f t="shared" si="80"/>
        <v>63.422106999764331</v>
      </c>
      <c r="P355" s="14">
        <f t="shared" si="81"/>
        <v>79.181133606890086</v>
      </c>
      <c r="Q355" s="14">
        <f t="shared" si="82"/>
        <v>27.274837511606307</v>
      </c>
      <c r="R355" s="14">
        <f t="shared" si="83"/>
        <v>0</v>
      </c>
      <c r="S355" s="14">
        <f t="shared" si="84"/>
        <v>0</v>
      </c>
      <c r="T355" s="45">
        <f t="shared" si="85"/>
        <v>201.43893038923611</v>
      </c>
      <c r="U355" s="46">
        <f t="shared" si="86"/>
        <v>7.3807879136313925E-3</v>
      </c>
    </row>
    <row r="356" spans="1:21" x14ac:dyDescent="0.25">
      <c r="A356" t="s">
        <v>379</v>
      </c>
      <c r="B356" s="7">
        <v>11947.6</v>
      </c>
      <c r="C356" s="6">
        <v>422.16</v>
      </c>
      <c r="D356" s="12">
        <v>0.13697000000000001</v>
      </c>
      <c r="E356" s="6">
        <v>23.01</v>
      </c>
      <c r="F356" s="6">
        <v>0.30254999999999999</v>
      </c>
      <c r="G356" s="16">
        <v>65.45</v>
      </c>
      <c r="H356" s="5">
        <f t="shared" si="73"/>
        <v>-2.7274355592464161E-2</v>
      </c>
      <c r="I356" s="4">
        <f t="shared" si="74"/>
        <v>-1.9509476031215112E-2</v>
      </c>
      <c r="J356" s="4">
        <f t="shared" si="75"/>
        <v>-2.4985763097949754E-2</v>
      </c>
      <c r="K356" s="4">
        <f t="shared" si="76"/>
        <v>-2.0851063829787186E-2</v>
      </c>
      <c r="L356" s="4">
        <f t="shared" si="77"/>
        <v>-3.9920033002253108E-2</v>
      </c>
      <c r="M356" s="3">
        <f t="shared" si="78"/>
        <v>-2.6012678948778123E-2</v>
      </c>
      <c r="N356" s="42">
        <f t="shared" si="79"/>
        <v>30.700050363335567</v>
      </c>
      <c r="O356" s="14">
        <f t="shared" si="80"/>
        <v>62.184774923403268</v>
      </c>
      <c r="P356" s="14">
        <f t="shared" si="81"/>
        <v>77.20273256076122</v>
      </c>
      <c r="Q356" s="14">
        <f t="shared" si="82"/>
        <v>26.70612813370473</v>
      </c>
      <c r="R356" s="14">
        <f t="shared" si="83"/>
        <v>0</v>
      </c>
      <c r="S356" s="14">
        <f t="shared" si="84"/>
        <v>0</v>
      </c>
      <c r="T356" s="45">
        <f t="shared" si="85"/>
        <v>196.79368598120479</v>
      </c>
      <c r="U356" s="46">
        <f t="shared" si="86"/>
        <v>-2.3060311127821254E-2</v>
      </c>
    </row>
    <row r="357" spans="1:21" x14ac:dyDescent="0.25">
      <c r="A357" t="s">
        <v>378</v>
      </c>
      <c r="B357" s="7">
        <v>11750.2</v>
      </c>
      <c r="C357" s="6">
        <v>407.44</v>
      </c>
      <c r="D357" s="12">
        <v>0.12959200000000001</v>
      </c>
      <c r="E357" s="6">
        <v>22.35</v>
      </c>
      <c r="F357" s="6">
        <v>0.28978999999999999</v>
      </c>
      <c r="G357" s="16">
        <v>62.104999999999997</v>
      </c>
      <c r="H357" s="5">
        <f t="shared" si="73"/>
        <v>-1.6522146707288465E-2</v>
      </c>
      <c r="I357" s="4">
        <f t="shared" si="74"/>
        <v>-3.4868296380519248E-2</v>
      </c>
      <c r="J357" s="4">
        <f t="shared" si="75"/>
        <v>-5.3865810031393679E-2</v>
      </c>
      <c r="K357" s="4">
        <f t="shared" si="76"/>
        <v>-2.8683181225554133E-2</v>
      </c>
      <c r="L357" s="4">
        <f t="shared" si="77"/>
        <v>-4.2174847132705362E-2</v>
      </c>
      <c r="M357" s="3">
        <f t="shared" si="78"/>
        <v>-5.1107715813598298E-2</v>
      </c>
      <c r="N357" s="42">
        <f t="shared" si="79"/>
        <v>30.19281962731139</v>
      </c>
      <c r="O357" s="14">
        <f t="shared" si="80"/>
        <v>60.016497761018158</v>
      </c>
      <c r="P357" s="14">
        <f t="shared" si="81"/>
        <v>73.044144834738759</v>
      </c>
      <c r="Q357" s="14">
        <f t="shared" si="82"/>
        <v>25.940111420612809</v>
      </c>
      <c r="R357" s="14">
        <f t="shared" si="83"/>
        <v>0</v>
      </c>
      <c r="S357" s="14">
        <f t="shared" si="84"/>
        <v>0</v>
      </c>
      <c r="T357" s="45">
        <f t="shared" si="85"/>
        <v>189.19357364368113</v>
      </c>
      <c r="U357" s="46">
        <f t="shared" si="86"/>
        <v>-3.8619696051882091E-2</v>
      </c>
    </row>
    <row r="358" spans="1:21" x14ac:dyDescent="0.25">
      <c r="A358" t="s">
        <v>377</v>
      </c>
      <c r="B358" s="7">
        <v>11856.9</v>
      </c>
      <c r="C358" s="6">
        <v>416.05</v>
      </c>
      <c r="D358" s="12">
        <v>0.13399900000000001</v>
      </c>
      <c r="E358" s="6">
        <v>23.07</v>
      </c>
      <c r="F358" s="6">
        <v>0.29216999999999999</v>
      </c>
      <c r="G358" s="16">
        <v>62.783000000000001</v>
      </c>
      <c r="H358" s="5">
        <f t="shared" si="73"/>
        <v>9.0806964987828476E-3</v>
      </c>
      <c r="I358" s="4">
        <f t="shared" si="74"/>
        <v>2.113194580797173E-2</v>
      </c>
      <c r="J358" s="4">
        <f t="shared" si="75"/>
        <v>3.4006728810420439E-2</v>
      </c>
      <c r="K358" s="4">
        <f t="shared" si="76"/>
        <v>3.2214765100671006E-2</v>
      </c>
      <c r="L358" s="4">
        <f t="shared" si="77"/>
        <v>8.2128437834294576E-3</v>
      </c>
      <c r="M358" s="3">
        <f t="shared" si="78"/>
        <v>1.0916995410997554E-2</v>
      </c>
      <c r="N358" s="42">
        <f t="shared" si="79"/>
        <v>30.466991458789501</v>
      </c>
      <c r="O358" s="14">
        <f t="shared" si="80"/>
        <v>61.284763139288252</v>
      </c>
      <c r="P358" s="14">
        <f t="shared" si="81"/>
        <v>75.52813725932279</v>
      </c>
      <c r="Q358" s="14">
        <f t="shared" si="82"/>
        <v>26.775766016713085</v>
      </c>
      <c r="R358" s="14">
        <f t="shared" si="83"/>
        <v>0</v>
      </c>
      <c r="S358" s="14">
        <f t="shared" si="84"/>
        <v>0</v>
      </c>
      <c r="T358" s="45">
        <f t="shared" si="85"/>
        <v>194.05565787411362</v>
      </c>
      <c r="U358" s="46">
        <f t="shared" si="86"/>
        <v>2.5698992501666629E-2</v>
      </c>
    </row>
    <row r="359" spans="1:21" x14ac:dyDescent="0.25">
      <c r="A359" t="s">
        <v>376</v>
      </c>
      <c r="B359" s="7">
        <v>11529.2</v>
      </c>
      <c r="C359" s="6">
        <v>387.99</v>
      </c>
      <c r="D359" s="12">
        <v>0.122929</v>
      </c>
      <c r="E359" s="6">
        <v>22.06</v>
      </c>
      <c r="F359" s="6">
        <v>0.27921000000000001</v>
      </c>
      <c r="G359" s="16">
        <v>59.152000000000001</v>
      </c>
      <c r="H359" s="5">
        <f t="shared" si="73"/>
        <v>-2.7637915475377084E-2</v>
      </c>
      <c r="I359" s="4">
        <f t="shared" si="74"/>
        <v>-6.7443816848936411E-2</v>
      </c>
      <c r="J359" s="4">
        <f t="shared" si="75"/>
        <v>-8.261255681012547E-2</v>
      </c>
      <c r="K359" s="4">
        <f t="shared" si="76"/>
        <v>-4.3779800606848829E-2</v>
      </c>
      <c r="L359" s="4">
        <f t="shared" si="77"/>
        <v>-4.435773693397671E-2</v>
      </c>
      <c r="M359" s="3">
        <f t="shared" si="78"/>
        <v>-5.7834127072615149E-2</v>
      </c>
      <c r="N359" s="42">
        <f t="shared" si="79"/>
        <v>29.62494732406244</v>
      </c>
      <c r="O359" s="14">
        <f t="shared" si="80"/>
        <v>57.151484798491644</v>
      </c>
      <c r="P359" s="14">
        <f t="shared" si="81"/>
        <v>69.288564729224035</v>
      </c>
      <c r="Q359" s="14">
        <f t="shared" si="82"/>
        <v>25.603528319405747</v>
      </c>
      <c r="R359" s="14">
        <f t="shared" si="83"/>
        <v>0</v>
      </c>
      <c r="S359" s="14">
        <f t="shared" si="84"/>
        <v>0</v>
      </c>
      <c r="T359" s="45">
        <f t="shared" si="85"/>
        <v>181.66852517118386</v>
      </c>
      <c r="U359" s="46">
        <f t="shared" si="86"/>
        <v>-6.3832886083462936E-2</v>
      </c>
    </row>
    <row r="360" spans="1:21" x14ac:dyDescent="0.25">
      <c r="A360" t="s">
        <v>375</v>
      </c>
      <c r="B360" s="7">
        <v>11661.3</v>
      </c>
      <c r="C360" s="6">
        <v>395.56</v>
      </c>
      <c r="D360" s="12">
        <v>0.12526200000000001</v>
      </c>
      <c r="E360" s="6">
        <v>22.2</v>
      </c>
      <c r="F360" s="6">
        <v>0.28610999999999998</v>
      </c>
      <c r="G360" s="16">
        <v>60.228000000000002</v>
      </c>
      <c r="H360" s="5">
        <f t="shared" si="73"/>
        <v>1.1457863511778577E-2</v>
      </c>
      <c r="I360" s="4">
        <f t="shared" si="74"/>
        <v>1.9510812134333255E-2</v>
      </c>
      <c r="J360" s="4">
        <f t="shared" si="75"/>
        <v>1.8978434706212743E-2</v>
      </c>
      <c r="K360" s="4">
        <f t="shared" si="76"/>
        <v>6.346328195829587E-3</v>
      </c>
      <c r="L360" s="4">
        <f t="shared" si="77"/>
        <v>2.4712581927581301E-2</v>
      </c>
      <c r="M360" s="3">
        <f t="shared" si="78"/>
        <v>1.8190424668650174E-2</v>
      </c>
      <c r="N360" s="42">
        <f t="shared" si="79"/>
        <v>29.964385927045178</v>
      </c>
      <c r="O360" s="14">
        <f t="shared" si="80"/>
        <v>58.266556681593215</v>
      </c>
      <c r="P360" s="14">
        <f t="shared" si="81"/>
        <v>70.603553230824815</v>
      </c>
      <c r="Q360" s="14">
        <f t="shared" si="82"/>
        <v>25.766016713091911</v>
      </c>
      <c r="R360" s="14">
        <f t="shared" si="83"/>
        <v>0</v>
      </c>
      <c r="S360" s="14">
        <f t="shared" si="84"/>
        <v>0</v>
      </c>
      <c r="T360" s="45">
        <f t="shared" si="85"/>
        <v>184.60051255255513</v>
      </c>
      <c r="U360" s="46">
        <f t="shared" si="86"/>
        <v>1.6139214971930382E-2</v>
      </c>
    </row>
    <row r="361" spans="1:21" x14ac:dyDescent="0.25">
      <c r="A361" t="s">
        <v>374</v>
      </c>
      <c r="B361" s="7">
        <v>11641.6</v>
      </c>
      <c r="C361" s="6">
        <v>390.5</v>
      </c>
      <c r="D361" s="12">
        <v>0.121396</v>
      </c>
      <c r="E361" s="6">
        <v>21.84</v>
      </c>
      <c r="F361" s="6">
        <v>0.28477000000000002</v>
      </c>
      <c r="G361" s="16">
        <v>60.536999999999999</v>
      </c>
      <c r="H361" s="5">
        <f t="shared" si="73"/>
        <v>-1.6893485288945742E-3</v>
      </c>
      <c r="I361" s="4">
        <f t="shared" si="74"/>
        <v>-1.2791991101223532E-2</v>
      </c>
      <c r="J361" s="4">
        <f t="shared" si="75"/>
        <v>-3.0863310501189622E-2</v>
      </c>
      <c r="K361" s="4">
        <f t="shared" si="76"/>
        <v>-1.6216216216216162E-2</v>
      </c>
      <c r="L361" s="4">
        <f t="shared" si="77"/>
        <v>-4.6835133340321633E-3</v>
      </c>
      <c r="M361" s="3">
        <f t="shared" si="78"/>
        <v>5.130504084478904E-3</v>
      </c>
      <c r="N361" s="42">
        <f t="shared" si="79"/>
        <v>29.913765635760097</v>
      </c>
      <c r="O361" s="14">
        <f t="shared" si="80"/>
        <v>57.521211407023337</v>
      </c>
      <c r="P361" s="14">
        <f t="shared" si="81"/>
        <v>68.424493844974606</v>
      </c>
      <c r="Q361" s="14">
        <f t="shared" si="82"/>
        <v>25.348189415041773</v>
      </c>
      <c r="R361" s="14">
        <f t="shared" si="83"/>
        <v>0</v>
      </c>
      <c r="S361" s="14">
        <f t="shared" si="84"/>
        <v>0</v>
      </c>
      <c r="T361" s="45">
        <f t="shared" si="85"/>
        <v>181.20766030279981</v>
      </c>
      <c r="U361" s="46">
        <f t="shared" si="86"/>
        <v>-1.8379430278068098E-2</v>
      </c>
    </row>
    <row r="362" spans="1:21" x14ac:dyDescent="0.25">
      <c r="A362" t="s">
        <v>373</v>
      </c>
      <c r="B362" s="7">
        <v>11753.5</v>
      </c>
      <c r="C362" s="6">
        <v>407.7</v>
      </c>
      <c r="D362" s="12">
        <v>0.123638</v>
      </c>
      <c r="E362" s="6">
        <v>22.61</v>
      </c>
      <c r="F362" s="6">
        <v>0.28856999999999999</v>
      </c>
      <c r="G362" s="16">
        <v>62.091999999999999</v>
      </c>
      <c r="H362" s="5">
        <f t="shared" si="73"/>
        <v>9.6120808136337388E-3</v>
      </c>
      <c r="I362" s="4">
        <f t="shared" si="74"/>
        <v>4.4046094750320064E-2</v>
      </c>
      <c r="J362" s="4">
        <f t="shared" si="75"/>
        <v>1.8468483310817518E-2</v>
      </c>
      <c r="K362" s="4">
        <f t="shared" si="76"/>
        <v>3.5256410256410131E-2</v>
      </c>
      <c r="L362" s="4">
        <f t="shared" si="77"/>
        <v>1.3344102257962565E-2</v>
      </c>
      <c r="M362" s="3">
        <f t="shared" si="78"/>
        <v>2.5686770074499821E-2</v>
      </c>
      <c r="N362" s="42">
        <f t="shared" si="79"/>
        <v>30.201299168491122</v>
      </c>
      <c r="O362" s="14">
        <f t="shared" si="80"/>
        <v>60.054796134810275</v>
      </c>
      <c r="P362" s="14">
        <f t="shared" si="81"/>
        <v>69.688190467601657</v>
      </c>
      <c r="Q362" s="14">
        <f t="shared" si="82"/>
        <v>26.241875580315678</v>
      </c>
      <c r="R362" s="14">
        <f t="shared" si="83"/>
        <v>0</v>
      </c>
      <c r="S362" s="14">
        <f t="shared" si="84"/>
        <v>0</v>
      </c>
      <c r="T362" s="45">
        <f t="shared" si="85"/>
        <v>186.18616135121871</v>
      </c>
      <c r="U362" s="46">
        <f t="shared" si="86"/>
        <v>2.7474009874084659E-2</v>
      </c>
    </row>
    <row r="363" spans="1:21" x14ac:dyDescent="0.25">
      <c r="A363" t="s">
        <v>372</v>
      </c>
      <c r="B363" s="7">
        <v>11324.8</v>
      </c>
      <c r="C363" s="6">
        <v>383.2</v>
      </c>
      <c r="D363" s="12">
        <v>0.112389</v>
      </c>
      <c r="E363" s="6">
        <v>21.39</v>
      </c>
      <c r="F363" s="6">
        <v>0.27640999999999999</v>
      </c>
      <c r="G363" s="16">
        <v>58.348999999999997</v>
      </c>
      <c r="H363" s="5">
        <f t="shared" si="73"/>
        <v>-3.6474241715233835E-2</v>
      </c>
      <c r="I363" s="4">
        <f t="shared" si="74"/>
        <v>-6.0093205788570025E-2</v>
      </c>
      <c r="J363" s="4">
        <f t="shared" si="75"/>
        <v>-9.0983354632070967E-2</v>
      </c>
      <c r="K363" s="4">
        <f t="shared" si="76"/>
        <v>-5.3958425475453264E-2</v>
      </c>
      <c r="L363" s="4">
        <f t="shared" si="77"/>
        <v>-4.2138822469418136E-2</v>
      </c>
      <c r="M363" s="3">
        <f t="shared" si="78"/>
        <v>-6.028151774785806E-2</v>
      </c>
      <c r="N363" s="42">
        <f t="shared" si="79"/>
        <v>29.099729682505487</v>
      </c>
      <c r="O363" s="14">
        <f t="shared" si="80"/>
        <v>56.445910912090504</v>
      </c>
      <c r="P363" s="14">
        <f t="shared" si="81"/>
        <v>63.347725120620545</v>
      </c>
      <c r="Q363" s="14">
        <f t="shared" si="82"/>
        <v>24.825905292479099</v>
      </c>
      <c r="R363" s="14">
        <f t="shared" si="83"/>
        <v>0</v>
      </c>
      <c r="S363" s="14">
        <f t="shared" si="84"/>
        <v>0</v>
      </c>
      <c r="T363" s="45">
        <f t="shared" si="85"/>
        <v>173.71927100769562</v>
      </c>
      <c r="U363" s="46">
        <f t="shared" si="86"/>
        <v>-6.6959274808860436E-2</v>
      </c>
    </row>
    <row r="364" spans="1:21" x14ac:dyDescent="0.25">
      <c r="A364" t="s">
        <v>371</v>
      </c>
      <c r="B364" s="7">
        <v>11462.3</v>
      </c>
      <c r="C364" s="6">
        <v>385.96</v>
      </c>
      <c r="D364" s="12">
        <v>0.11440400000000001</v>
      </c>
      <c r="E364" s="6">
        <v>22.2</v>
      </c>
      <c r="F364" s="6">
        <v>0.27646999999999999</v>
      </c>
      <c r="G364" s="16">
        <v>58.087000000000003</v>
      </c>
      <c r="H364" s="5">
        <f t="shared" si="73"/>
        <v>1.2141494772534678E-2</v>
      </c>
      <c r="I364" s="4">
        <f t="shared" si="74"/>
        <v>7.202505219206623E-3</v>
      </c>
      <c r="J364" s="4">
        <f t="shared" si="75"/>
        <v>1.7928800861294336E-2</v>
      </c>
      <c r="K364" s="4">
        <f t="shared" si="76"/>
        <v>3.7868162692846985E-2</v>
      </c>
      <c r="L364" s="4">
        <f t="shared" si="77"/>
        <v>2.1706884700267715E-4</v>
      </c>
      <c r="M364" s="3">
        <f t="shared" si="78"/>
        <v>-4.4902226259232458E-3</v>
      </c>
      <c r="N364" s="42">
        <f t="shared" si="79"/>
        <v>29.453043898327799</v>
      </c>
      <c r="O364" s="14">
        <f t="shared" si="80"/>
        <v>56.852462880037706</v>
      </c>
      <c r="P364" s="14">
        <f t="shared" si="81"/>
        <v>64.483473869324158</v>
      </c>
      <c r="Q364" s="14">
        <f t="shared" si="82"/>
        <v>25.766016713091908</v>
      </c>
      <c r="R364" s="14">
        <f t="shared" si="83"/>
        <v>0</v>
      </c>
      <c r="S364" s="14">
        <f t="shared" si="84"/>
        <v>0</v>
      </c>
      <c r="T364" s="45">
        <f t="shared" si="85"/>
        <v>176.55499736078156</v>
      </c>
      <c r="U364" s="46">
        <f t="shared" si="86"/>
        <v>1.6323614165755451E-2</v>
      </c>
    </row>
    <row r="365" spans="1:21" x14ac:dyDescent="0.25">
      <c r="A365" t="s">
        <v>370</v>
      </c>
      <c r="B365" s="7">
        <v>11327.4</v>
      </c>
      <c r="C365" s="6">
        <v>383.11</v>
      </c>
      <c r="D365" s="12">
        <v>0.10719099999999999</v>
      </c>
      <c r="E365" s="6">
        <v>23.11</v>
      </c>
      <c r="F365" s="6">
        <v>0.26455000000000001</v>
      </c>
      <c r="G365" s="16">
        <v>56.076000000000001</v>
      </c>
      <c r="H365" s="5">
        <f t="shared" si="73"/>
        <v>-1.1769016689495149E-2</v>
      </c>
      <c r="I365" s="4">
        <f t="shared" si="74"/>
        <v>-7.3841848896257778E-3</v>
      </c>
      <c r="J365" s="4">
        <f t="shared" si="75"/>
        <v>-6.3048494807873889E-2</v>
      </c>
      <c r="K365" s="4">
        <f t="shared" si="76"/>
        <v>4.0990990990990905E-2</v>
      </c>
      <c r="L365" s="4">
        <f t="shared" si="77"/>
        <v>-4.3114985351032642E-2</v>
      </c>
      <c r="M365" s="3">
        <f t="shared" si="78"/>
        <v>-3.462048306850074E-2</v>
      </c>
      <c r="N365" s="42">
        <f t="shared" si="79"/>
        <v>29.106410533131946</v>
      </c>
      <c r="O365" s="14">
        <f t="shared" si="80"/>
        <v>56.432653782700918</v>
      </c>
      <c r="P365" s="14">
        <f t="shared" si="81"/>
        <v>60.417887901880405</v>
      </c>
      <c r="Q365" s="14">
        <f t="shared" si="82"/>
        <v>26.822191272051978</v>
      </c>
      <c r="R365" s="14">
        <f t="shared" si="83"/>
        <v>0</v>
      </c>
      <c r="S365" s="14">
        <f t="shared" si="84"/>
        <v>0</v>
      </c>
      <c r="T365" s="45">
        <f t="shared" si="85"/>
        <v>172.77914348976523</v>
      </c>
      <c r="U365" s="46">
        <f t="shared" si="86"/>
        <v>-2.1386275820335698E-2</v>
      </c>
    </row>
    <row r="366" spans="1:21" x14ac:dyDescent="0.25">
      <c r="A366" t="s">
        <v>369</v>
      </c>
      <c r="B366" s="7">
        <v>11527.4</v>
      </c>
      <c r="C366" s="6">
        <v>395.11</v>
      </c>
      <c r="D366" s="12">
        <v>0.10929899999999999</v>
      </c>
      <c r="E366" s="6">
        <v>23.07</v>
      </c>
      <c r="F366" s="6">
        <v>0.27167999999999998</v>
      </c>
      <c r="G366" s="16">
        <v>57.411999999999999</v>
      </c>
      <c r="H366" s="5">
        <f t="shared" si="73"/>
        <v>1.7656302417147884E-2</v>
      </c>
      <c r="I366" s="4">
        <f t="shared" si="74"/>
        <v>3.1322596643261758E-2</v>
      </c>
      <c r="J366" s="4">
        <f t="shared" si="75"/>
        <v>1.9665830153650976E-2</v>
      </c>
      <c r="K366" s="4">
        <f t="shared" si="76"/>
        <v>-1.7308524448290674E-3</v>
      </c>
      <c r="L366" s="4">
        <f t="shared" si="77"/>
        <v>2.6951426951426827E-2</v>
      </c>
      <c r="M366" s="3">
        <f t="shared" si="78"/>
        <v>2.3824809187531271E-2</v>
      </c>
      <c r="N366" s="42">
        <f t="shared" si="79"/>
        <v>29.620322119782582</v>
      </c>
      <c r="O366" s="14">
        <f t="shared" si="80"/>
        <v>58.200271034645297</v>
      </c>
      <c r="P366" s="14">
        <f t="shared" si="81"/>
        <v>61.60605582360111</v>
      </c>
      <c r="Q366" s="14">
        <f t="shared" si="82"/>
        <v>26.775766016713074</v>
      </c>
      <c r="R366" s="14">
        <f t="shared" si="83"/>
        <v>0</v>
      </c>
      <c r="S366" s="14">
        <f t="shared" si="84"/>
        <v>0</v>
      </c>
      <c r="T366" s="45">
        <f t="shared" si="85"/>
        <v>176.20241499474207</v>
      </c>
      <c r="U366" s="46">
        <f t="shared" si="86"/>
        <v>1.9812990363502037E-2</v>
      </c>
    </row>
    <row r="367" spans="1:21" x14ac:dyDescent="0.25">
      <c r="A367" t="s">
        <v>368</v>
      </c>
      <c r="B367" s="7">
        <v>11468.1</v>
      </c>
      <c r="C367" s="6">
        <v>398.8</v>
      </c>
      <c r="D367" s="12">
        <v>0.116258</v>
      </c>
      <c r="E367" s="6">
        <v>22.94</v>
      </c>
      <c r="F367" s="6">
        <v>0.27383999999999997</v>
      </c>
      <c r="G367" s="16">
        <v>56.951999999999998</v>
      </c>
      <c r="H367" s="5">
        <f t="shared" si="73"/>
        <v>-5.1442649686832542E-3</v>
      </c>
      <c r="I367" s="4">
        <f t="shared" si="74"/>
        <v>9.3391713699981782E-3</v>
      </c>
      <c r="J367" s="4">
        <f t="shared" si="75"/>
        <v>6.3669383983385064E-2</v>
      </c>
      <c r="K367" s="4">
        <f t="shared" si="76"/>
        <v>-5.6350238404854203E-3</v>
      </c>
      <c r="L367" s="4">
        <f t="shared" si="77"/>
        <v>7.9505300353357455E-3</v>
      </c>
      <c r="M367" s="3">
        <f t="shared" si="78"/>
        <v>-8.0122622448268732E-3</v>
      </c>
      <c r="N367" s="42">
        <f t="shared" si="79"/>
        <v>29.467947334340671</v>
      </c>
      <c r="O367" s="14">
        <f t="shared" si="80"/>
        <v>58.743813339618193</v>
      </c>
      <c r="P367" s="14">
        <f t="shared" si="81"/>
        <v>65.528475447535826</v>
      </c>
      <c r="Q367" s="14">
        <f t="shared" si="82"/>
        <v>26.624883936861636</v>
      </c>
      <c r="R367" s="14">
        <f t="shared" si="83"/>
        <v>0</v>
      </c>
      <c r="S367" s="14">
        <f t="shared" si="84"/>
        <v>0</v>
      </c>
      <c r="T367" s="45">
        <f t="shared" si="85"/>
        <v>180.36512005835633</v>
      </c>
      <c r="U367" s="46">
        <f t="shared" si="86"/>
        <v>2.3624563055724801E-2</v>
      </c>
    </row>
    <row r="368" spans="1:21" x14ac:dyDescent="0.25">
      <c r="A368" t="s">
        <v>367</v>
      </c>
      <c r="B368" s="7">
        <v>11702</v>
      </c>
      <c r="C368" s="6">
        <v>428.86</v>
      </c>
      <c r="D368" s="12">
        <v>0.11749999999999999</v>
      </c>
      <c r="E368" s="6">
        <v>23.63</v>
      </c>
      <c r="F368" s="6">
        <v>0.28303</v>
      </c>
      <c r="G368" s="16">
        <v>62.87</v>
      </c>
      <c r="H368" s="5">
        <f t="shared" si="73"/>
        <v>2.0395706350659681E-2</v>
      </c>
      <c r="I368" s="4">
        <f t="shared" si="74"/>
        <v>7.5376128385155505E-2</v>
      </c>
      <c r="J368" s="4">
        <f t="shared" si="75"/>
        <v>1.0683135784204101E-2</v>
      </c>
      <c r="K368" s="4">
        <f t="shared" si="76"/>
        <v>3.0078465562336509E-2</v>
      </c>
      <c r="L368" s="4">
        <f t="shared" si="77"/>
        <v>3.3559742915571178E-2</v>
      </c>
      <c r="M368" s="3">
        <f t="shared" si="78"/>
        <v>0.10391206630144678</v>
      </c>
      <c r="N368" s="42">
        <f t="shared" si="79"/>
        <v>30.068966934928589</v>
      </c>
      <c r="O368" s="14">
        <f t="shared" si="80"/>
        <v>63.171694555738867</v>
      </c>
      <c r="P368" s="14">
        <f t="shared" si="81"/>
        <v>66.228525048473742</v>
      </c>
      <c r="Q368" s="14">
        <f t="shared" si="82"/>
        <v>27.425719591457735</v>
      </c>
      <c r="R368" s="14">
        <f t="shared" si="83"/>
        <v>0</v>
      </c>
      <c r="S368" s="14">
        <f t="shared" si="84"/>
        <v>0</v>
      </c>
      <c r="T368" s="45">
        <f t="shared" si="85"/>
        <v>186.89490613059894</v>
      </c>
      <c r="U368" s="46">
        <f t="shared" si="86"/>
        <v>3.6203153193532733E-2</v>
      </c>
    </row>
    <row r="369" spans="1:21" x14ac:dyDescent="0.25">
      <c r="A369" t="s">
        <v>366</v>
      </c>
      <c r="B369" s="7">
        <v>11644.2</v>
      </c>
      <c r="C369" s="6">
        <v>433.9</v>
      </c>
      <c r="D369" s="12">
        <v>0.122458</v>
      </c>
      <c r="E369" s="6">
        <v>23.13</v>
      </c>
      <c r="F369" s="6">
        <v>0.28116999999999998</v>
      </c>
      <c r="G369" s="16">
        <v>60.957000000000001</v>
      </c>
      <c r="H369" s="5">
        <f t="shared" si="73"/>
        <v>-4.939326610835737E-3</v>
      </c>
      <c r="I369" s="4">
        <f t="shared" si="74"/>
        <v>1.1752086928134897E-2</v>
      </c>
      <c r="J369" s="4">
        <f t="shared" si="75"/>
        <v>4.2195744680851188E-2</v>
      </c>
      <c r="K369" s="4">
        <f t="shared" si="76"/>
        <v>-2.1159542953872235E-2</v>
      </c>
      <c r="L369" s="4">
        <f t="shared" si="77"/>
        <v>-6.5717415115006395E-3</v>
      </c>
      <c r="M369" s="3">
        <f t="shared" si="78"/>
        <v>-3.0427867027198907E-2</v>
      </c>
      <c r="N369" s="42">
        <f t="shared" si="79"/>
        <v>29.920446486386556</v>
      </c>
      <c r="O369" s="14">
        <f t="shared" si="80"/>
        <v>63.914093801555495</v>
      </c>
      <c r="P369" s="14">
        <f t="shared" si="81"/>
        <v>69.023086982008493</v>
      </c>
      <c r="Q369" s="14">
        <f t="shared" si="82"/>
        <v>26.845403899721429</v>
      </c>
      <c r="R369" s="14">
        <f t="shared" si="83"/>
        <v>0</v>
      </c>
      <c r="S369" s="14">
        <f t="shared" si="84"/>
        <v>0</v>
      </c>
      <c r="T369" s="45">
        <f t="shared" si="85"/>
        <v>189.70303116967196</v>
      </c>
      <c r="U369" s="46">
        <f t="shared" si="86"/>
        <v>1.5025155565827619E-2</v>
      </c>
    </row>
    <row r="370" spans="1:21" x14ac:dyDescent="0.25">
      <c r="A370" t="s">
        <v>365</v>
      </c>
      <c r="B370" s="7">
        <v>11914.9</v>
      </c>
      <c r="C370" s="6">
        <v>475.8</v>
      </c>
      <c r="D370" s="12">
        <v>0.124519</v>
      </c>
      <c r="E370" s="6">
        <v>24.72</v>
      </c>
      <c r="F370" s="6">
        <v>0.29542000000000002</v>
      </c>
      <c r="G370" s="16">
        <v>62.73</v>
      </c>
      <c r="H370" s="5">
        <f t="shared" si="73"/>
        <v>2.3247625427251339E-2</v>
      </c>
      <c r="I370" s="4">
        <f t="shared" si="74"/>
        <v>9.6566029038949175E-2</v>
      </c>
      <c r="J370" s="4">
        <f t="shared" si="75"/>
        <v>1.683026017083411E-2</v>
      </c>
      <c r="K370" s="4">
        <f t="shared" si="76"/>
        <v>6.8741893644617358E-2</v>
      </c>
      <c r="L370" s="4">
        <f t="shared" si="77"/>
        <v>5.0681082619056239E-2</v>
      </c>
      <c r="M370" s="3">
        <f t="shared" si="78"/>
        <v>2.9086077070721972E-2</v>
      </c>
      <c r="N370" s="42">
        <f t="shared" si="79"/>
        <v>30.616025818918189</v>
      </c>
      <c r="O370" s="14">
        <f t="shared" si="80"/>
        <v>70.086024039594619</v>
      </c>
      <c r="P370" s="14">
        <f t="shared" si="81"/>
        <v>70.184763493709809</v>
      </c>
      <c r="Q370" s="14">
        <f t="shared" si="82"/>
        <v>28.690807799442876</v>
      </c>
      <c r="R370" s="14">
        <f t="shared" si="83"/>
        <v>0</v>
      </c>
      <c r="S370" s="14">
        <f t="shared" si="84"/>
        <v>0</v>
      </c>
      <c r="T370" s="45">
        <f t="shared" si="85"/>
        <v>199.57762115166548</v>
      </c>
      <c r="U370" s="46">
        <f t="shared" si="86"/>
        <v>5.2052884559138146E-2</v>
      </c>
    </row>
    <row r="371" spans="1:21" x14ac:dyDescent="0.25">
      <c r="A371" t="s">
        <v>364</v>
      </c>
      <c r="B371" s="7">
        <v>11413.3</v>
      </c>
      <c r="C371" s="6">
        <v>439.08</v>
      </c>
      <c r="D371" s="12">
        <v>0.114942</v>
      </c>
      <c r="E371" s="6">
        <v>24.7</v>
      </c>
      <c r="F371" s="6">
        <v>0.27601999999999999</v>
      </c>
      <c r="G371" s="16">
        <v>58.087000000000003</v>
      </c>
      <c r="H371" s="5">
        <f t="shared" si="73"/>
        <v>-4.2098548875777464E-2</v>
      </c>
      <c r="I371" s="4">
        <f t="shared" si="74"/>
        <v>-7.7175283732660804E-2</v>
      </c>
      <c r="J371" s="4">
        <f t="shared" si="75"/>
        <v>-7.6911957211349247E-2</v>
      </c>
      <c r="K371" s="4">
        <f t="shared" si="76"/>
        <v>-8.0906148867310179E-4</v>
      </c>
      <c r="L371" s="4">
        <f t="shared" si="77"/>
        <v>-6.566921670841519E-2</v>
      </c>
      <c r="M371" s="3">
        <f t="shared" si="78"/>
        <v>-7.4015622509166157E-2</v>
      </c>
      <c r="N371" s="42">
        <f t="shared" si="79"/>
        <v>29.327135559598396</v>
      </c>
      <c r="O371" s="14">
        <f t="shared" si="80"/>
        <v>64.677115248644824</v>
      </c>
      <c r="P371" s="14">
        <f t="shared" si="81"/>
        <v>64.786715966992929</v>
      </c>
      <c r="Q371" s="14">
        <f t="shared" si="82"/>
        <v>28.667595171773424</v>
      </c>
      <c r="R371" s="14">
        <f t="shared" si="83"/>
        <v>0</v>
      </c>
      <c r="S371" s="14">
        <f t="shared" si="84"/>
        <v>0</v>
      </c>
      <c r="T371" s="45">
        <f t="shared" si="85"/>
        <v>187.45856194700957</v>
      </c>
      <c r="U371" s="46">
        <f t="shared" si="86"/>
        <v>-6.0723537712909392E-2</v>
      </c>
    </row>
    <row r="372" spans="1:21" x14ac:dyDescent="0.25">
      <c r="A372" t="s">
        <v>363</v>
      </c>
      <c r="B372" s="7">
        <v>10168.799999999999</v>
      </c>
      <c r="C372" s="6">
        <v>381.97</v>
      </c>
      <c r="D372" s="12">
        <v>9.4780000000000003E-2</v>
      </c>
      <c r="E372" s="6">
        <v>20.329999999999998</v>
      </c>
      <c r="F372" s="6">
        <v>0.24429999999999999</v>
      </c>
      <c r="G372" s="16">
        <v>47.444000000000003</v>
      </c>
      <c r="H372" s="5">
        <f t="shared" si="73"/>
        <v>-0.10903945397036796</v>
      </c>
      <c r="I372" s="4">
        <f t="shared" si="74"/>
        <v>-0.13006741368315555</v>
      </c>
      <c r="J372" s="4">
        <f t="shared" si="75"/>
        <v>-0.17541020688695164</v>
      </c>
      <c r="K372" s="4">
        <f t="shared" si="76"/>
        <v>-0.17692307692307696</v>
      </c>
      <c r="L372" s="4">
        <f t="shared" si="77"/>
        <v>-0.11491920875298889</v>
      </c>
      <c r="M372" s="3">
        <f t="shared" si="78"/>
        <v>-0.18322516225661512</v>
      </c>
      <c r="N372" s="42">
        <f t="shared" si="79"/>
        <v>26.129320711664825</v>
      </c>
      <c r="O372" s="14">
        <f t="shared" si="80"/>
        <v>56.264730143766208</v>
      </c>
      <c r="P372" s="14">
        <f t="shared" si="81"/>
        <v>53.422464715696528</v>
      </c>
      <c r="Q372" s="14">
        <f t="shared" si="82"/>
        <v>23.595636025998125</v>
      </c>
      <c r="R372" s="14">
        <f t="shared" si="83"/>
        <v>0</v>
      </c>
      <c r="S372" s="14">
        <f t="shared" si="84"/>
        <v>0</v>
      </c>
      <c r="T372" s="45">
        <f t="shared" si="85"/>
        <v>159.41215159712567</v>
      </c>
      <c r="U372" s="46">
        <f t="shared" si="86"/>
        <v>-0.14961392031702458</v>
      </c>
    </row>
    <row r="373" spans="1:21" x14ac:dyDescent="0.25">
      <c r="A373" t="s">
        <v>362</v>
      </c>
      <c r="B373" s="7">
        <v>10472.5</v>
      </c>
      <c r="C373" s="6">
        <v>385.94</v>
      </c>
      <c r="D373" s="12">
        <v>0.101663</v>
      </c>
      <c r="E373" s="6">
        <v>20.95</v>
      </c>
      <c r="F373" s="6">
        <v>0.25403999999999999</v>
      </c>
      <c r="G373" s="16">
        <v>50.353000000000002</v>
      </c>
      <c r="H373" s="5">
        <f t="shared" si="73"/>
        <v>2.9865864212099913E-2</v>
      </c>
      <c r="I373" s="4">
        <f t="shared" si="74"/>
        <v>1.0393486399455476E-2</v>
      </c>
      <c r="J373" s="4">
        <f t="shared" si="75"/>
        <v>7.2620806077231537E-2</v>
      </c>
      <c r="K373" s="4">
        <f t="shared" si="76"/>
        <v>3.0496802754550023E-2</v>
      </c>
      <c r="L373" s="4">
        <f t="shared" si="77"/>
        <v>3.9869013507981999E-2</v>
      </c>
      <c r="M373" s="3">
        <f t="shared" si="78"/>
        <v>6.1314391703903626E-2</v>
      </c>
      <c r="N373" s="42">
        <f t="shared" si="79"/>
        <v>26.909695455993816</v>
      </c>
      <c r="O373" s="14">
        <f t="shared" si="80"/>
        <v>56.849516851284477</v>
      </c>
      <c r="P373" s="14">
        <f t="shared" si="81"/>
        <v>57.30204716598287</v>
      </c>
      <c r="Q373" s="14">
        <f t="shared" si="82"/>
        <v>24.315227483751144</v>
      </c>
      <c r="R373" s="14">
        <f t="shared" si="83"/>
        <v>0</v>
      </c>
      <c r="S373" s="14">
        <f t="shared" si="84"/>
        <v>0</v>
      </c>
      <c r="T373" s="45">
        <f t="shared" si="85"/>
        <v>165.37648695701228</v>
      </c>
      <c r="U373" s="46">
        <f t="shared" si="86"/>
        <v>3.7414559054192775E-2</v>
      </c>
    </row>
    <row r="374" spans="1:21" x14ac:dyDescent="0.25">
      <c r="A374" t="s">
        <v>361</v>
      </c>
      <c r="B374" s="7">
        <v>10092.200000000001</v>
      </c>
      <c r="C374" s="6">
        <v>334.91</v>
      </c>
      <c r="D374" s="12">
        <v>8.9965000000000003E-2</v>
      </c>
      <c r="E374" s="6">
        <v>19.47</v>
      </c>
      <c r="F374" s="6">
        <v>0.23735999999999999</v>
      </c>
      <c r="G374" s="16">
        <v>47.811999999999998</v>
      </c>
      <c r="H374" s="5">
        <f t="shared" si="73"/>
        <v>-3.6314156123179675E-2</v>
      </c>
      <c r="I374" s="4">
        <f t="shared" si="74"/>
        <v>-0.13222262527854067</v>
      </c>
      <c r="J374" s="4">
        <f t="shared" si="75"/>
        <v>-0.11506644501932861</v>
      </c>
      <c r="K374" s="4">
        <f t="shared" si="76"/>
        <v>-7.0644391408114626E-2</v>
      </c>
      <c r="L374" s="4">
        <f t="shared" si="77"/>
        <v>-6.5658951346244665E-2</v>
      </c>
      <c r="M374" s="3">
        <f t="shared" si="78"/>
        <v>-5.0463726093778027E-2</v>
      </c>
      <c r="N374" s="42">
        <f t="shared" si="79"/>
        <v>25.932492573977637</v>
      </c>
      <c r="O374" s="14">
        <f t="shared" si="80"/>
        <v>49.332724487391005</v>
      </c>
      <c r="P374" s="14">
        <f t="shared" si="81"/>
        <v>50.708504306263329</v>
      </c>
      <c r="Q374" s="14">
        <f t="shared" si="82"/>
        <v>22.597493036211681</v>
      </c>
      <c r="R374" s="14">
        <f t="shared" si="83"/>
        <v>0</v>
      </c>
      <c r="S374" s="14">
        <f t="shared" si="84"/>
        <v>0</v>
      </c>
      <c r="T374" s="45">
        <f t="shared" si="85"/>
        <v>148.57121440384367</v>
      </c>
      <c r="U374" s="46">
        <f t="shared" si="86"/>
        <v>-0.10161827030185344</v>
      </c>
    </row>
    <row r="375" spans="1:21" x14ac:dyDescent="0.25">
      <c r="A375" t="s">
        <v>360</v>
      </c>
      <c r="B375" s="7">
        <v>10296.4</v>
      </c>
      <c r="C375" s="6">
        <v>353.49</v>
      </c>
      <c r="D375" s="12">
        <v>9.2593999999999996E-2</v>
      </c>
      <c r="E375" s="6">
        <v>23.18</v>
      </c>
      <c r="F375" s="6">
        <v>0.23984</v>
      </c>
      <c r="G375" s="16">
        <v>47.914000000000001</v>
      </c>
      <c r="H375" s="5">
        <f t="shared" si="73"/>
        <v>2.0233447613007938E-2</v>
      </c>
      <c r="I375" s="4">
        <f t="shared" si="74"/>
        <v>5.5477590994595483E-2</v>
      </c>
      <c r="J375" s="4">
        <f t="shared" si="75"/>
        <v>2.9222475407102655E-2</v>
      </c>
      <c r="K375" s="4">
        <f t="shared" si="76"/>
        <v>0.19054956343091933</v>
      </c>
      <c r="L375" s="4">
        <f t="shared" si="77"/>
        <v>1.0448264239973026E-2</v>
      </c>
      <c r="M375" s="3">
        <f t="shared" si="78"/>
        <v>2.1333556429348199E-3</v>
      </c>
      <c r="N375" s="42">
        <f t="shared" si="79"/>
        <v>26.457196303947931</v>
      </c>
      <c r="O375" s="14">
        <f t="shared" si="80"/>
        <v>52.069585199151547</v>
      </c>
      <c r="P375" s="14">
        <f t="shared" si="81"/>
        <v>52.190332326284071</v>
      </c>
      <c r="Q375" s="14">
        <f t="shared" si="82"/>
        <v>26.903435468895058</v>
      </c>
      <c r="R375" s="14">
        <f t="shared" si="83"/>
        <v>0</v>
      </c>
      <c r="S375" s="14">
        <f t="shared" si="84"/>
        <v>0</v>
      </c>
      <c r="T375" s="45">
        <f t="shared" si="85"/>
        <v>157.6205492982786</v>
      </c>
      <c r="U375" s="46">
        <f t="shared" si="86"/>
        <v>6.0909072667584052E-2</v>
      </c>
    </row>
    <row r="376" spans="1:21" x14ac:dyDescent="0.25">
      <c r="A376" t="s">
        <v>359</v>
      </c>
      <c r="B376" s="7">
        <v>10376.9</v>
      </c>
      <c r="C376" s="6">
        <v>352.06</v>
      </c>
      <c r="D376" s="12">
        <v>9.3568999999999999E-2</v>
      </c>
      <c r="E376" s="6">
        <v>22.45</v>
      </c>
      <c r="F376" s="6">
        <v>0.24207000000000001</v>
      </c>
      <c r="G376" s="16">
        <v>48.838999999999999</v>
      </c>
      <c r="H376" s="5">
        <f t="shared" si="73"/>
        <v>7.8182665786099559E-3</v>
      </c>
      <c r="I376" s="4">
        <f t="shared" si="74"/>
        <v>-4.0453761068205418E-3</v>
      </c>
      <c r="J376" s="4">
        <f t="shared" si="75"/>
        <v>1.0529839946432862E-2</v>
      </c>
      <c r="K376" s="4">
        <f t="shared" si="76"/>
        <v>-3.1492666091458177E-2</v>
      </c>
      <c r="L376" s="4">
        <f t="shared" si="77"/>
        <v>9.2978652434956288E-3</v>
      </c>
      <c r="M376" s="3">
        <f t="shared" si="78"/>
        <v>1.9305422214801471E-2</v>
      </c>
      <c r="N376" s="42">
        <f t="shared" si="79"/>
        <v>26.664045717574812</v>
      </c>
      <c r="O376" s="14">
        <f t="shared" si="80"/>
        <v>51.858944143294842</v>
      </c>
      <c r="P376" s="14">
        <f t="shared" si="81"/>
        <v>52.73988817243098</v>
      </c>
      <c r="Q376" s="14">
        <f t="shared" si="82"/>
        <v>26.056174558960052</v>
      </c>
      <c r="R376" s="14">
        <f t="shared" si="83"/>
        <v>0</v>
      </c>
      <c r="S376" s="14">
        <f t="shared" si="84"/>
        <v>0</v>
      </c>
      <c r="T376" s="45">
        <f t="shared" si="85"/>
        <v>157.31905259226068</v>
      </c>
      <c r="U376" s="46">
        <f t="shared" si="86"/>
        <v>-1.9128007570090588E-3</v>
      </c>
    </row>
    <row r="377" spans="1:21" x14ac:dyDescent="0.25">
      <c r="A377" t="s">
        <v>358</v>
      </c>
      <c r="B377" s="7">
        <v>10126.6</v>
      </c>
      <c r="C377" s="6">
        <v>337.46</v>
      </c>
      <c r="D377" s="12">
        <v>9.1018000000000002E-2</v>
      </c>
      <c r="E377" s="6">
        <v>23.24</v>
      </c>
      <c r="F377" s="6">
        <v>0.23649999999999999</v>
      </c>
      <c r="G377" s="16">
        <v>47.457999999999998</v>
      </c>
      <c r="H377" s="5">
        <f t="shared" si="73"/>
        <v>-2.4120883886324385E-2</v>
      </c>
      <c r="I377" s="4">
        <f t="shared" si="74"/>
        <v>-4.1470203942509887E-2</v>
      </c>
      <c r="J377" s="4">
        <f t="shared" si="75"/>
        <v>-2.7263303017024842E-2</v>
      </c>
      <c r="K377" s="4">
        <f t="shared" si="76"/>
        <v>3.5189309576837413E-2</v>
      </c>
      <c r="L377" s="4">
        <f t="shared" si="77"/>
        <v>-2.3009873177180284E-2</v>
      </c>
      <c r="M377" s="3">
        <f t="shared" si="78"/>
        <v>-2.8276582239603609E-2</v>
      </c>
      <c r="N377" s="42">
        <f t="shared" si="79"/>
        <v>26.020885366881544</v>
      </c>
      <c r="O377" s="14">
        <f t="shared" si="80"/>
        <v>49.708343153429176</v>
      </c>
      <c r="P377" s="14">
        <f t="shared" si="81"/>
        <v>51.302024620101989</v>
      </c>
      <c r="Q377" s="14">
        <f t="shared" si="82"/>
        <v>26.973073351903412</v>
      </c>
      <c r="R377" s="14">
        <f t="shared" si="83"/>
        <v>0</v>
      </c>
      <c r="S377" s="14">
        <f t="shared" si="84"/>
        <v>0</v>
      </c>
      <c r="T377" s="45">
        <f t="shared" si="85"/>
        <v>154.00432649231612</v>
      </c>
      <c r="U377" s="46">
        <f t="shared" si="86"/>
        <v>-2.1070086841519786E-2</v>
      </c>
    </row>
    <row r="378" spans="1:21" x14ac:dyDescent="0.25">
      <c r="A378" t="s">
        <v>357</v>
      </c>
      <c r="B378" s="7">
        <v>10224.6</v>
      </c>
      <c r="C378" s="6">
        <v>351.1</v>
      </c>
      <c r="D378" s="12">
        <v>9.3323000000000003E-2</v>
      </c>
      <c r="E378" s="6">
        <v>24.49</v>
      </c>
      <c r="F378" s="6">
        <v>0.23904</v>
      </c>
      <c r="G378" s="16">
        <v>47.834000000000003</v>
      </c>
      <c r="H378" s="5">
        <f t="shared" si="73"/>
        <v>9.677483064404635E-3</v>
      </c>
      <c r="I378" s="4">
        <f t="shared" si="74"/>
        <v>4.041960528655264E-2</v>
      </c>
      <c r="J378" s="4">
        <f t="shared" si="75"/>
        <v>2.5324661056054909E-2</v>
      </c>
      <c r="K378" s="4">
        <f t="shared" si="76"/>
        <v>5.3786574870912318E-2</v>
      </c>
      <c r="L378" s="4">
        <f t="shared" si="77"/>
        <v>1.0739957716701998E-2</v>
      </c>
      <c r="M378" s="3">
        <f t="shared" si="78"/>
        <v>7.9227948923259461E-3</v>
      </c>
      <c r="N378" s="42">
        <f t="shared" si="79"/>
        <v>26.272702044340353</v>
      </c>
      <c r="O378" s="14">
        <f t="shared" si="80"/>
        <v>51.717534763139298</v>
      </c>
      <c r="P378" s="14">
        <f t="shared" si="81"/>
        <v>52.601231005095457</v>
      </c>
      <c r="Q378" s="14">
        <f t="shared" si="82"/>
        <v>28.423862581244176</v>
      </c>
      <c r="R378" s="14">
        <f t="shared" si="83"/>
        <v>0</v>
      </c>
      <c r="S378" s="14">
        <f t="shared" si="84"/>
        <v>0</v>
      </c>
      <c r="T378" s="45">
        <f t="shared" si="85"/>
        <v>159.01533039381928</v>
      </c>
      <c r="U378" s="46">
        <f t="shared" si="86"/>
        <v>3.2538072245348104E-2</v>
      </c>
    </row>
    <row r="379" spans="1:21" x14ac:dyDescent="0.25">
      <c r="A379" t="s">
        <v>356</v>
      </c>
      <c r="B379" s="7">
        <v>10339.700000000001</v>
      </c>
      <c r="C379" s="6">
        <v>367.92</v>
      </c>
      <c r="D379" s="12">
        <v>9.7011E-2</v>
      </c>
      <c r="E379" s="6">
        <v>24.53</v>
      </c>
      <c r="F379" s="6">
        <v>0.24312</v>
      </c>
      <c r="G379" s="16">
        <v>48.668999999999997</v>
      </c>
      <c r="H379" s="5">
        <f t="shared" si="73"/>
        <v>1.1257164094438998E-2</v>
      </c>
      <c r="I379" s="4">
        <f t="shared" si="74"/>
        <v>4.7906579322130494E-2</v>
      </c>
      <c r="J379" s="4">
        <f t="shared" si="75"/>
        <v>3.95186609946101E-2</v>
      </c>
      <c r="K379" s="4">
        <f t="shared" si="76"/>
        <v>1.6333197223357132E-3</v>
      </c>
      <c r="L379" s="4">
        <f t="shared" si="77"/>
        <v>1.7068273092369468E-2</v>
      </c>
      <c r="M379" s="3">
        <f t="shared" si="78"/>
        <v>1.7456202701007451E-2</v>
      </c>
      <c r="N379" s="42">
        <f t="shared" si="79"/>
        <v>26.568458162457794</v>
      </c>
      <c r="O379" s="14">
        <f t="shared" si="80"/>
        <v>54.195144944614675</v>
      </c>
      <c r="P379" s="14">
        <f t="shared" si="81"/>
        <v>54.679961221085001</v>
      </c>
      <c r="Q379" s="14">
        <f t="shared" si="82"/>
        <v>28.470287836583083</v>
      </c>
      <c r="R379" s="14">
        <f t="shared" si="83"/>
        <v>0</v>
      </c>
      <c r="S379" s="14">
        <f t="shared" si="84"/>
        <v>0</v>
      </c>
      <c r="T379" s="45">
        <f t="shared" si="85"/>
        <v>163.91385216474055</v>
      </c>
      <c r="U379" s="46">
        <f t="shared" si="86"/>
        <v>3.0805342848324813E-2</v>
      </c>
    </row>
    <row r="380" spans="1:21" x14ac:dyDescent="0.25">
      <c r="A380" t="s">
        <v>355</v>
      </c>
      <c r="B380" s="7">
        <v>10390.200000000001</v>
      </c>
      <c r="C380" s="6">
        <v>373.72</v>
      </c>
      <c r="D380" s="12">
        <v>9.6932000000000004E-2</v>
      </c>
      <c r="E380" s="6">
        <v>25.4</v>
      </c>
      <c r="F380" s="6">
        <v>0.24257000000000001</v>
      </c>
      <c r="G380" s="16">
        <v>48.927</v>
      </c>
      <c r="H380" s="5">
        <f t="shared" si="73"/>
        <v>4.8840875460602895E-3</v>
      </c>
      <c r="I380" s="4">
        <f t="shared" si="74"/>
        <v>1.5764296586214366E-2</v>
      </c>
      <c r="J380" s="4">
        <f t="shared" si="75"/>
        <v>-8.1434064178287358E-4</v>
      </c>
      <c r="K380" s="4">
        <f t="shared" si="76"/>
        <v>3.5466775377089199E-2</v>
      </c>
      <c r="L380" s="4">
        <f t="shared" si="77"/>
        <v>-2.2622573214873265E-3</v>
      </c>
      <c r="M380" s="3">
        <f t="shared" si="78"/>
        <v>5.3011156999323017E-3</v>
      </c>
      <c r="N380" s="42">
        <f t="shared" si="79"/>
        <v>26.698220838087078</v>
      </c>
      <c r="O380" s="14">
        <f t="shared" si="80"/>
        <v>55.04949328305446</v>
      </c>
      <c r="P380" s="14">
        <f t="shared" si="81"/>
        <v>54.635433106371558</v>
      </c>
      <c r="Q380" s="14">
        <f t="shared" si="82"/>
        <v>29.480037140204249</v>
      </c>
      <c r="R380" s="14">
        <f t="shared" si="83"/>
        <v>0</v>
      </c>
      <c r="S380" s="14">
        <f t="shared" si="84"/>
        <v>0</v>
      </c>
      <c r="T380" s="45">
        <f t="shared" si="85"/>
        <v>165.86318436771734</v>
      </c>
      <c r="U380" s="46">
        <f t="shared" si="86"/>
        <v>1.1892418958085571E-2</v>
      </c>
    </row>
    <row r="381" spans="1:21" x14ac:dyDescent="0.25">
      <c r="A381" t="s">
        <v>354</v>
      </c>
      <c r="B381" s="7">
        <v>10441.9</v>
      </c>
      <c r="C381" s="6">
        <v>387.98</v>
      </c>
      <c r="D381" s="12">
        <v>9.7660999999999998E-2</v>
      </c>
      <c r="E381" s="6">
        <v>28.5</v>
      </c>
      <c r="F381" s="6">
        <v>0.24748000000000001</v>
      </c>
      <c r="G381" s="16">
        <v>50.828000000000003</v>
      </c>
      <c r="H381" s="5">
        <f t="shared" si="73"/>
        <v>4.9758426209312034E-3</v>
      </c>
      <c r="I381" s="4">
        <f t="shared" si="74"/>
        <v>3.8156908915765841E-2</v>
      </c>
      <c r="J381" s="4">
        <f t="shared" si="75"/>
        <v>7.5207361861924227E-3</v>
      </c>
      <c r="K381" s="4">
        <f t="shared" si="76"/>
        <v>0.12204724409448819</v>
      </c>
      <c r="L381" s="4">
        <f t="shared" si="77"/>
        <v>2.0241579750175154E-2</v>
      </c>
      <c r="M381" s="3">
        <f t="shared" si="78"/>
        <v>3.8853802603879384E-2</v>
      </c>
      <c r="N381" s="42">
        <f t="shared" si="79"/>
        <v>26.831066983236266</v>
      </c>
      <c r="O381" s="14">
        <f t="shared" si="80"/>
        <v>57.15001178411503</v>
      </c>
      <c r="P381" s="14">
        <f t="shared" si="81"/>
        <v>55.046331785182943</v>
      </c>
      <c r="Q381" s="14">
        <f t="shared" si="82"/>
        <v>33.077994428969333</v>
      </c>
      <c r="R381" s="14">
        <f t="shared" si="83"/>
        <v>0</v>
      </c>
      <c r="S381" s="14">
        <f t="shared" si="84"/>
        <v>0</v>
      </c>
      <c r="T381" s="45">
        <f t="shared" si="85"/>
        <v>172.10540498150357</v>
      </c>
      <c r="U381" s="46">
        <f t="shared" si="86"/>
        <v>3.7634756848435202E-2</v>
      </c>
    </row>
    <row r="382" spans="1:21" x14ac:dyDescent="0.25">
      <c r="A382" t="s">
        <v>353</v>
      </c>
      <c r="B382" s="7">
        <v>10326</v>
      </c>
      <c r="C382" s="6">
        <v>365.71</v>
      </c>
      <c r="D382" s="12">
        <v>9.5021999999999995E-2</v>
      </c>
      <c r="E382" s="6">
        <v>31.16</v>
      </c>
      <c r="F382" s="6">
        <v>0.24206</v>
      </c>
      <c r="G382" s="16">
        <v>48.155999999999999</v>
      </c>
      <c r="H382" s="5">
        <f t="shared" si="73"/>
        <v>-1.1099512540821088E-2</v>
      </c>
      <c r="I382" s="4">
        <f t="shared" si="74"/>
        <v>-5.739986597247293E-2</v>
      </c>
      <c r="J382" s="4">
        <f t="shared" si="75"/>
        <v>-2.7022045647699722E-2</v>
      </c>
      <c r="K382" s="4">
        <f t="shared" si="76"/>
        <v>9.3333333333333268E-2</v>
      </c>
      <c r="L382" s="4">
        <f t="shared" si="77"/>
        <v>-2.1900759657346058E-2</v>
      </c>
      <c r="M382" s="3">
        <f t="shared" si="78"/>
        <v>-5.2569449909498744E-2</v>
      </c>
      <c r="N382" s="42">
        <f t="shared" si="79"/>
        <v>26.533255218772226</v>
      </c>
      <c r="O382" s="14">
        <f t="shared" si="80"/>
        <v>53.869608767381578</v>
      </c>
      <c r="P382" s="14">
        <f t="shared" si="81"/>
        <v>53.558867294945308</v>
      </c>
      <c r="Q382" s="14">
        <f t="shared" si="82"/>
        <v>36.165273909006466</v>
      </c>
      <c r="R382" s="14">
        <f t="shared" si="83"/>
        <v>0</v>
      </c>
      <c r="S382" s="14">
        <f t="shared" si="84"/>
        <v>0</v>
      </c>
      <c r="T382" s="45">
        <f t="shared" si="85"/>
        <v>170.12700519010556</v>
      </c>
      <c r="U382" s="46">
        <f t="shared" si="86"/>
        <v>-1.1495279835114003E-2</v>
      </c>
    </row>
    <row r="383" spans="1:21" x14ac:dyDescent="0.25">
      <c r="A383" t="s">
        <v>352</v>
      </c>
      <c r="B383" s="7">
        <v>10675.3</v>
      </c>
      <c r="C383" s="6">
        <v>376.7</v>
      </c>
      <c r="D383" s="12">
        <v>9.6628000000000006E-2</v>
      </c>
      <c r="E383" s="6">
        <v>31.1</v>
      </c>
      <c r="F383" s="6">
        <v>0.2457</v>
      </c>
      <c r="G383" s="16">
        <v>49.081000000000003</v>
      </c>
      <c r="H383" s="5">
        <f t="shared" si="73"/>
        <v>3.3827232229324045E-2</v>
      </c>
      <c r="I383" s="4">
        <f t="shared" si="74"/>
        <v>3.0051133411719722E-2</v>
      </c>
      <c r="J383" s="4">
        <f t="shared" si="75"/>
        <v>1.6901349161247081E-2</v>
      </c>
      <c r="K383" s="4">
        <f t="shared" si="76"/>
        <v>-1.9255455712451353E-3</v>
      </c>
      <c r="L383" s="4">
        <f t="shared" si="77"/>
        <v>1.5037593984962516E-2</v>
      </c>
      <c r="M383" s="3">
        <f t="shared" si="78"/>
        <v>1.9208406013788704E-2</v>
      </c>
      <c r="N383" s="42">
        <f t="shared" si="79"/>
        <v>27.430801804857559</v>
      </c>
      <c r="O383" s="14">
        <f t="shared" si="80"/>
        <v>55.488451567287306</v>
      </c>
      <c r="P383" s="14">
        <f t="shared" si="81"/>
        <v>54.464084411778074</v>
      </c>
      <c r="Q383" s="14">
        <f t="shared" si="82"/>
        <v>36.095636025998111</v>
      </c>
      <c r="R383" s="14">
        <f t="shared" si="83"/>
        <v>0</v>
      </c>
      <c r="S383" s="14">
        <f t="shared" si="84"/>
        <v>0</v>
      </c>
      <c r="T383" s="45">
        <f t="shared" si="85"/>
        <v>173.47897380992106</v>
      </c>
      <c r="U383" s="46">
        <f t="shared" si="86"/>
        <v>1.9702742760150826E-2</v>
      </c>
    </row>
    <row r="384" spans="1:21" x14ac:dyDescent="0.25">
      <c r="A384" t="s">
        <v>351</v>
      </c>
      <c r="B384" s="7">
        <v>10785.3</v>
      </c>
      <c r="C384" s="6">
        <v>364.01</v>
      </c>
      <c r="D384" s="12">
        <v>9.3098E-2</v>
      </c>
      <c r="E384" s="6">
        <v>27.11</v>
      </c>
      <c r="F384" s="6">
        <v>0.24331</v>
      </c>
      <c r="G384" s="16">
        <v>48.316000000000003</v>
      </c>
      <c r="H384" s="5">
        <f t="shared" si="73"/>
        <v>1.0304160070442991E-2</v>
      </c>
      <c r="I384" s="4">
        <f t="shared" si="74"/>
        <v>-3.3687284311122889E-2</v>
      </c>
      <c r="J384" s="4">
        <f t="shared" si="75"/>
        <v>-3.6531854120958829E-2</v>
      </c>
      <c r="K384" s="4">
        <f t="shared" si="76"/>
        <v>-0.12829581993569139</v>
      </c>
      <c r="L384" s="4">
        <f t="shared" si="77"/>
        <v>-9.7273097273097298E-3</v>
      </c>
      <c r="M384" s="3">
        <f t="shared" si="78"/>
        <v>-1.5586479493082894E-2</v>
      </c>
      <c r="N384" s="42">
        <f t="shared" si="79"/>
        <v>27.713453177515408</v>
      </c>
      <c r="O384" s="14">
        <f t="shared" si="80"/>
        <v>53.619196323356128</v>
      </c>
      <c r="P384" s="14">
        <f t="shared" si="81"/>
        <v>52.47441042521541</v>
      </c>
      <c r="Q384" s="14">
        <f t="shared" si="82"/>
        <v>31.464716805942402</v>
      </c>
      <c r="R384" s="14">
        <f t="shared" si="83"/>
        <v>0</v>
      </c>
      <c r="S384" s="14">
        <f t="shared" si="84"/>
        <v>0</v>
      </c>
      <c r="T384" s="45">
        <f t="shared" si="85"/>
        <v>165.27177673202934</v>
      </c>
      <c r="U384" s="46">
        <f t="shared" si="86"/>
        <v>-4.7309462914417844E-2</v>
      </c>
    </row>
    <row r="385" spans="1:21" x14ac:dyDescent="0.25">
      <c r="A385" t="s">
        <v>350</v>
      </c>
      <c r="B385" s="7">
        <v>10949.5</v>
      </c>
      <c r="C385" s="6">
        <v>364.88</v>
      </c>
      <c r="D385" s="12">
        <v>9.1396000000000005E-2</v>
      </c>
      <c r="E385" s="6">
        <v>27.83</v>
      </c>
      <c r="F385" s="6">
        <v>0.24673999999999999</v>
      </c>
      <c r="G385" s="16">
        <v>47.73</v>
      </c>
      <c r="H385" s="5">
        <f t="shared" si="73"/>
        <v>1.5224425838873401E-2</v>
      </c>
      <c r="I385" s="4">
        <f t="shared" si="74"/>
        <v>2.3900442295541335E-3</v>
      </c>
      <c r="J385" s="4">
        <f t="shared" si="75"/>
        <v>-1.8281810565210832E-2</v>
      </c>
      <c r="K385" s="4">
        <f t="shared" si="76"/>
        <v>2.6558465510881479E-2</v>
      </c>
      <c r="L385" s="4">
        <f t="shared" si="77"/>
        <v>1.4097242201307036E-2</v>
      </c>
      <c r="M385" s="3">
        <f t="shared" si="78"/>
        <v>-1.2128487457571113E-2</v>
      </c>
      <c r="N385" s="42">
        <f t="shared" si="79"/>
        <v>28.135374590155582</v>
      </c>
      <c r="O385" s="14">
        <f t="shared" si="80"/>
        <v>53.747348574122093</v>
      </c>
      <c r="P385" s="14">
        <f t="shared" si="81"/>
        <v>51.515083194300495</v>
      </c>
      <c r="Q385" s="14">
        <f t="shared" si="82"/>
        <v>32.300371402042678</v>
      </c>
      <c r="R385" s="14">
        <f t="shared" si="83"/>
        <v>0</v>
      </c>
      <c r="S385" s="14">
        <f t="shared" si="84"/>
        <v>0</v>
      </c>
      <c r="T385" s="45">
        <f t="shared" si="85"/>
        <v>165.69817776062087</v>
      </c>
      <c r="U385" s="46">
        <f t="shared" si="86"/>
        <v>2.5799990598691647E-3</v>
      </c>
    </row>
    <row r="386" spans="1:21" x14ac:dyDescent="0.25">
      <c r="A386" t="s">
        <v>349</v>
      </c>
      <c r="B386" s="7">
        <v>10941.3</v>
      </c>
      <c r="C386" s="6">
        <v>388.97</v>
      </c>
      <c r="D386" s="12">
        <v>9.4073000000000004E-2</v>
      </c>
      <c r="E386" s="6">
        <v>27.06</v>
      </c>
      <c r="F386" s="6">
        <v>0.25208999999999998</v>
      </c>
      <c r="G386" s="16">
        <v>48.857999999999997</v>
      </c>
      <c r="H386" s="5">
        <f t="shared" si="73"/>
        <v>-7.4889264349975448E-4</v>
      </c>
      <c r="I386" s="4">
        <f t="shared" si="74"/>
        <v>6.6021705766279304E-2</v>
      </c>
      <c r="J386" s="4">
        <f t="shared" si="75"/>
        <v>2.9290122106000238E-2</v>
      </c>
      <c r="K386" s="4">
        <f t="shared" si="76"/>
        <v>-2.7667984189723271E-2</v>
      </c>
      <c r="L386" s="4">
        <f t="shared" si="77"/>
        <v>2.1682742968306634E-2</v>
      </c>
      <c r="M386" s="3">
        <f t="shared" si="78"/>
        <v>2.3632935260842203E-2</v>
      </c>
      <c r="N386" s="42">
        <f t="shared" si="79"/>
        <v>28.114304215102905</v>
      </c>
      <c r="O386" s="14">
        <f t="shared" si="80"/>
        <v>57.295840207400431</v>
      </c>
      <c r="P386" s="14">
        <f t="shared" si="81"/>
        <v>53.023966271362319</v>
      </c>
      <c r="Q386" s="14">
        <f t="shared" si="82"/>
        <v>31.406685236768773</v>
      </c>
      <c r="R386" s="14">
        <f t="shared" si="83"/>
        <v>0</v>
      </c>
      <c r="S386" s="14">
        <f t="shared" si="84"/>
        <v>0</v>
      </c>
      <c r="T386" s="45">
        <f t="shared" si="85"/>
        <v>169.84079593063441</v>
      </c>
      <c r="U386" s="46">
        <f t="shared" si="86"/>
        <v>2.5000988097758414E-2</v>
      </c>
    </row>
    <row r="387" spans="1:21" x14ac:dyDescent="0.25">
      <c r="A387" t="s">
        <v>348</v>
      </c>
      <c r="B387" s="7">
        <v>10933</v>
      </c>
      <c r="C387" s="6">
        <v>384.2</v>
      </c>
      <c r="D387" s="12">
        <v>9.1073000000000001E-2</v>
      </c>
      <c r="E387" s="6">
        <v>27.67</v>
      </c>
      <c r="F387" s="6">
        <v>0.25061</v>
      </c>
      <c r="G387" s="16">
        <v>48.557000000000002</v>
      </c>
      <c r="H387" s="5">
        <f t="shared" si="73"/>
        <v>-7.5859358577123892E-4</v>
      </c>
      <c r="I387" s="4">
        <f t="shared" si="74"/>
        <v>-1.2263156541635678E-2</v>
      </c>
      <c r="J387" s="4">
        <f t="shared" si="75"/>
        <v>-3.1890127879412811E-2</v>
      </c>
      <c r="K387" s="4">
        <f t="shared" si="76"/>
        <v>2.2542498152254398E-2</v>
      </c>
      <c r="L387" s="4">
        <f t="shared" si="77"/>
        <v>-5.8709191161886443E-3</v>
      </c>
      <c r="M387" s="3">
        <f t="shared" si="78"/>
        <v>-6.1607106308075865E-3</v>
      </c>
      <c r="N387" s="42">
        <f t="shared" si="79"/>
        <v>28.092976884256906</v>
      </c>
      <c r="O387" s="14">
        <f t="shared" si="80"/>
        <v>56.593212349752534</v>
      </c>
      <c r="P387" s="14">
        <f t="shared" si="81"/>
        <v>51.333025206294906</v>
      </c>
      <c r="Q387" s="14">
        <f t="shared" si="82"/>
        <v>32.114670380687066</v>
      </c>
      <c r="R387" s="14">
        <f t="shared" si="83"/>
        <v>0</v>
      </c>
      <c r="S387" s="14">
        <f t="shared" si="84"/>
        <v>0</v>
      </c>
      <c r="T387" s="45">
        <f t="shared" si="85"/>
        <v>168.13388482099143</v>
      </c>
      <c r="U387" s="46">
        <f t="shared" si="86"/>
        <v>-1.0050065417381293E-2</v>
      </c>
    </row>
    <row r="388" spans="1:21" x14ac:dyDescent="0.25">
      <c r="A388" t="s">
        <v>347</v>
      </c>
      <c r="B388" s="7">
        <v>11081.8</v>
      </c>
      <c r="C388" s="6">
        <v>385.25</v>
      </c>
      <c r="D388" s="12">
        <v>9.1420000000000001E-2</v>
      </c>
      <c r="E388" s="6">
        <v>27.2</v>
      </c>
      <c r="F388" s="6">
        <v>0.25111</v>
      </c>
      <c r="G388" s="16">
        <v>48.491999999999997</v>
      </c>
      <c r="H388" s="5">
        <f t="shared" si="73"/>
        <v>1.3610171041799957E-2</v>
      </c>
      <c r="I388" s="4">
        <f t="shared" si="74"/>
        <v>2.7329515877148047E-3</v>
      </c>
      <c r="J388" s="4">
        <f t="shared" si="75"/>
        <v>3.8101303350059901E-3</v>
      </c>
      <c r="K388" s="4">
        <f t="shared" si="76"/>
        <v>-1.6985905312613014E-2</v>
      </c>
      <c r="L388" s="4">
        <f t="shared" si="77"/>
        <v>1.9951318782172045E-3</v>
      </c>
      <c r="M388" s="3">
        <f t="shared" si="78"/>
        <v>-1.3386329468461078E-3</v>
      </c>
      <c r="N388" s="42">
        <f t="shared" si="79"/>
        <v>28.475327104724975</v>
      </c>
      <c r="O388" s="14">
        <f t="shared" si="80"/>
        <v>56.747878859297671</v>
      </c>
      <c r="P388" s="14">
        <f t="shared" si="81"/>
        <v>51.528610722821035</v>
      </c>
      <c r="Q388" s="14">
        <f t="shared" si="82"/>
        <v>31.569173630454937</v>
      </c>
      <c r="R388" s="14">
        <f t="shared" si="83"/>
        <v>0</v>
      </c>
      <c r="S388" s="14">
        <f t="shared" si="84"/>
        <v>0</v>
      </c>
      <c r="T388" s="45">
        <f t="shared" si="85"/>
        <v>168.32099031729862</v>
      </c>
      <c r="U388" s="46">
        <f t="shared" si="86"/>
        <v>1.1128363357950644E-3</v>
      </c>
    </row>
    <row r="389" spans="1:21" x14ac:dyDescent="0.25">
      <c r="A389" t="s">
        <v>346</v>
      </c>
      <c r="B389" s="7">
        <v>10921.5</v>
      </c>
      <c r="C389" s="6">
        <v>371.12</v>
      </c>
      <c r="D389" s="12">
        <v>8.931E-2</v>
      </c>
      <c r="E389" s="6">
        <v>26.37</v>
      </c>
      <c r="F389" s="6">
        <v>0.24640999999999999</v>
      </c>
      <c r="G389" s="16">
        <v>47.076000000000001</v>
      </c>
      <c r="H389" s="5">
        <f t="shared" ref="H389:H452" si="87">IFERROR(B389/B388-1,"")</f>
        <v>-1.4465159089678492E-2</v>
      </c>
      <c r="I389" s="4">
        <f t="shared" ref="I389:I452" si="88">IFERROR(C389/C388-1,"")</f>
        <v>-3.6677482154445107E-2</v>
      </c>
      <c r="J389" s="4">
        <f t="shared" ref="J389:J452" si="89">IFERROR(D389/D388-1,"")</f>
        <v>-2.308028877707291E-2</v>
      </c>
      <c r="K389" s="4">
        <f t="shared" ref="K389:K452" si="90">IFERROR(E389/E388-1,"")</f>
        <v>-3.0514705882352833E-2</v>
      </c>
      <c r="L389" s="4">
        <f t="shared" ref="L389:L452" si="91">IFERROR(F389/F388-1,"")</f>
        <v>-1.8716896977420294E-2</v>
      </c>
      <c r="M389" s="3">
        <f t="shared" ref="M389:M452" si="92">IFERROR(G389/G388-1,"")</f>
        <v>-2.9200692897797476E-2</v>
      </c>
      <c r="N389" s="42">
        <f t="shared" si="79"/>
        <v>28.063426968024494</v>
      </c>
      <c r="O389" s="14">
        <f t="shared" si="80"/>
        <v>54.666509545133167</v>
      </c>
      <c r="P389" s="14">
        <f t="shared" si="81"/>
        <v>50.339315507056952</v>
      </c>
      <c r="Q389" s="14">
        <f t="shared" si="82"/>
        <v>30.605849582172677</v>
      </c>
      <c r="R389" s="14">
        <f t="shared" si="83"/>
        <v>0</v>
      </c>
      <c r="S389" s="14">
        <f t="shared" si="84"/>
        <v>0</v>
      </c>
      <c r="T389" s="45">
        <f t="shared" si="85"/>
        <v>163.67510160238729</v>
      </c>
      <c r="U389" s="46">
        <f t="shared" si="86"/>
        <v>-2.7601362766185411E-2</v>
      </c>
    </row>
    <row r="390" spans="1:21" x14ac:dyDescent="0.25">
      <c r="A390" t="s">
        <v>345</v>
      </c>
      <c r="B390" s="7">
        <v>10416.799999999999</v>
      </c>
      <c r="C390" s="6">
        <v>341.3</v>
      </c>
      <c r="D390" s="12">
        <v>7.9701999999999995E-2</v>
      </c>
      <c r="E390" s="6">
        <v>23.03</v>
      </c>
      <c r="F390" s="6">
        <v>0.23083000000000001</v>
      </c>
      <c r="G390" s="16">
        <v>43.146999999999998</v>
      </c>
      <c r="H390" s="5">
        <f t="shared" si="87"/>
        <v>-4.6211600970562761E-2</v>
      </c>
      <c r="I390" s="4">
        <f t="shared" si="88"/>
        <v>-8.0351368829489123E-2</v>
      </c>
      <c r="J390" s="4">
        <f t="shared" si="89"/>
        <v>-0.10758033814802381</v>
      </c>
      <c r="K390" s="4">
        <f t="shared" si="90"/>
        <v>-0.12665908229048162</v>
      </c>
      <c r="L390" s="4">
        <f t="shared" si="91"/>
        <v>-6.3227953410981641E-2</v>
      </c>
      <c r="M390" s="3">
        <f t="shared" si="92"/>
        <v>-8.3460786812813326E-2</v>
      </c>
      <c r="N390" s="42">
        <f t="shared" ref="N390:N453" si="93">N389*(1+H390)</f>
        <v>26.766571079111618</v>
      </c>
      <c r="O390" s="14">
        <f t="shared" ref="O390:O453" si="94">O389*(1+I390)</f>
        <v>50.273980674051387</v>
      </c>
      <c r="P390" s="14">
        <f t="shared" ref="P390:P453" si="95">P389*(1+J390)</f>
        <v>44.923794922667703</v>
      </c>
      <c r="Q390" s="14">
        <f t="shared" ref="Q390:Q453" si="96">Q389*(1+K390)</f>
        <v>26.729340761374164</v>
      </c>
      <c r="R390" s="14">
        <f t="shared" ref="R390:R453" si="97">R389*(1+L390)</f>
        <v>0</v>
      </c>
      <c r="S390" s="14">
        <f t="shared" ref="S390:S453" si="98">S389*(1+M390)</f>
        <v>0</v>
      </c>
      <c r="T390" s="45">
        <f t="shared" ref="T390:T453" si="99">SUM(N390:S390)</f>
        <v>148.69368743720489</v>
      </c>
      <c r="U390" s="46">
        <f t="shared" ref="U390:U453" si="100">T390/T389-1</f>
        <v>-9.1531418147987154E-2</v>
      </c>
    </row>
    <row r="391" spans="1:21" x14ac:dyDescent="0.25">
      <c r="A391" t="s">
        <v>344</v>
      </c>
      <c r="B391" s="7">
        <v>10531.5</v>
      </c>
      <c r="C391" s="6">
        <v>344.03</v>
      </c>
      <c r="D391" s="12">
        <v>8.1467999999999999E-2</v>
      </c>
      <c r="E391" s="6">
        <v>24.03</v>
      </c>
      <c r="F391" s="6">
        <v>0.23294999999999999</v>
      </c>
      <c r="G391" s="16">
        <v>44.478000000000002</v>
      </c>
      <c r="H391" s="5">
        <f t="shared" si="87"/>
        <v>1.1011059058444017E-2</v>
      </c>
      <c r="I391" s="4">
        <f t="shared" si="88"/>
        <v>7.9988280105478538E-3</v>
      </c>
      <c r="J391" s="4">
        <f t="shared" si="89"/>
        <v>2.2157536824672031E-2</v>
      </c>
      <c r="K391" s="4">
        <f t="shared" si="90"/>
        <v>4.3421623968736389E-2</v>
      </c>
      <c r="L391" s="4">
        <f t="shared" si="91"/>
        <v>9.1842481479875726E-3</v>
      </c>
      <c r="M391" s="3">
        <f t="shared" si="92"/>
        <v>3.0848031149326882E-2</v>
      </c>
      <c r="N391" s="42">
        <f t="shared" si="93"/>
        <v>27.061299374055753</v>
      </c>
      <c r="O391" s="14">
        <f t="shared" si="94"/>
        <v>50.676113598868731</v>
      </c>
      <c r="P391" s="14">
        <f t="shared" si="95"/>
        <v>45.919195562970728</v>
      </c>
      <c r="Q391" s="14">
        <f t="shared" si="96"/>
        <v>27.889972144846773</v>
      </c>
      <c r="R391" s="14">
        <f t="shared" si="97"/>
        <v>0</v>
      </c>
      <c r="S391" s="14">
        <f t="shared" si="98"/>
        <v>0</v>
      </c>
      <c r="T391" s="45">
        <f t="shared" si="99"/>
        <v>151.54658068074198</v>
      </c>
      <c r="U391" s="46">
        <f t="shared" si="100"/>
        <v>1.9186377664767384E-2</v>
      </c>
    </row>
    <row r="392" spans="1:21" x14ac:dyDescent="0.25">
      <c r="A392" t="s">
        <v>343</v>
      </c>
      <c r="B392" s="7">
        <v>10237.299999999999</v>
      </c>
      <c r="C392" s="6">
        <v>319.95</v>
      </c>
      <c r="D392" s="12">
        <v>7.6592999999999994E-2</v>
      </c>
      <c r="E392" s="6">
        <v>22.81</v>
      </c>
      <c r="F392" s="6">
        <v>0.22145000000000001</v>
      </c>
      <c r="G392" s="16">
        <v>42.95</v>
      </c>
      <c r="H392" s="5">
        <f t="shared" si="87"/>
        <v>-2.7935241893367602E-2</v>
      </c>
      <c r="I392" s="4">
        <f t="shared" si="88"/>
        <v>-6.9993895881173107E-2</v>
      </c>
      <c r="J392" s="4">
        <f t="shared" si="89"/>
        <v>-5.9839446162910592E-2</v>
      </c>
      <c r="K392" s="4">
        <f t="shared" si="90"/>
        <v>-5.0769870994590183E-2</v>
      </c>
      <c r="L392" s="4">
        <f t="shared" si="91"/>
        <v>-4.9366816913500644E-2</v>
      </c>
      <c r="M392" s="3">
        <f t="shared" si="92"/>
        <v>-3.4354062682674602E-2</v>
      </c>
      <c r="N392" s="42">
        <f t="shared" si="93"/>
        <v>26.305335430092669</v>
      </c>
      <c r="O392" s="14">
        <f t="shared" si="94"/>
        <v>47.129094979967014</v>
      </c>
      <c r="P392" s="14">
        <f t="shared" si="95"/>
        <v>43.171416332236177</v>
      </c>
      <c r="Q392" s="14">
        <f t="shared" si="96"/>
        <v>26.47400185701019</v>
      </c>
      <c r="R392" s="14">
        <f t="shared" si="97"/>
        <v>0</v>
      </c>
      <c r="S392" s="14">
        <f t="shared" si="98"/>
        <v>0</v>
      </c>
      <c r="T392" s="45">
        <f t="shared" si="99"/>
        <v>143.07984859930605</v>
      </c>
      <c r="U392" s="46">
        <f t="shared" si="100"/>
        <v>-5.5868842724155598E-2</v>
      </c>
    </row>
    <row r="393" spans="1:21" x14ac:dyDescent="0.25">
      <c r="A393" t="s">
        <v>342</v>
      </c>
      <c r="B393" s="7">
        <v>10739.4</v>
      </c>
      <c r="C393" s="6">
        <v>349.17</v>
      </c>
      <c r="D393" s="12">
        <v>8.2543000000000005E-2</v>
      </c>
      <c r="E393" s="6">
        <v>24.57</v>
      </c>
      <c r="F393" s="6">
        <v>0.23272999999999999</v>
      </c>
      <c r="G393" s="16">
        <v>44.947000000000003</v>
      </c>
      <c r="H393" s="5">
        <f t="shared" si="87"/>
        <v>4.904613521143264E-2</v>
      </c>
      <c r="I393" s="4">
        <f t="shared" si="88"/>
        <v>9.1326769807782648E-2</v>
      </c>
      <c r="J393" s="4">
        <f t="shared" si="89"/>
        <v>7.7683339208544089E-2</v>
      </c>
      <c r="K393" s="4">
        <f t="shared" si="90"/>
        <v>7.7159140727750986E-2</v>
      </c>
      <c r="L393" s="4">
        <f t="shared" si="91"/>
        <v>5.0937006096184234E-2</v>
      </c>
      <c r="M393" s="3">
        <f t="shared" si="92"/>
        <v>4.6495925494761448E-2</v>
      </c>
      <c r="N393" s="42">
        <f t="shared" si="93"/>
        <v>27.595510468379082</v>
      </c>
      <c r="O393" s="14">
        <f t="shared" si="94"/>
        <v>51.433242988451589</v>
      </c>
      <c r="P393" s="14">
        <f t="shared" si="95"/>
        <v>46.525116111286557</v>
      </c>
      <c r="Q393" s="14">
        <f t="shared" si="96"/>
        <v>28.516713091921982</v>
      </c>
      <c r="R393" s="14">
        <f t="shared" si="97"/>
        <v>0</v>
      </c>
      <c r="S393" s="14">
        <f t="shared" si="98"/>
        <v>0</v>
      </c>
      <c r="T393" s="45">
        <f t="shared" si="99"/>
        <v>154.07058266003921</v>
      </c>
      <c r="U393" s="46">
        <f t="shared" si="100"/>
        <v>7.6815387829439308E-2</v>
      </c>
    </row>
    <row r="394" spans="1:21" x14ac:dyDescent="0.25">
      <c r="A394" t="s">
        <v>341</v>
      </c>
      <c r="B394" s="7">
        <v>10688.8</v>
      </c>
      <c r="C394" s="6">
        <v>351.63</v>
      </c>
      <c r="D394" s="12">
        <v>9.6902000000000002E-2</v>
      </c>
      <c r="E394" s="6">
        <v>24.68</v>
      </c>
      <c r="F394" s="6">
        <v>0.24154999999999999</v>
      </c>
      <c r="G394" s="16">
        <v>46.024999999999999</v>
      </c>
      <c r="H394" s="5">
        <f t="shared" si="87"/>
        <v>-4.7116226232378766E-3</v>
      </c>
      <c r="I394" s="4">
        <f t="shared" si="88"/>
        <v>7.0452788040209491E-3</v>
      </c>
      <c r="J394" s="4">
        <f t="shared" si="89"/>
        <v>0.17395781592624449</v>
      </c>
      <c r="K394" s="4">
        <f t="shared" si="90"/>
        <v>4.4770044770043871E-3</v>
      </c>
      <c r="L394" s="4">
        <f t="shared" si="91"/>
        <v>3.7897993382890016E-2</v>
      </c>
      <c r="M394" s="3">
        <f t="shared" si="92"/>
        <v>2.3983803145927407E-2</v>
      </c>
      <c r="N394" s="42">
        <f t="shared" si="93"/>
        <v>27.465490836956469</v>
      </c>
      <c r="O394" s="14">
        <f t="shared" si="94"/>
        <v>51.795604525100188</v>
      </c>
      <c r="P394" s="14">
        <f t="shared" si="95"/>
        <v>54.618523695720896</v>
      </c>
      <c r="Q394" s="14">
        <f t="shared" si="96"/>
        <v>28.644382544103966</v>
      </c>
      <c r="R394" s="14">
        <f t="shared" si="97"/>
        <v>0</v>
      </c>
      <c r="S394" s="14">
        <f t="shared" si="98"/>
        <v>0</v>
      </c>
      <c r="T394" s="45">
        <f t="shared" si="99"/>
        <v>162.52400160188154</v>
      </c>
      <c r="U394" s="46">
        <f t="shared" si="100"/>
        <v>5.4867183571928324E-2</v>
      </c>
    </row>
    <row r="395" spans="1:21" x14ac:dyDescent="0.25">
      <c r="A395" t="s">
        <v>340</v>
      </c>
      <c r="B395" s="7">
        <v>10727.9</v>
      </c>
      <c r="C395" s="6">
        <v>354.25</v>
      </c>
      <c r="D395" s="12">
        <v>9.5459000000000002E-2</v>
      </c>
      <c r="E395" s="6">
        <v>26.2</v>
      </c>
      <c r="F395" s="6">
        <v>0.24157000000000001</v>
      </c>
      <c r="G395" s="16">
        <v>46.046999999999997</v>
      </c>
      <c r="H395" s="5">
        <f t="shared" si="87"/>
        <v>3.6580345782502022E-3</v>
      </c>
      <c r="I395" s="4">
        <f t="shared" si="88"/>
        <v>7.451013849785193E-3</v>
      </c>
      <c r="J395" s="4">
        <f t="shared" si="89"/>
        <v>-1.4891333512208171E-2</v>
      </c>
      <c r="K395" s="4">
        <f t="shared" si="90"/>
        <v>6.1588330632090793E-2</v>
      </c>
      <c r="L395" s="4">
        <f t="shared" si="91"/>
        <v>8.2798592424104811E-5</v>
      </c>
      <c r="M395" s="3">
        <f t="shared" si="92"/>
        <v>4.7800108636608662E-4</v>
      </c>
      <c r="N395" s="42">
        <f t="shared" si="93"/>
        <v>27.56596055214667</v>
      </c>
      <c r="O395" s="14">
        <f t="shared" si="94"/>
        <v>52.181534291774703</v>
      </c>
      <c r="P395" s="14">
        <f t="shared" si="95"/>
        <v>53.805181043423474</v>
      </c>
      <c r="Q395" s="14">
        <f t="shared" si="96"/>
        <v>30.408542246982332</v>
      </c>
      <c r="R395" s="14">
        <f t="shared" si="97"/>
        <v>0</v>
      </c>
      <c r="S395" s="14">
        <f t="shared" si="98"/>
        <v>0</v>
      </c>
      <c r="T395" s="45">
        <f t="shared" si="99"/>
        <v>163.96121813432717</v>
      </c>
      <c r="U395" s="46">
        <f t="shared" si="100"/>
        <v>8.8431032849303204E-3</v>
      </c>
    </row>
    <row r="396" spans="1:21" x14ac:dyDescent="0.25">
      <c r="A396" t="s">
        <v>339</v>
      </c>
      <c r="B396" s="7">
        <v>10776.2</v>
      </c>
      <c r="C396" s="6">
        <v>357.23</v>
      </c>
      <c r="D396" s="12">
        <v>0.10129199999999999</v>
      </c>
      <c r="E396" s="6">
        <v>26.23</v>
      </c>
      <c r="F396" s="6">
        <v>0.24339</v>
      </c>
      <c r="G396" s="16">
        <v>46.078000000000003</v>
      </c>
      <c r="H396" s="5">
        <f t="shared" si="87"/>
        <v>4.5022791040185695E-3</v>
      </c>
      <c r="I396" s="4">
        <f t="shared" si="88"/>
        <v>8.4121383203952238E-3</v>
      </c>
      <c r="J396" s="4">
        <f t="shared" si="89"/>
        <v>6.1104767491802603E-2</v>
      </c>
      <c r="K396" s="4">
        <f t="shared" si="90"/>
        <v>1.1450381679389832E-3</v>
      </c>
      <c r="L396" s="4">
        <f t="shared" si="91"/>
        <v>7.5340481019994243E-3</v>
      </c>
      <c r="M396" s="3">
        <f t="shared" si="92"/>
        <v>6.7322518296530909E-4</v>
      </c>
      <c r="N396" s="42">
        <f t="shared" si="93"/>
        <v>27.690070200322801</v>
      </c>
      <c r="O396" s="14">
        <f t="shared" si="94"/>
        <v>52.620492576007557</v>
      </c>
      <c r="P396" s="14">
        <f t="shared" si="95"/>
        <v>57.092934120936214</v>
      </c>
      <c r="Q396" s="14">
        <f t="shared" si="96"/>
        <v>30.443361188486513</v>
      </c>
      <c r="R396" s="14">
        <f t="shared" si="97"/>
        <v>0</v>
      </c>
      <c r="S396" s="14">
        <f t="shared" si="98"/>
        <v>0</v>
      </c>
      <c r="T396" s="45">
        <f t="shared" si="99"/>
        <v>167.84685808575307</v>
      </c>
      <c r="U396" s="46">
        <f t="shared" si="100"/>
        <v>2.3698530638156967E-2</v>
      </c>
    </row>
    <row r="397" spans="1:21" x14ac:dyDescent="0.25">
      <c r="A397" t="s">
        <v>338</v>
      </c>
      <c r="B397" s="7">
        <v>10693.2</v>
      </c>
      <c r="C397" s="6">
        <v>354.08</v>
      </c>
      <c r="D397" s="12">
        <v>0.100429</v>
      </c>
      <c r="E397" s="6">
        <v>26.98</v>
      </c>
      <c r="F397" s="6">
        <v>0.24099000000000001</v>
      </c>
      <c r="G397" s="16">
        <v>45.246000000000002</v>
      </c>
      <c r="H397" s="5">
        <f t="shared" si="87"/>
        <v>-7.7021584603106374E-3</v>
      </c>
      <c r="I397" s="4">
        <f t="shared" si="88"/>
        <v>-8.8178484449795702E-3</v>
      </c>
      <c r="J397" s="4">
        <f t="shared" si="89"/>
        <v>-8.5199226000077788E-3</v>
      </c>
      <c r="K397" s="4">
        <f t="shared" si="90"/>
        <v>2.8593213877239787E-2</v>
      </c>
      <c r="L397" s="4">
        <f t="shared" si="91"/>
        <v>-9.8607173671884096E-3</v>
      </c>
      <c r="M397" s="3">
        <f t="shared" si="92"/>
        <v>-1.8056339250835607E-2</v>
      </c>
      <c r="N397" s="42">
        <f t="shared" si="93"/>
        <v>27.47679689186279</v>
      </c>
      <c r="O397" s="14">
        <f t="shared" si="94"/>
        <v>52.156493047372152</v>
      </c>
      <c r="P397" s="14">
        <f t="shared" si="95"/>
        <v>56.606506741218496</v>
      </c>
      <c r="Q397" s="14">
        <f t="shared" si="96"/>
        <v>31.31383472609097</v>
      </c>
      <c r="R397" s="14">
        <f t="shared" si="97"/>
        <v>0</v>
      </c>
      <c r="S397" s="14">
        <f t="shared" si="98"/>
        <v>0</v>
      </c>
      <c r="T397" s="45">
        <f t="shared" si="99"/>
        <v>167.55363140654438</v>
      </c>
      <c r="U397" s="46">
        <f t="shared" si="100"/>
        <v>-1.7469893839708872E-3</v>
      </c>
    </row>
    <row r="398" spans="1:21" x14ac:dyDescent="0.25">
      <c r="A398" t="s">
        <v>337</v>
      </c>
      <c r="B398" s="7">
        <v>10840.9</v>
      </c>
      <c r="C398" s="6">
        <v>359.86</v>
      </c>
      <c r="D398" s="12">
        <v>0.10108300000000001</v>
      </c>
      <c r="E398" s="6">
        <v>28.81</v>
      </c>
      <c r="F398" s="6">
        <v>0.24274000000000001</v>
      </c>
      <c r="G398" s="16">
        <v>45.697000000000003</v>
      </c>
      <c r="H398" s="5">
        <f t="shared" si="87"/>
        <v>1.3812516365540706E-2</v>
      </c>
      <c r="I398" s="4">
        <f t="shared" si="88"/>
        <v>1.632399457749667E-2</v>
      </c>
      <c r="J398" s="4">
        <f t="shared" si="89"/>
        <v>6.512063248663269E-3</v>
      </c>
      <c r="K398" s="4">
        <f t="shared" si="90"/>
        <v>6.7828020756115492E-2</v>
      </c>
      <c r="L398" s="4">
        <f t="shared" si="91"/>
        <v>7.2617121042366506E-3</v>
      </c>
      <c r="M398" s="3">
        <f t="shared" si="92"/>
        <v>9.9677319542059717E-3</v>
      </c>
      <c r="N398" s="42">
        <f t="shared" si="93"/>
        <v>27.856320598604285</v>
      </c>
      <c r="O398" s="14">
        <f t="shared" si="94"/>
        <v>53.0078953570587</v>
      </c>
      <c r="P398" s="14">
        <f t="shared" si="95"/>
        <v>56.975131893403194</v>
      </c>
      <c r="Q398" s="14">
        <f t="shared" si="96"/>
        <v>33.437790157845839</v>
      </c>
      <c r="R398" s="14">
        <f t="shared" si="97"/>
        <v>0</v>
      </c>
      <c r="S398" s="14">
        <f t="shared" si="98"/>
        <v>0</v>
      </c>
      <c r="T398" s="45">
        <f t="shared" si="99"/>
        <v>171.27713800691203</v>
      </c>
      <c r="U398" s="46">
        <f t="shared" si="100"/>
        <v>2.222277469673628E-2</v>
      </c>
    </row>
    <row r="399" spans="1:21" x14ac:dyDescent="0.25">
      <c r="A399" t="s">
        <v>336</v>
      </c>
      <c r="B399" s="7">
        <v>10776.1</v>
      </c>
      <c r="C399" s="6">
        <v>359.39</v>
      </c>
      <c r="D399" s="12">
        <v>0.10134700000000001</v>
      </c>
      <c r="E399" s="6">
        <v>29.32</v>
      </c>
      <c r="F399" s="6">
        <v>0.24174000000000001</v>
      </c>
      <c r="G399" s="16">
        <v>46.258000000000003</v>
      </c>
      <c r="H399" s="5">
        <f t="shared" si="87"/>
        <v>-5.9773635030301309E-3</v>
      </c>
      <c r="I399" s="4">
        <f t="shared" si="88"/>
        <v>-1.3060634691269835E-3</v>
      </c>
      <c r="J399" s="4">
        <f t="shared" si="89"/>
        <v>2.6117151251940918E-3</v>
      </c>
      <c r="K399" s="4">
        <f t="shared" si="90"/>
        <v>1.7702186740714998E-2</v>
      </c>
      <c r="L399" s="4">
        <f t="shared" si="91"/>
        <v>-4.1196341764850875E-3</v>
      </c>
      <c r="M399" s="3">
        <f t="shared" si="92"/>
        <v>1.2276517058012582E-2</v>
      </c>
      <c r="N399" s="42">
        <f t="shared" si="93"/>
        <v>27.689813244529482</v>
      </c>
      <c r="O399" s="14">
        <f t="shared" si="94"/>
        <v>52.938663681357539</v>
      </c>
      <c r="P399" s="14">
        <f t="shared" si="95"/>
        <v>57.123934707129123</v>
      </c>
      <c r="Q399" s="14">
        <f t="shared" si="96"/>
        <v>34.029712163416868</v>
      </c>
      <c r="R399" s="14">
        <f t="shared" si="97"/>
        <v>0</v>
      </c>
      <c r="S399" s="14">
        <f t="shared" si="98"/>
        <v>0</v>
      </c>
      <c r="T399" s="45">
        <f t="shared" si="99"/>
        <v>171.78212379643301</v>
      </c>
      <c r="U399" s="46">
        <f t="shared" si="100"/>
        <v>2.9483549024540423E-3</v>
      </c>
    </row>
    <row r="400" spans="1:21" x14ac:dyDescent="0.25">
      <c r="A400" t="s">
        <v>335</v>
      </c>
      <c r="B400" s="7">
        <v>10620.5</v>
      </c>
      <c r="C400" s="6">
        <v>353.07</v>
      </c>
      <c r="D400" s="12">
        <v>9.8012000000000002E-2</v>
      </c>
      <c r="E400" s="6">
        <v>27.48</v>
      </c>
      <c r="F400" s="6">
        <v>0.23826</v>
      </c>
      <c r="G400" s="16">
        <v>46.276000000000003</v>
      </c>
      <c r="H400" s="5">
        <f t="shared" si="87"/>
        <v>-1.4439361178905208E-2</v>
      </c>
      <c r="I400" s="4">
        <f t="shared" si="88"/>
        <v>-1.7585352959180844E-2</v>
      </c>
      <c r="J400" s="4">
        <f t="shared" si="89"/>
        <v>-3.2906746129633846E-2</v>
      </c>
      <c r="K400" s="4">
        <f t="shared" si="90"/>
        <v>-6.2755798090040948E-2</v>
      </c>
      <c r="L400" s="4">
        <f t="shared" si="91"/>
        <v>-1.4395631670389708E-2</v>
      </c>
      <c r="M400" s="3">
        <f t="shared" si="92"/>
        <v>3.8912188162054662E-4</v>
      </c>
      <c r="N400" s="42">
        <f t="shared" si="93"/>
        <v>27.289990030115288</v>
      </c>
      <c r="O400" s="14">
        <f t="shared" si="94"/>
        <v>52.0077185953335</v>
      </c>
      <c r="P400" s="14">
        <f t="shared" si="95"/>
        <v>55.244171889795844</v>
      </c>
      <c r="Q400" s="14">
        <f t="shared" si="96"/>
        <v>31.894150417827269</v>
      </c>
      <c r="R400" s="14">
        <f t="shared" si="97"/>
        <v>0</v>
      </c>
      <c r="S400" s="14">
        <f t="shared" si="98"/>
        <v>0</v>
      </c>
      <c r="T400" s="45">
        <f t="shared" si="99"/>
        <v>166.43603093307189</v>
      </c>
      <c r="U400" s="46">
        <f t="shared" si="100"/>
        <v>-3.1121357363682378E-2</v>
      </c>
    </row>
    <row r="401" spans="1:21" x14ac:dyDescent="0.25">
      <c r="A401" t="s">
        <v>334</v>
      </c>
      <c r="B401" s="7">
        <v>10572.3</v>
      </c>
      <c r="C401" s="6">
        <v>345.68</v>
      </c>
      <c r="D401" s="12">
        <v>9.2783000000000004E-2</v>
      </c>
      <c r="E401" s="6">
        <v>27.3</v>
      </c>
      <c r="F401" s="6">
        <v>0.2339</v>
      </c>
      <c r="G401" s="16">
        <v>44.892000000000003</v>
      </c>
      <c r="H401" s="5">
        <f t="shared" si="87"/>
        <v>-4.5383927310390648E-3</v>
      </c>
      <c r="I401" s="4">
        <f t="shared" si="88"/>
        <v>-2.0930693630158315E-2</v>
      </c>
      <c r="J401" s="4">
        <f t="shared" si="89"/>
        <v>-5.3350610129371923E-2</v>
      </c>
      <c r="K401" s="4">
        <f t="shared" si="90"/>
        <v>-6.5502183406113135E-3</v>
      </c>
      <c r="L401" s="4">
        <f t="shared" si="91"/>
        <v>-1.8299336858893622E-2</v>
      </c>
      <c r="M401" s="3">
        <f t="shared" si="92"/>
        <v>-2.9907511453021063E-2</v>
      </c>
      <c r="N401" s="42">
        <f t="shared" si="93"/>
        <v>27.166137337732483</v>
      </c>
      <c r="O401" s="14">
        <f t="shared" si="94"/>
        <v>50.919160971011088</v>
      </c>
      <c r="P401" s="14">
        <f t="shared" si="95"/>
        <v>52.296861613383335</v>
      </c>
      <c r="Q401" s="14">
        <f t="shared" si="96"/>
        <v>31.685236768802202</v>
      </c>
      <c r="R401" s="14">
        <f t="shared" si="97"/>
        <v>0</v>
      </c>
      <c r="S401" s="14">
        <f t="shared" si="98"/>
        <v>0</v>
      </c>
      <c r="T401" s="45">
        <f t="shared" si="99"/>
        <v>162.06739669092912</v>
      </c>
      <c r="U401" s="46">
        <f t="shared" si="100"/>
        <v>-2.6248127990384007E-2</v>
      </c>
    </row>
    <row r="402" spans="1:21" x14ac:dyDescent="0.25">
      <c r="A402" t="s">
        <v>333</v>
      </c>
      <c r="B402" s="7">
        <v>10544.2</v>
      </c>
      <c r="C402" s="6">
        <v>345.6</v>
      </c>
      <c r="D402" s="12">
        <v>9.3276999999999999E-2</v>
      </c>
      <c r="E402" s="6">
        <v>28.18</v>
      </c>
      <c r="F402" s="6">
        <v>0.23272999999999999</v>
      </c>
      <c r="G402" s="16">
        <v>45.518000000000001</v>
      </c>
      <c r="H402" s="5">
        <f t="shared" si="87"/>
        <v>-2.6578890118515996E-3</v>
      </c>
      <c r="I402" s="4">
        <f t="shared" si="88"/>
        <v>-2.3142791020591691E-4</v>
      </c>
      <c r="J402" s="4">
        <f t="shared" si="89"/>
        <v>5.3242512098121697E-3</v>
      </c>
      <c r="K402" s="4">
        <f t="shared" si="90"/>
        <v>3.223443223443212E-2</v>
      </c>
      <c r="L402" s="4">
        <f t="shared" si="91"/>
        <v>-5.0021376656691485E-3</v>
      </c>
      <c r="M402" s="3">
        <f t="shared" si="92"/>
        <v>1.3944578098547655E-2</v>
      </c>
      <c r="N402" s="42">
        <f t="shared" si="93"/>
        <v>27.093932759808073</v>
      </c>
      <c r="O402" s="14">
        <f t="shared" si="94"/>
        <v>50.90737685599813</v>
      </c>
      <c r="P402" s="14">
        <f t="shared" si="95"/>
        <v>52.575303242097768</v>
      </c>
      <c r="Q402" s="14">
        <f t="shared" si="96"/>
        <v>32.706592386258095</v>
      </c>
      <c r="R402" s="14">
        <f t="shared" si="97"/>
        <v>0</v>
      </c>
      <c r="S402" s="14">
        <f t="shared" si="98"/>
        <v>0</v>
      </c>
      <c r="T402" s="45">
        <f t="shared" si="99"/>
        <v>163.28320524416205</v>
      </c>
      <c r="U402" s="46">
        <f t="shared" si="100"/>
        <v>7.5018700741613653E-3</v>
      </c>
    </row>
    <row r="403" spans="1:21" x14ac:dyDescent="0.25">
      <c r="A403" t="s">
        <v>332</v>
      </c>
      <c r="B403" s="7">
        <v>10672.9</v>
      </c>
      <c r="C403" s="6">
        <v>352.73</v>
      </c>
      <c r="D403" s="12">
        <v>9.6815999999999999E-2</v>
      </c>
      <c r="E403" s="6">
        <v>29.01</v>
      </c>
      <c r="F403" s="6">
        <v>0.24784999999999999</v>
      </c>
      <c r="G403" s="16">
        <v>46.707000000000001</v>
      </c>
      <c r="H403" s="5">
        <f t="shared" si="87"/>
        <v>1.2205762409665866E-2</v>
      </c>
      <c r="I403" s="4">
        <f t="shared" si="88"/>
        <v>2.0630787037037024E-2</v>
      </c>
      <c r="J403" s="4">
        <f t="shared" si="89"/>
        <v>3.7940757099820921E-2</v>
      </c>
      <c r="K403" s="4">
        <f t="shared" si="90"/>
        <v>2.9453513129879427E-2</v>
      </c>
      <c r="L403" s="4">
        <f t="shared" si="91"/>
        <v>6.496798865638298E-2</v>
      </c>
      <c r="M403" s="3">
        <f t="shared" si="92"/>
        <v>2.6121534338064079E-2</v>
      </c>
      <c r="N403" s="42">
        <f t="shared" si="93"/>
        <v>27.424634865817755</v>
      </c>
      <c r="O403" s="14">
        <f t="shared" si="94"/>
        <v>51.957636106528412</v>
      </c>
      <c r="P403" s="14">
        <f t="shared" si="95"/>
        <v>54.570050051855624</v>
      </c>
      <c r="Q403" s="14">
        <f t="shared" si="96"/>
        <v>33.669916434540362</v>
      </c>
      <c r="R403" s="14">
        <f t="shared" si="97"/>
        <v>0</v>
      </c>
      <c r="S403" s="14">
        <f t="shared" si="98"/>
        <v>0</v>
      </c>
      <c r="T403" s="45">
        <f t="shared" si="99"/>
        <v>167.62223745874215</v>
      </c>
      <c r="U403" s="46">
        <f t="shared" si="100"/>
        <v>2.6573658987719018E-2</v>
      </c>
    </row>
    <row r="404" spans="1:21" x14ac:dyDescent="0.25">
      <c r="A404" t="s">
        <v>331</v>
      </c>
      <c r="B404" s="7">
        <v>10789.5</v>
      </c>
      <c r="C404" s="6">
        <v>353.28</v>
      </c>
      <c r="D404" s="12">
        <v>9.7462999999999994E-2</v>
      </c>
      <c r="E404" s="6">
        <v>28.59</v>
      </c>
      <c r="F404" s="6">
        <v>0.25030000000000002</v>
      </c>
      <c r="G404" s="16">
        <v>46.34</v>
      </c>
      <c r="H404" s="5">
        <f t="shared" si="87"/>
        <v>1.0924865781559046E-2</v>
      </c>
      <c r="I404" s="4">
        <f t="shared" si="88"/>
        <v>1.5592662943326729E-3</v>
      </c>
      <c r="J404" s="4">
        <f t="shared" si="89"/>
        <v>6.6827797058337524E-3</v>
      </c>
      <c r="K404" s="4">
        <f t="shared" si="90"/>
        <v>-1.4477766287487093E-2</v>
      </c>
      <c r="L404" s="4">
        <f t="shared" si="91"/>
        <v>9.885011095420726E-3</v>
      </c>
      <c r="M404" s="3">
        <f t="shared" si="92"/>
        <v>-7.8574945939580143E-3</v>
      </c>
      <c r="N404" s="42">
        <f t="shared" si="93"/>
        <v>27.724245320835077</v>
      </c>
      <c r="O404" s="14">
        <f t="shared" si="94"/>
        <v>52.038651897242524</v>
      </c>
      <c r="P404" s="14">
        <f t="shared" si="95"/>
        <v>54.934729674888494</v>
      </c>
      <c r="Q404" s="14">
        <f t="shared" si="96"/>
        <v>33.182451253481865</v>
      </c>
      <c r="R404" s="14">
        <f t="shared" si="97"/>
        <v>0</v>
      </c>
      <c r="S404" s="14">
        <f t="shared" si="98"/>
        <v>0</v>
      </c>
      <c r="T404" s="45">
        <f t="shared" si="99"/>
        <v>167.88007814644797</v>
      </c>
      <c r="U404" s="46">
        <f t="shared" si="100"/>
        <v>1.5382248299202761E-3</v>
      </c>
    </row>
    <row r="405" spans="1:21" x14ac:dyDescent="0.25">
      <c r="A405" t="s">
        <v>330</v>
      </c>
      <c r="B405" s="7">
        <v>10602.6</v>
      </c>
      <c r="C405" s="6">
        <v>340.61</v>
      </c>
      <c r="D405" s="12">
        <v>9.2907000000000003E-2</v>
      </c>
      <c r="E405" s="6">
        <v>27.7</v>
      </c>
      <c r="F405" s="6">
        <v>0.24567</v>
      </c>
      <c r="G405" s="16">
        <v>45.981999999999999</v>
      </c>
      <c r="H405" s="5">
        <f t="shared" si="87"/>
        <v>-1.7322396774641979E-2</v>
      </c>
      <c r="I405" s="4">
        <f t="shared" si="88"/>
        <v>-3.5863903985507095E-2</v>
      </c>
      <c r="J405" s="4">
        <f t="shared" si="89"/>
        <v>-4.6745944614879353E-2</v>
      </c>
      <c r="K405" s="4">
        <f t="shared" si="90"/>
        <v>-3.1129765652326058E-2</v>
      </c>
      <c r="L405" s="4">
        <f t="shared" si="91"/>
        <v>-1.8497802636835869E-2</v>
      </c>
      <c r="M405" s="3">
        <f t="shared" si="92"/>
        <v>-7.7255071212776194E-3</v>
      </c>
      <c r="N405" s="42">
        <f t="shared" si="93"/>
        <v>27.24399494311006</v>
      </c>
      <c r="O405" s="14">
        <f t="shared" si="94"/>
        <v>50.172342682064588</v>
      </c>
      <c r="P405" s="14">
        <f t="shared" si="95"/>
        <v>52.36675384407279</v>
      </c>
      <c r="Q405" s="14">
        <f t="shared" si="96"/>
        <v>32.149489322191243</v>
      </c>
      <c r="R405" s="14">
        <f t="shared" si="97"/>
        <v>0</v>
      </c>
      <c r="S405" s="14">
        <f t="shared" si="98"/>
        <v>0</v>
      </c>
      <c r="T405" s="45">
        <f t="shared" si="99"/>
        <v>161.93258079143868</v>
      </c>
      <c r="U405" s="46">
        <f t="shared" si="100"/>
        <v>-3.5427058532943145E-2</v>
      </c>
    </row>
    <row r="406" spans="1:21" x14ac:dyDescent="0.25">
      <c r="A406" t="s">
        <v>329</v>
      </c>
      <c r="B406" s="7">
        <v>10670.9</v>
      </c>
      <c r="C406" s="6">
        <v>341.48</v>
      </c>
      <c r="D406" s="12">
        <v>9.3733999999999998E-2</v>
      </c>
      <c r="E406" s="6">
        <v>27.7</v>
      </c>
      <c r="F406" s="6">
        <v>0.24872</v>
      </c>
      <c r="G406" s="16">
        <v>46.595999999999997</v>
      </c>
      <c r="H406" s="5">
        <f t="shared" si="87"/>
        <v>6.4418161583006395E-3</v>
      </c>
      <c r="I406" s="4">
        <f t="shared" si="88"/>
        <v>2.5542409207011119E-3</v>
      </c>
      <c r="J406" s="4">
        <f t="shared" si="89"/>
        <v>8.9013744927721739E-3</v>
      </c>
      <c r="K406" s="4">
        <f t="shared" si="90"/>
        <v>0</v>
      </c>
      <c r="L406" s="4">
        <f t="shared" si="91"/>
        <v>1.2415028289982422E-2</v>
      </c>
      <c r="M406" s="3">
        <f t="shared" si="92"/>
        <v>1.3353051193945475E-2</v>
      </c>
      <c r="N406" s="42">
        <f t="shared" si="93"/>
        <v>27.419495749951249</v>
      </c>
      <c r="O406" s="14">
        <f t="shared" si="94"/>
        <v>50.30049493283056</v>
      </c>
      <c r="P406" s="14">
        <f t="shared" si="95"/>
        <v>52.832889931009696</v>
      </c>
      <c r="Q406" s="14">
        <f t="shared" si="96"/>
        <v>32.149489322191243</v>
      </c>
      <c r="R406" s="14">
        <f t="shared" si="97"/>
        <v>0</v>
      </c>
      <c r="S406" s="14">
        <f t="shared" si="98"/>
        <v>0</v>
      </c>
      <c r="T406" s="45">
        <f t="shared" si="99"/>
        <v>162.70236993598274</v>
      </c>
      <c r="U406" s="46">
        <f t="shared" si="100"/>
        <v>4.7537632067724545E-3</v>
      </c>
    </row>
    <row r="407" spans="1:21" x14ac:dyDescent="0.25">
      <c r="A407" t="s">
        <v>328</v>
      </c>
      <c r="B407" s="7">
        <v>10924.1</v>
      </c>
      <c r="C407" s="6">
        <v>350.83</v>
      </c>
      <c r="D407" s="12">
        <v>9.6178E-2</v>
      </c>
      <c r="E407" s="6">
        <v>27.69</v>
      </c>
      <c r="F407" s="6">
        <v>0.25113000000000002</v>
      </c>
      <c r="G407" s="16">
        <v>47.171999999999997</v>
      </c>
      <c r="H407" s="5">
        <f t="shared" si="87"/>
        <v>2.3728082917092275E-2</v>
      </c>
      <c r="I407" s="4">
        <f t="shared" si="88"/>
        <v>2.7380812931943277E-2</v>
      </c>
      <c r="J407" s="4">
        <f t="shared" si="89"/>
        <v>2.6073783259009664E-2</v>
      </c>
      <c r="K407" s="4">
        <f t="shared" si="90"/>
        <v>-3.6101083032480386E-4</v>
      </c>
      <c r="L407" s="4">
        <f t="shared" si="91"/>
        <v>9.6896108073336595E-3</v>
      </c>
      <c r="M407" s="3">
        <f t="shared" si="92"/>
        <v>1.2361576100952787E-2</v>
      </c>
      <c r="N407" s="42">
        <f t="shared" si="93"/>
        <v>28.07010781865095</v>
      </c>
      <c r="O407" s="14">
        <f t="shared" si="94"/>
        <v>51.677763374970553</v>
      </c>
      <c r="P407" s="14">
        <f t="shared" si="95"/>
        <v>54.21044325201796</v>
      </c>
      <c r="Q407" s="14">
        <f t="shared" si="96"/>
        <v>32.137883008356518</v>
      </c>
      <c r="R407" s="14">
        <f t="shared" si="97"/>
        <v>0</v>
      </c>
      <c r="S407" s="14">
        <f t="shared" si="98"/>
        <v>0</v>
      </c>
      <c r="T407" s="45">
        <f t="shared" si="99"/>
        <v>166.09619745399598</v>
      </c>
      <c r="U407" s="46">
        <f t="shared" si="100"/>
        <v>2.0859115447111165E-2</v>
      </c>
    </row>
    <row r="408" spans="1:21" x14ac:dyDescent="0.25">
      <c r="A408" t="s">
        <v>327</v>
      </c>
      <c r="B408" s="7">
        <v>11054.2</v>
      </c>
      <c r="C408" s="6">
        <v>365.28</v>
      </c>
      <c r="D408" s="12">
        <v>0.10131800000000001</v>
      </c>
      <c r="E408" s="6">
        <v>28.38</v>
      </c>
      <c r="F408" s="6">
        <v>0.25291000000000002</v>
      </c>
      <c r="G408" s="16">
        <v>47.786999999999999</v>
      </c>
      <c r="H408" s="5">
        <f t="shared" si="87"/>
        <v>1.1909447917906268E-2</v>
      </c>
      <c r="I408" s="4">
        <f t="shared" si="88"/>
        <v>4.1188039791351994E-2</v>
      </c>
      <c r="J408" s="4">
        <f t="shared" si="89"/>
        <v>5.3442575225103539E-2</v>
      </c>
      <c r="K408" s="4">
        <f t="shared" si="90"/>
        <v>2.4918743228602214E-2</v>
      </c>
      <c r="L408" s="4">
        <f t="shared" si="91"/>
        <v>7.087962409907167E-3</v>
      </c>
      <c r="M408" s="3">
        <f t="shared" si="92"/>
        <v>1.3037395064869006E-2</v>
      </c>
      <c r="N408" s="42">
        <f t="shared" si="93"/>
        <v>28.404407305767187</v>
      </c>
      <c r="O408" s="14">
        <f t="shared" si="94"/>
        <v>53.80626914918691</v>
      </c>
      <c r="P408" s="14">
        <f t="shared" si="95"/>
        <v>57.107588943500133</v>
      </c>
      <c r="Q408" s="14">
        <f t="shared" si="96"/>
        <v>32.93871866295261</v>
      </c>
      <c r="R408" s="14">
        <f t="shared" si="97"/>
        <v>0</v>
      </c>
      <c r="S408" s="14">
        <f t="shared" si="98"/>
        <v>0</v>
      </c>
      <c r="T408" s="45">
        <f t="shared" si="99"/>
        <v>172.25698406140685</v>
      </c>
      <c r="U408" s="46">
        <f t="shared" si="100"/>
        <v>3.7091677605185502E-2</v>
      </c>
    </row>
    <row r="409" spans="1:21" x14ac:dyDescent="0.25">
      <c r="A409" t="s">
        <v>326</v>
      </c>
      <c r="B409" s="7">
        <v>11298.4</v>
      </c>
      <c r="C409" s="6">
        <v>370.16</v>
      </c>
      <c r="D409" s="12">
        <v>0.104963</v>
      </c>
      <c r="E409" s="6">
        <v>28.38</v>
      </c>
      <c r="F409" s="6">
        <v>0.25391999999999998</v>
      </c>
      <c r="G409" s="16">
        <v>48.860999999999997</v>
      </c>
      <c r="H409" s="5">
        <f t="shared" si="87"/>
        <v>2.209115087478053E-2</v>
      </c>
      <c r="I409" s="4">
        <f t="shared" si="88"/>
        <v>1.3359614542269194E-2</v>
      </c>
      <c r="J409" s="4">
        <f t="shared" si="89"/>
        <v>3.5975838449239017E-2</v>
      </c>
      <c r="K409" s="4">
        <f t="shared" si="90"/>
        <v>0</v>
      </c>
      <c r="L409" s="4">
        <f t="shared" si="91"/>
        <v>3.9935154798147465E-3</v>
      </c>
      <c r="M409" s="3">
        <f t="shared" si="92"/>
        <v>2.2474731621570765E-2</v>
      </c>
      <c r="N409" s="42">
        <f t="shared" si="93"/>
        <v>29.031893353067609</v>
      </c>
      <c r="O409" s="14">
        <f t="shared" si="94"/>
        <v>54.525100164977637</v>
      </c>
      <c r="P409" s="14">
        <f t="shared" si="95"/>
        <v>59.162082337557045</v>
      </c>
      <c r="Q409" s="14">
        <f t="shared" si="96"/>
        <v>32.93871866295261</v>
      </c>
      <c r="R409" s="14">
        <f t="shared" si="97"/>
        <v>0</v>
      </c>
      <c r="S409" s="14">
        <f t="shared" si="98"/>
        <v>0</v>
      </c>
      <c r="T409" s="45">
        <f t="shared" si="99"/>
        <v>175.65779451855491</v>
      </c>
      <c r="U409" s="46">
        <f t="shared" si="100"/>
        <v>1.9742656448319851E-2</v>
      </c>
    </row>
    <row r="410" spans="1:21" x14ac:dyDescent="0.25">
      <c r="A410" t="s">
        <v>325</v>
      </c>
      <c r="B410" s="7">
        <v>11371</v>
      </c>
      <c r="C410" s="6">
        <v>374.19</v>
      </c>
      <c r="D410" s="12">
        <v>0.106476</v>
      </c>
      <c r="E410" s="6">
        <v>28.52</v>
      </c>
      <c r="F410" s="6">
        <v>0.25536999999999999</v>
      </c>
      <c r="G410" s="16">
        <v>50.454999999999998</v>
      </c>
      <c r="H410" s="5">
        <f t="shared" si="87"/>
        <v>6.4256885930751295E-3</v>
      </c>
      <c r="I410" s="4">
        <f t="shared" si="88"/>
        <v>1.0887183920466725E-2</v>
      </c>
      <c r="J410" s="4">
        <f t="shared" si="89"/>
        <v>1.4414603241142077E-2</v>
      </c>
      <c r="K410" s="4">
        <f t="shared" si="90"/>
        <v>4.9330514446794815E-3</v>
      </c>
      <c r="L410" s="4">
        <f t="shared" si="91"/>
        <v>5.7104599873976092E-3</v>
      </c>
      <c r="M410" s="3">
        <f t="shared" si="92"/>
        <v>3.262315548187722E-2</v>
      </c>
      <c r="N410" s="42">
        <f t="shared" si="93"/>
        <v>29.21844325902179</v>
      </c>
      <c r="O410" s="14">
        <f t="shared" si="94"/>
        <v>55.118724958755621</v>
      </c>
      <c r="P410" s="14">
        <f t="shared" si="95"/>
        <v>60.014880281372712</v>
      </c>
      <c r="Q410" s="14">
        <f t="shared" si="96"/>
        <v>33.101207056638778</v>
      </c>
      <c r="R410" s="14">
        <f t="shared" si="97"/>
        <v>0</v>
      </c>
      <c r="S410" s="14">
        <f t="shared" si="98"/>
        <v>0</v>
      </c>
      <c r="T410" s="45">
        <f t="shared" si="99"/>
        <v>177.4532555557889</v>
      </c>
      <c r="U410" s="46">
        <f t="shared" si="100"/>
        <v>1.0221357054806646E-2</v>
      </c>
    </row>
    <row r="411" spans="1:21" x14ac:dyDescent="0.25">
      <c r="A411" t="s">
        <v>324</v>
      </c>
      <c r="B411" s="7">
        <v>11533.9</v>
      </c>
      <c r="C411" s="6">
        <v>386.68</v>
      </c>
      <c r="D411" s="12">
        <v>0.10952099999999999</v>
      </c>
      <c r="E411" s="6">
        <v>30.72</v>
      </c>
      <c r="F411" s="6">
        <v>0.25606000000000001</v>
      </c>
      <c r="G411" s="16">
        <v>50.604999999999997</v>
      </c>
      <c r="H411" s="5">
        <f t="shared" si="87"/>
        <v>1.4325916805909777E-2</v>
      </c>
      <c r="I411" s="4">
        <f t="shared" si="88"/>
        <v>3.3378764798631666E-2</v>
      </c>
      <c r="J411" s="4">
        <f t="shared" si="89"/>
        <v>2.8597993914121433E-2</v>
      </c>
      <c r="K411" s="4">
        <f t="shared" si="90"/>
        <v>7.7138849929873743E-2</v>
      </c>
      <c r="L411" s="4">
        <f t="shared" si="91"/>
        <v>2.7019618592631911E-3</v>
      </c>
      <c r="M411" s="3">
        <f t="shared" si="92"/>
        <v>2.9729461896739195E-3</v>
      </c>
      <c r="N411" s="42">
        <f t="shared" si="93"/>
        <v>29.63702424634873</v>
      </c>
      <c r="O411" s="14">
        <f t="shared" si="94"/>
        <v>56.95851991515439</v>
      </c>
      <c r="P411" s="14">
        <f t="shared" si="95"/>
        <v>61.731185462416136</v>
      </c>
      <c r="Q411" s="14">
        <f t="shared" si="96"/>
        <v>35.654596100278518</v>
      </c>
      <c r="R411" s="14">
        <f t="shared" si="97"/>
        <v>0</v>
      </c>
      <c r="S411" s="14">
        <f t="shared" si="98"/>
        <v>0</v>
      </c>
      <c r="T411" s="45">
        <f t="shared" si="99"/>
        <v>183.98132572419777</v>
      </c>
      <c r="U411" s="46">
        <f t="shared" si="100"/>
        <v>3.6787548067026332E-2</v>
      </c>
    </row>
    <row r="412" spans="1:21" x14ac:dyDescent="0.25">
      <c r="A412" t="s">
        <v>323</v>
      </c>
      <c r="B412" s="7">
        <v>11423.8</v>
      </c>
      <c r="C412" s="6">
        <v>381.23</v>
      </c>
      <c r="D412" s="12">
        <v>0.109338</v>
      </c>
      <c r="E412" s="6">
        <v>30.72</v>
      </c>
      <c r="F412" s="6">
        <v>0.25656000000000001</v>
      </c>
      <c r="G412" s="16">
        <v>49.892000000000003</v>
      </c>
      <c r="H412" s="5">
        <f t="shared" si="87"/>
        <v>-9.5457737625608274E-3</v>
      </c>
      <c r="I412" s="4">
        <f t="shared" si="88"/>
        <v>-1.4094341574428459E-2</v>
      </c>
      <c r="J412" s="4">
        <f t="shared" si="89"/>
        <v>-1.6709124277535237E-3</v>
      </c>
      <c r="K412" s="4">
        <f t="shared" si="90"/>
        <v>0</v>
      </c>
      <c r="L412" s="4">
        <f t="shared" si="91"/>
        <v>1.9526673435914521E-3</v>
      </c>
      <c r="M412" s="3">
        <f t="shared" si="92"/>
        <v>-1.4089516846161332E-2</v>
      </c>
      <c r="N412" s="42">
        <f t="shared" si="93"/>
        <v>29.354115917897555</v>
      </c>
      <c r="O412" s="14">
        <f t="shared" si="94"/>
        <v>56.155727079896316</v>
      </c>
      <c r="P412" s="14">
        <f t="shared" si="95"/>
        <v>61.628038057447029</v>
      </c>
      <c r="Q412" s="14">
        <f t="shared" si="96"/>
        <v>35.654596100278518</v>
      </c>
      <c r="R412" s="14">
        <f t="shared" si="97"/>
        <v>0</v>
      </c>
      <c r="S412" s="14">
        <f t="shared" si="98"/>
        <v>0</v>
      </c>
      <c r="T412" s="45">
        <f t="shared" si="99"/>
        <v>182.79247715551941</v>
      </c>
      <c r="U412" s="46">
        <f t="shared" si="100"/>
        <v>-6.4617893364924406E-3</v>
      </c>
    </row>
    <row r="413" spans="1:21" x14ac:dyDescent="0.25">
      <c r="A413" t="s">
        <v>322</v>
      </c>
      <c r="B413" s="7">
        <v>11420.4</v>
      </c>
      <c r="C413" s="6">
        <v>379.15</v>
      </c>
      <c r="D413" s="12">
        <v>0.107069</v>
      </c>
      <c r="E413" s="6">
        <v>30.84</v>
      </c>
      <c r="F413" s="6">
        <v>0.24912000000000001</v>
      </c>
      <c r="G413" s="16">
        <v>49.814</v>
      </c>
      <c r="H413" s="5">
        <f t="shared" si="87"/>
        <v>-2.9762425812773774E-4</v>
      </c>
      <c r="I413" s="4">
        <f t="shared" si="88"/>
        <v>-5.4560239225664997E-3</v>
      </c>
      <c r="J413" s="4">
        <f t="shared" si="89"/>
        <v>-2.0752163017432212E-2</v>
      </c>
      <c r="K413" s="4">
        <f t="shared" si="90"/>
        <v>3.90625E-3</v>
      </c>
      <c r="L413" s="4">
        <f t="shared" si="91"/>
        <v>-2.8999064546304965E-2</v>
      </c>
      <c r="M413" s="3">
        <f t="shared" si="92"/>
        <v>-1.5633768940912507E-3</v>
      </c>
      <c r="N413" s="42">
        <f t="shared" si="93"/>
        <v>29.345379420924495</v>
      </c>
      <c r="O413" s="14">
        <f t="shared" si="94"/>
        <v>55.849340089559284</v>
      </c>
      <c r="P413" s="14">
        <f t="shared" si="95"/>
        <v>60.349122965234372</v>
      </c>
      <c r="Q413" s="14">
        <f t="shared" si="96"/>
        <v>35.793871866295234</v>
      </c>
      <c r="R413" s="14">
        <f t="shared" si="97"/>
        <v>0</v>
      </c>
      <c r="S413" s="14">
        <f t="shared" si="98"/>
        <v>0</v>
      </c>
      <c r="T413" s="45">
        <f t="shared" si="99"/>
        <v>181.33771434201338</v>
      </c>
      <c r="U413" s="46">
        <f t="shared" si="100"/>
        <v>-7.9585486019115859E-3</v>
      </c>
    </row>
    <row r="414" spans="1:21" x14ac:dyDescent="0.25">
      <c r="A414" t="s">
        <v>321</v>
      </c>
      <c r="B414" s="7">
        <v>11503</v>
      </c>
      <c r="C414" s="6">
        <v>377.45</v>
      </c>
      <c r="D414" s="12">
        <v>0.10666200000000001</v>
      </c>
      <c r="E414" s="6">
        <v>31.31</v>
      </c>
      <c r="F414" s="6">
        <v>0.24585000000000001</v>
      </c>
      <c r="G414" s="16">
        <v>49.548999999999999</v>
      </c>
      <c r="H414" s="5">
        <f t="shared" si="87"/>
        <v>7.2326713600223691E-3</v>
      </c>
      <c r="I414" s="4">
        <f t="shared" si="88"/>
        <v>-4.4837135698272412E-3</v>
      </c>
      <c r="J414" s="4">
        <f t="shared" si="89"/>
        <v>-3.801287020519406E-3</v>
      </c>
      <c r="K414" s="4">
        <f t="shared" si="90"/>
        <v>1.5239948119325497E-2</v>
      </c>
      <c r="L414" s="4">
        <f t="shared" si="91"/>
        <v>-1.3126204238920969E-2</v>
      </c>
      <c r="M414" s="3">
        <f t="shared" si="92"/>
        <v>-5.319789617376669E-3</v>
      </c>
      <c r="N414" s="42">
        <f t="shared" si="93"/>
        <v>29.557624906211206</v>
      </c>
      <c r="O414" s="14">
        <f t="shared" si="94"/>
        <v>55.598927645533834</v>
      </c>
      <c r="P414" s="14">
        <f t="shared" si="95"/>
        <v>60.119718627406897</v>
      </c>
      <c r="Q414" s="14">
        <f t="shared" si="96"/>
        <v>36.339368616527359</v>
      </c>
      <c r="R414" s="14">
        <f t="shared" si="97"/>
        <v>0</v>
      </c>
      <c r="S414" s="14">
        <f t="shared" si="98"/>
        <v>0</v>
      </c>
      <c r="T414" s="45">
        <f t="shared" si="99"/>
        <v>181.6156397956793</v>
      </c>
      <c r="U414" s="46">
        <f t="shared" si="100"/>
        <v>1.5326401056414696E-3</v>
      </c>
    </row>
    <row r="415" spans="1:21" x14ac:dyDescent="0.25">
      <c r="A415" t="s">
        <v>320</v>
      </c>
      <c r="B415" s="7">
        <v>11322</v>
      </c>
      <c r="C415" s="6">
        <v>365.17</v>
      </c>
      <c r="D415" s="12">
        <v>0.104006</v>
      </c>
      <c r="E415" s="6">
        <v>30.02</v>
      </c>
      <c r="F415" s="6">
        <v>0.2402</v>
      </c>
      <c r="G415" s="16">
        <v>47.581000000000003</v>
      </c>
      <c r="H415" s="5">
        <f t="shared" si="87"/>
        <v>-1.5735025645483791E-2</v>
      </c>
      <c r="I415" s="4">
        <f t="shared" si="88"/>
        <v>-3.2534110478208977E-2</v>
      </c>
      <c r="J415" s="4">
        <f t="shared" si="89"/>
        <v>-2.4901089422662337E-2</v>
      </c>
      <c r="K415" s="4">
        <f t="shared" si="90"/>
        <v>-4.1200894282976686E-2</v>
      </c>
      <c r="L415" s="4">
        <f t="shared" si="91"/>
        <v>-2.2981492780150603E-2</v>
      </c>
      <c r="M415" s="3">
        <f t="shared" si="92"/>
        <v>-3.9718258693414499E-2</v>
      </c>
      <c r="N415" s="42">
        <f t="shared" si="93"/>
        <v>29.092534920292383</v>
      </c>
      <c r="O415" s="14">
        <f t="shared" si="94"/>
        <v>53.790065991044088</v>
      </c>
      <c r="P415" s="14">
        <f t="shared" si="95"/>
        <v>58.622672137800542</v>
      </c>
      <c r="Q415" s="14">
        <f t="shared" si="96"/>
        <v>34.842154131847693</v>
      </c>
      <c r="R415" s="14">
        <f t="shared" si="97"/>
        <v>0</v>
      </c>
      <c r="S415" s="14">
        <f t="shared" si="98"/>
        <v>0</v>
      </c>
      <c r="T415" s="45">
        <f t="shared" si="99"/>
        <v>176.34742718098471</v>
      </c>
      <c r="U415" s="46">
        <f t="shared" si="100"/>
        <v>-2.9007483169518955E-2</v>
      </c>
    </row>
    <row r="416" spans="1:21" x14ac:dyDescent="0.25">
      <c r="A416" t="s">
        <v>319</v>
      </c>
      <c r="B416" s="7">
        <v>11362.1</v>
      </c>
      <c r="C416" s="6">
        <v>368.63</v>
      </c>
      <c r="D416" s="12">
        <v>0.105979</v>
      </c>
      <c r="E416" s="6">
        <v>30.23</v>
      </c>
      <c r="F416" s="6">
        <v>0.24059</v>
      </c>
      <c r="G416" s="16">
        <v>46.968000000000004</v>
      </c>
      <c r="H416" s="5">
        <f t="shared" si="87"/>
        <v>3.5417770711889673E-3</v>
      </c>
      <c r="I416" s="4">
        <f t="shared" si="88"/>
        <v>9.4750390229207948E-3</v>
      </c>
      <c r="J416" s="4">
        <f t="shared" si="89"/>
        <v>1.897005941964891E-2</v>
      </c>
      <c r="K416" s="4">
        <f t="shared" si="90"/>
        <v>6.9953364423718245E-3</v>
      </c>
      <c r="L416" s="4">
        <f t="shared" si="91"/>
        <v>1.623646960865921E-3</v>
      </c>
      <c r="M416" s="3">
        <f t="shared" si="92"/>
        <v>-1.2883293751707603E-2</v>
      </c>
      <c r="N416" s="42">
        <f t="shared" si="93"/>
        <v>29.19557419341584</v>
      </c>
      <c r="O416" s="14">
        <f t="shared" si="94"/>
        <v>54.299728965354717</v>
      </c>
      <c r="P416" s="14">
        <f t="shared" si="95"/>
        <v>59.734747711593215</v>
      </c>
      <c r="Q416" s="14">
        <f t="shared" si="96"/>
        <v>35.085886722376941</v>
      </c>
      <c r="R416" s="14">
        <f t="shared" si="97"/>
        <v>0</v>
      </c>
      <c r="S416" s="14">
        <f t="shared" si="98"/>
        <v>0</v>
      </c>
      <c r="T416" s="45">
        <f t="shared" si="99"/>
        <v>178.31593759274068</v>
      </c>
      <c r="U416" s="46">
        <f t="shared" si="100"/>
        <v>1.1162682910795807E-2</v>
      </c>
    </row>
    <row r="417" spans="1:21" x14ac:dyDescent="0.25">
      <c r="A417" t="s">
        <v>318</v>
      </c>
      <c r="B417" s="7">
        <v>11506.9</v>
      </c>
      <c r="C417" s="6">
        <v>377.81</v>
      </c>
      <c r="D417" s="12">
        <v>0.107334</v>
      </c>
      <c r="E417" s="6">
        <v>30.66</v>
      </c>
      <c r="F417" s="6">
        <v>0.24232999999999999</v>
      </c>
      <c r="G417" s="16">
        <v>47.52</v>
      </c>
      <c r="H417" s="5">
        <f t="shared" si="87"/>
        <v>1.2744123005430374E-2</v>
      </c>
      <c r="I417" s="4">
        <f t="shared" si="88"/>
        <v>2.49030192876325E-2</v>
      </c>
      <c r="J417" s="4">
        <f t="shared" si="89"/>
        <v>1.278555185461272E-2</v>
      </c>
      <c r="K417" s="4">
        <f t="shared" si="90"/>
        <v>1.4224280516043741E-2</v>
      </c>
      <c r="L417" s="4">
        <f t="shared" si="91"/>
        <v>7.2322207905564095E-3</v>
      </c>
      <c r="M417" s="3">
        <f t="shared" si="92"/>
        <v>1.1752682677567794E-2</v>
      </c>
      <c r="N417" s="42">
        <f t="shared" si="93"/>
        <v>29.567646182150902</v>
      </c>
      <c r="O417" s="14">
        <f t="shared" si="94"/>
        <v>55.651956163092166</v>
      </c>
      <c r="P417" s="14">
        <f t="shared" si="95"/>
        <v>60.498489425982001</v>
      </c>
      <c r="Q417" s="14">
        <f t="shared" si="96"/>
        <v>35.584958217270163</v>
      </c>
      <c r="R417" s="14">
        <f t="shared" si="97"/>
        <v>0</v>
      </c>
      <c r="S417" s="14">
        <f t="shared" si="98"/>
        <v>0</v>
      </c>
      <c r="T417" s="45">
        <f t="shared" si="99"/>
        <v>181.30304998849522</v>
      </c>
      <c r="U417" s="46">
        <f t="shared" si="100"/>
        <v>1.6751797041141936E-2</v>
      </c>
    </row>
    <row r="418" spans="1:21" x14ac:dyDescent="0.25">
      <c r="A418" t="s">
        <v>317</v>
      </c>
      <c r="B418" s="7">
        <v>11753.4</v>
      </c>
      <c r="C418" s="6">
        <v>379.19</v>
      </c>
      <c r="D418" s="12">
        <v>0.1087</v>
      </c>
      <c r="E418" s="6">
        <v>29.92</v>
      </c>
      <c r="F418" s="6">
        <v>0.24557999999999999</v>
      </c>
      <c r="G418" s="16">
        <v>47.997</v>
      </c>
      <c r="H418" s="5">
        <f t="shared" si="87"/>
        <v>2.1421929451024946E-2</v>
      </c>
      <c r="I418" s="4">
        <f t="shared" si="88"/>
        <v>3.6526296286492066E-3</v>
      </c>
      <c r="J418" s="4">
        <f t="shared" si="89"/>
        <v>1.272662902714905E-2</v>
      </c>
      <c r="K418" s="4">
        <f t="shared" si="90"/>
        <v>-2.4135681669928188E-2</v>
      </c>
      <c r="L418" s="4">
        <f t="shared" si="91"/>
        <v>1.3411463706515914E-2</v>
      </c>
      <c r="M418" s="3">
        <f t="shared" si="92"/>
        <v>1.0037878787878762E-2</v>
      </c>
      <c r="N418" s="42">
        <f t="shared" si="93"/>
        <v>30.201042212697807</v>
      </c>
      <c r="O418" s="14">
        <f t="shared" si="94"/>
        <v>55.855232147065763</v>
      </c>
      <c r="P418" s="14">
        <f t="shared" si="95"/>
        <v>61.268431257609372</v>
      </c>
      <c r="Q418" s="14">
        <f t="shared" si="96"/>
        <v>34.726090993500435</v>
      </c>
      <c r="R418" s="14">
        <f t="shared" si="97"/>
        <v>0</v>
      </c>
      <c r="S418" s="14">
        <f t="shared" si="98"/>
        <v>0</v>
      </c>
      <c r="T418" s="45">
        <f t="shared" si="99"/>
        <v>182.05079661087336</v>
      </c>
      <c r="U418" s="46">
        <f t="shared" si="100"/>
        <v>4.1242914690380328E-3</v>
      </c>
    </row>
    <row r="419" spans="1:21" x14ac:dyDescent="0.25">
      <c r="A419" t="s">
        <v>316</v>
      </c>
      <c r="B419" s="7">
        <v>11913.5</v>
      </c>
      <c r="C419" s="6">
        <v>368.35</v>
      </c>
      <c r="D419" s="12">
        <v>0.102259</v>
      </c>
      <c r="E419" s="6">
        <v>28.8</v>
      </c>
      <c r="F419" s="6">
        <v>0.24324000000000001</v>
      </c>
      <c r="G419" s="16">
        <v>46.905000000000001</v>
      </c>
      <c r="H419" s="5">
        <f t="shared" si="87"/>
        <v>1.3621590348324775E-2</v>
      </c>
      <c r="I419" s="4">
        <f t="shared" si="88"/>
        <v>-2.8587251773517175E-2</v>
      </c>
      <c r="J419" s="4">
        <f t="shared" si="89"/>
        <v>-5.9254829806807741E-2</v>
      </c>
      <c r="K419" s="4">
        <f t="shared" si="90"/>
        <v>-3.7433155080213942E-2</v>
      </c>
      <c r="L419" s="4">
        <f t="shared" si="91"/>
        <v>-9.5284632299046379E-3</v>
      </c>
      <c r="M419" s="3">
        <f t="shared" si="92"/>
        <v>-2.2751421963872698E-2</v>
      </c>
      <c r="N419" s="42">
        <f t="shared" si="93"/>
        <v>30.612428437811641</v>
      </c>
      <c r="O419" s="14">
        <f t="shared" si="94"/>
        <v>54.258484562809343</v>
      </c>
      <c r="P419" s="14">
        <f t="shared" si="95"/>
        <v>57.63798079090963</v>
      </c>
      <c r="Q419" s="14">
        <f t="shared" si="96"/>
        <v>33.426183844011113</v>
      </c>
      <c r="R419" s="14">
        <f t="shared" si="97"/>
        <v>0</v>
      </c>
      <c r="S419" s="14">
        <f t="shared" si="98"/>
        <v>0</v>
      </c>
      <c r="T419" s="45">
        <f t="shared" si="99"/>
        <v>175.93507763554175</v>
      </c>
      <c r="U419" s="46">
        <f t="shared" si="100"/>
        <v>-3.3593475497960767E-2</v>
      </c>
    </row>
    <row r="420" spans="1:21" x14ac:dyDescent="0.25">
      <c r="A420" t="s">
        <v>315</v>
      </c>
      <c r="B420" s="7">
        <v>12808.7</v>
      </c>
      <c r="C420" s="6">
        <v>391.2</v>
      </c>
      <c r="D420" s="12">
        <v>0.106032</v>
      </c>
      <c r="E420" s="6">
        <v>29.74</v>
      </c>
      <c r="F420" s="6">
        <v>0.25102000000000002</v>
      </c>
      <c r="G420" s="16">
        <v>53.012</v>
      </c>
      <c r="H420" s="5">
        <f t="shared" si="87"/>
        <v>7.5141646031812614E-2</v>
      </c>
      <c r="I420" s="4">
        <f t="shared" si="88"/>
        <v>6.2033392154201117E-2</v>
      </c>
      <c r="J420" s="4">
        <f t="shared" si="89"/>
        <v>3.6896507886836405E-2</v>
      </c>
      <c r="K420" s="4">
        <f t="shared" si="90"/>
        <v>3.2638888888888884E-2</v>
      </c>
      <c r="L420" s="4">
        <f t="shared" si="91"/>
        <v>3.1984870909389951E-2</v>
      </c>
      <c r="M420" s="3">
        <f t="shared" si="92"/>
        <v>0.1301993390896492</v>
      </c>
      <c r="N420" s="42">
        <f t="shared" si="93"/>
        <v>32.912696699659875</v>
      </c>
      <c r="O420" s="14">
        <f t="shared" si="94"/>
        <v>57.624322413386764</v>
      </c>
      <c r="P420" s="14">
        <f t="shared" si="95"/>
        <v>59.764621003742754</v>
      </c>
      <c r="Q420" s="14">
        <f t="shared" si="96"/>
        <v>34.517177344475364</v>
      </c>
      <c r="R420" s="14">
        <f t="shared" si="97"/>
        <v>0</v>
      </c>
      <c r="S420" s="14">
        <f t="shared" si="98"/>
        <v>0</v>
      </c>
      <c r="T420" s="45">
        <f t="shared" si="99"/>
        <v>184.81881746126476</v>
      </c>
      <c r="U420" s="46">
        <f t="shared" si="100"/>
        <v>5.0494420698333542E-2</v>
      </c>
    </row>
    <row r="421" spans="1:21" x14ac:dyDescent="0.25">
      <c r="A421" t="s">
        <v>314</v>
      </c>
      <c r="B421" s="7">
        <v>12974.6</v>
      </c>
      <c r="C421" s="6">
        <v>414.05</v>
      </c>
      <c r="D421" s="12">
        <v>0.11076900000000001</v>
      </c>
      <c r="E421" s="6">
        <v>30.65</v>
      </c>
      <c r="F421" s="6">
        <v>0.25718000000000002</v>
      </c>
      <c r="G421" s="16">
        <v>54.345999999999997</v>
      </c>
      <c r="H421" s="5">
        <f t="shared" si="87"/>
        <v>1.2952134096356316E-2</v>
      </c>
      <c r="I421" s="4">
        <f t="shared" si="88"/>
        <v>5.8410020449897848E-2</v>
      </c>
      <c r="J421" s="4">
        <f t="shared" si="89"/>
        <v>4.4675192394748819E-2</v>
      </c>
      <c r="K421" s="4">
        <f t="shared" si="90"/>
        <v>3.0598520511096128E-2</v>
      </c>
      <c r="L421" s="4">
        <f t="shared" si="91"/>
        <v>2.4539877300613577E-2</v>
      </c>
      <c r="M421" s="3">
        <f t="shared" si="92"/>
        <v>2.5164113785557829E-2</v>
      </c>
      <c r="N421" s="42">
        <f t="shared" si="93"/>
        <v>33.338986360786571</v>
      </c>
      <c r="O421" s="14">
        <f t="shared" si="94"/>
        <v>60.990160263964192</v>
      </c>
      <c r="P421" s="14">
        <f t="shared" si="95"/>
        <v>62.434616945484208</v>
      </c>
      <c r="Q421" s="14">
        <f t="shared" si="96"/>
        <v>35.573351903435437</v>
      </c>
      <c r="R421" s="14">
        <f t="shared" si="97"/>
        <v>0</v>
      </c>
      <c r="S421" s="14">
        <f t="shared" si="98"/>
        <v>0</v>
      </c>
      <c r="T421" s="45">
        <f t="shared" si="99"/>
        <v>192.33711547367039</v>
      </c>
      <c r="U421" s="46">
        <f t="shared" si="100"/>
        <v>4.0679288590196538E-2</v>
      </c>
    </row>
    <row r="422" spans="1:21" x14ac:dyDescent="0.25">
      <c r="A422" t="s">
        <v>313</v>
      </c>
      <c r="B422" s="7">
        <v>12934.1</v>
      </c>
      <c r="C422" s="6">
        <v>408.52</v>
      </c>
      <c r="D422" s="12">
        <v>0.10807</v>
      </c>
      <c r="E422" s="6">
        <v>30.64</v>
      </c>
      <c r="F422" s="6">
        <v>0.25470999999999999</v>
      </c>
      <c r="G422" s="16">
        <v>55.430999999999997</v>
      </c>
      <c r="H422" s="5">
        <f t="shared" si="87"/>
        <v>-3.1214835139425912E-3</v>
      </c>
      <c r="I422" s="4">
        <f t="shared" si="88"/>
        <v>-1.3355874894336539E-2</v>
      </c>
      <c r="J422" s="4">
        <f t="shared" si="89"/>
        <v>-2.4366022984770197E-2</v>
      </c>
      <c r="K422" s="4">
        <f t="shared" si="90"/>
        <v>-3.2626427406190484E-4</v>
      </c>
      <c r="L422" s="4">
        <f t="shared" si="91"/>
        <v>-9.6041682868031053E-3</v>
      </c>
      <c r="M422" s="3">
        <f t="shared" si="92"/>
        <v>1.9964670812939289E-2</v>
      </c>
      <c r="N422" s="42">
        <f t="shared" si="93"/>
        <v>33.234919264489818</v>
      </c>
      <c r="O422" s="14">
        <f t="shared" si="94"/>
        <v>60.175583313693153</v>
      </c>
      <c r="P422" s="14">
        <f t="shared" si="95"/>
        <v>60.913333633945214</v>
      </c>
      <c r="Q422" s="14">
        <f t="shared" si="96"/>
        <v>35.561745589600712</v>
      </c>
      <c r="R422" s="14">
        <f t="shared" si="97"/>
        <v>0</v>
      </c>
      <c r="S422" s="14">
        <f t="shared" si="98"/>
        <v>0</v>
      </c>
      <c r="T422" s="45">
        <f t="shared" si="99"/>
        <v>189.8855818017289</v>
      </c>
      <c r="U422" s="46">
        <f t="shared" si="100"/>
        <v>-1.2746024946376444E-2</v>
      </c>
    </row>
    <row r="423" spans="1:21" x14ac:dyDescent="0.25">
      <c r="A423" t="s">
        <v>312</v>
      </c>
      <c r="B423" s="7">
        <v>13117.2</v>
      </c>
      <c r="C423" s="6">
        <v>411.92</v>
      </c>
      <c r="D423" s="12">
        <v>0.107991</v>
      </c>
      <c r="E423" s="6">
        <v>30.64</v>
      </c>
      <c r="F423" s="6">
        <v>0.25611</v>
      </c>
      <c r="G423" s="16">
        <v>59.262999999999998</v>
      </c>
      <c r="H423" s="5">
        <f t="shared" si="87"/>
        <v>1.4156377328148118E-2</v>
      </c>
      <c r="I423" s="4">
        <f t="shared" si="88"/>
        <v>8.322725937530695E-3</v>
      </c>
      <c r="J423" s="4">
        <f t="shared" si="89"/>
        <v>-7.3100768020728513E-4</v>
      </c>
      <c r="K423" s="4">
        <f t="shared" si="90"/>
        <v>0</v>
      </c>
      <c r="L423" s="4">
        <f t="shared" si="91"/>
        <v>5.496446939657007E-3</v>
      </c>
      <c r="M423" s="3">
        <f t="shared" si="92"/>
        <v>6.9130991683354015E-2</v>
      </c>
      <c r="N423" s="42">
        <f t="shared" si="93"/>
        <v>33.705405322068472</v>
      </c>
      <c r="O423" s="14">
        <f t="shared" si="94"/>
        <v>60.676408201744067</v>
      </c>
      <c r="P423" s="14">
        <f t="shared" si="95"/>
        <v>60.868805519231771</v>
      </c>
      <c r="Q423" s="14">
        <f t="shared" si="96"/>
        <v>35.561745589600712</v>
      </c>
      <c r="R423" s="14">
        <f t="shared" si="97"/>
        <v>0</v>
      </c>
      <c r="S423" s="14">
        <f t="shared" si="98"/>
        <v>0</v>
      </c>
      <c r="T423" s="45">
        <f t="shared" si="99"/>
        <v>190.81236463264503</v>
      </c>
      <c r="U423" s="46">
        <f t="shared" si="100"/>
        <v>4.8807435621089912E-3</v>
      </c>
    </row>
    <row r="424" spans="1:21" x14ac:dyDescent="0.25">
      <c r="A424" t="s">
        <v>311</v>
      </c>
      <c r="B424" s="7">
        <v>13032.2</v>
      </c>
      <c r="C424" s="6">
        <v>406.09</v>
      </c>
      <c r="D424" s="12">
        <v>0.106351</v>
      </c>
      <c r="E424" s="6">
        <v>30.15</v>
      </c>
      <c r="F424" s="6">
        <v>0.25319000000000003</v>
      </c>
      <c r="G424" s="16">
        <v>58.851999999999997</v>
      </c>
      <c r="H424" s="5">
        <f t="shared" si="87"/>
        <v>-6.4800414722654409E-3</v>
      </c>
      <c r="I424" s="4">
        <f t="shared" si="88"/>
        <v>-1.4153233637599683E-2</v>
      </c>
      <c r="J424" s="4">
        <f t="shared" si="89"/>
        <v>-1.5186450722745493E-2</v>
      </c>
      <c r="K424" s="4">
        <f t="shared" si="90"/>
        <v>-1.5992167101827715E-2</v>
      </c>
      <c r="L424" s="4">
        <f t="shared" si="91"/>
        <v>-1.1401350981999792E-2</v>
      </c>
      <c r="M424" s="3">
        <f t="shared" si="92"/>
        <v>-6.9351872163070372E-3</v>
      </c>
      <c r="N424" s="42">
        <f t="shared" si="93"/>
        <v>33.486992897741949</v>
      </c>
      <c r="O424" s="14">
        <f t="shared" si="94"/>
        <v>59.817640820174411</v>
      </c>
      <c r="P424" s="14">
        <f t="shared" si="95"/>
        <v>59.944424403661579</v>
      </c>
      <c r="Q424" s="14">
        <f t="shared" si="96"/>
        <v>34.993036211699135</v>
      </c>
      <c r="R424" s="14">
        <f t="shared" si="97"/>
        <v>0</v>
      </c>
      <c r="S424" s="14">
        <f t="shared" si="98"/>
        <v>0</v>
      </c>
      <c r="T424" s="45">
        <f t="shared" si="99"/>
        <v>188.24209433327707</v>
      </c>
      <c r="U424" s="46">
        <f t="shared" si="100"/>
        <v>-1.3470145419120394E-2</v>
      </c>
    </row>
    <row r="425" spans="1:21" x14ac:dyDescent="0.25">
      <c r="A425" t="s">
        <v>310</v>
      </c>
      <c r="B425" s="7">
        <v>13061.6</v>
      </c>
      <c r="C425" s="6">
        <v>394.11</v>
      </c>
      <c r="D425" s="12">
        <v>0.103058</v>
      </c>
      <c r="E425" s="6">
        <v>31.04</v>
      </c>
      <c r="F425" s="6">
        <v>0.24818000000000001</v>
      </c>
      <c r="G425" s="16">
        <v>56.826000000000001</v>
      </c>
      <c r="H425" s="5">
        <f t="shared" si="87"/>
        <v>2.2559506453245781E-3</v>
      </c>
      <c r="I425" s="4">
        <f t="shared" si="88"/>
        <v>-2.9500849565367138E-2</v>
      </c>
      <c r="J425" s="4">
        <f t="shared" si="89"/>
        <v>-3.0963507630393683E-2</v>
      </c>
      <c r="K425" s="4">
        <f t="shared" si="90"/>
        <v>2.9519071310116107E-2</v>
      </c>
      <c r="L425" s="4">
        <f t="shared" si="91"/>
        <v>-1.9787511355108811E-2</v>
      </c>
      <c r="M425" s="3">
        <f t="shared" si="92"/>
        <v>-3.4425338136341965E-2</v>
      </c>
      <c r="N425" s="42">
        <f t="shared" si="93"/>
        <v>33.562537900979592</v>
      </c>
      <c r="O425" s="14">
        <f t="shared" si="94"/>
        <v>58.052969596983282</v>
      </c>
      <c r="P425" s="14">
        <f t="shared" si="95"/>
        <v>58.088334761239246</v>
      </c>
      <c r="Q425" s="14">
        <f t="shared" si="96"/>
        <v>36.025998142989756</v>
      </c>
      <c r="R425" s="14">
        <f t="shared" si="97"/>
        <v>0</v>
      </c>
      <c r="S425" s="14">
        <f t="shared" si="98"/>
        <v>0</v>
      </c>
      <c r="T425" s="45">
        <f t="shared" si="99"/>
        <v>185.72984040219188</v>
      </c>
      <c r="U425" s="46">
        <f t="shared" si="100"/>
        <v>-1.3345866874161061E-2</v>
      </c>
    </row>
    <row r="426" spans="1:21" x14ac:dyDescent="0.25">
      <c r="A426" t="s">
        <v>309</v>
      </c>
      <c r="B426" s="7">
        <v>13657.8</v>
      </c>
      <c r="C426" s="6">
        <v>403.15</v>
      </c>
      <c r="D426" s="12">
        <v>0.102617</v>
      </c>
      <c r="E426" s="6">
        <v>31.5</v>
      </c>
      <c r="F426" s="6">
        <v>0.25264999999999999</v>
      </c>
      <c r="G426" s="16">
        <v>57.860999999999997</v>
      </c>
      <c r="H426" s="5">
        <f t="shared" si="87"/>
        <v>4.5645250199056742E-2</v>
      </c>
      <c r="I426" s="4">
        <f t="shared" si="88"/>
        <v>2.2937758493821514E-2</v>
      </c>
      <c r="J426" s="4">
        <f t="shared" si="89"/>
        <v>-4.279143783112338E-3</v>
      </c>
      <c r="K426" s="4">
        <f t="shared" si="90"/>
        <v>1.4819587628865927E-2</v>
      </c>
      <c r="L426" s="4">
        <f t="shared" si="91"/>
        <v>1.8011120960593097E-2</v>
      </c>
      <c r="M426" s="3">
        <f t="shared" si="92"/>
        <v>1.8213493823249882E-2</v>
      </c>
      <c r="N426" s="42">
        <f t="shared" si="93"/>
        <v>35.094508340785133</v>
      </c>
      <c r="O426" s="14">
        <f t="shared" si="94"/>
        <v>59.38457459344805</v>
      </c>
      <c r="P426" s="14">
        <f t="shared" si="95"/>
        <v>57.839766424674337</v>
      </c>
      <c r="Q426" s="14">
        <f t="shared" si="96"/>
        <v>36.559888579387156</v>
      </c>
      <c r="R426" s="14">
        <f t="shared" si="97"/>
        <v>0</v>
      </c>
      <c r="S426" s="14">
        <f t="shared" si="98"/>
        <v>0</v>
      </c>
      <c r="T426" s="45">
        <f t="shared" si="99"/>
        <v>188.87873793829468</v>
      </c>
      <c r="U426" s="46">
        <f t="shared" si="100"/>
        <v>1.6954182102800308E-2</v>
      </c>
    </row>
    <row r="427" spans="1:21" x14ac:dyDescent="0.25">
      <c r="A427" t="s">
        <v>308</v>
      </c>
      <c r="B427" s="7">
        <v>13278.9</v>
      </c>
      <c r="C427" s="6">
        <v>388.14</v>
      </c>
      <c r="D427" s="12">
        <v>9.8781999999999995E-2</v>
      </c>
      <c r="E427" s="6">
        <v>30.33</v>
      </c>
      <c r="F427" s="6">
        <v>0.24549000000000001</v>
      </c>
      <c r="G427" s="16">
        <v>55.838000000000001</v>
      </c>
      <c r="H427" s="5">
        <f t="shared" si="87"/>
        <v>-2.7742388964547726E-2</v>
      </c>
      <c r="I427" s="4">
        <f t="shared" si="88"/>
        <v>-3.7231799578320679E-2</v>
      </c>
      <c r="J427" s="4">
        <f t="shared" si="89"/>
        <v>-3.7371975403685642E-2</v>
      </c>
      <c r="K427" s="4">
        <f t="shared" si="90"/>
        <v>-3.7142857142857144E-2</v>
      </c>
      <c r="L427" s="4">
        <f t="shared" si="91"/>
        <v>-2.8339600237482609E-2</v>
      </c>
      <c r="M427" s="3">
        <f t="shared" si="92"/>
        <v>-3.496310122535029E-2</v>
      </c>
      <c r="N427" s="42">
        <f t="shared" si="93"/>
        <v>34.120902839875505</v>
      </c>
      <c r="O427" s="14">
        <f t="shared" si="94"/>
        <v>57.17358001414096</v>
      </c>
      <c r="P427" s="14">
        <f t="shared" si="95"/>
        <v>55.678180096496483</v>
      </c>
      <c r="Q427" s="14">
        <f t="shared" si="96"/>
        <v>35.201949860724206</v>
      </c>
      <c r="R427" s="14">
        <f t="shared" si="97"/>
        <v>0</v>
      </c>
      <c r="S427" s="14">
        <f t="shared" si="98"/>
        <v>0</v>
      </c>
      <c r="T427" s="45">
        <f t="shared" si="99"/>
        <v>182.17461281123715</v>
      </c>
      <c r="U427" s="46">
        <f t="shared" si="100"/>
        <v>-3.5494334620383317E-2</v>
      </c>
    </row>
    <row r="428" spans="1:21" x14ac:dyDescent="0.25">
      <c r="A428" t="s">
        <v>307</v>
      </c>
      <c r="B428" s="7">
        <v>13457.2</v>
      </c>
      <c r="C428" s="6">
        <v>386.76</v>
      </c>
      <c r="D428" s="12">
        <v>9.5417000000000002E-2</v>
      </c>
      <c r="E428" s="6">
        <v>29.86</v>
      </c>
      <c r="F428" s="6">
        <v>0.24246999999999999</v>
      </c>
      <c r="G428" s="16">
        <v>54.936999999999998</v>
      </c>
      <c r="H428" s="5">
        <f t="shared" si="87"/>
        <v>1.3427317021741381E-2</v>
      </c>
      <c r="I428" s="4">
        <f t="shared" si="88"/>
        <v>-3.5554181480909053E-3</v>
      </c>
      <c r="J428" s="4">
        <f t="shared" si="89"/>
        <v>-3.4064910611244947E-2</v>
      </c>
      <c r="K428" s="4">
        <f t="shared" si="90"/>
        <v>-1.5496208374546572E-2</v>
      </c>
      <c r="L428" s="4">
        <f t="shared" si="91"/>
        <v>-1.2301926758727544E-2</v>
      </c>
      <c r="M428" s="3">
        <f t="shared" si="92"/>
        <v>-1.6135964755184751E-2</v>
      </c>
      <c r="N428" s="42">
        <f t="shared" si="93"/>
        <v>34.57905501937455</v>
      </c>
      <c r="O428" s="14">
        <f t="shared" si="94"/>
        <v>56.970304030167355</v>
      </c>
      <c r="P428" s="14">
        <f t="shared" si="95"/>
        <v>53.781507868512534</v>
      </c>
      <c r="Q428" s="14">
        <f t="shared" si="96"/>
        <v>34.65645311049208</v>
      </c>
      <c r="R428" s="14">
        <f t="shared" si="97"/>
        <v>0</v>
      </c>
      <c r="S428" s="14">
        <f t="shared" si="98"/>
        <v>0</v>
      </c>
      <c r="T428" s="45">
        <f t="shared" si="99"/>
        <v>179.98732002854649</v>
      </c>
      <c r="U428" s="46">
        <f t="shared" si="100"/>
        <v>-1.2006572973793372E-2</v>
      </c>
    </row>
    <row r="429" spans="1:21" x14ac:dyDescent="0.25">
      <c r="A429" t="s">
        <v>306</v>
      </c>
      <c r="B429" s="7">
        <v>13559.9</v>
      </c>
      <c r="C429" s="6">
        <v>382.41</v>
      </c>
      <c r="D429" s="12">
        <v>9.3312999999999993E-2</v>
      </c>
      <c r="E429" s="6">
        <v>28.49</v>
      </c>
      <c r="F429" s="6">
        <v>0.23896999999999999</v>
      </c>
      <c r="G429" s="16">
        <v>54.023000000000003</v>
      </c>
      <c r="H429" s="5">
        <f t="shared" si="87"/>
        <v>7.6316024135778537E-3</v>
      </c>
      <c r="I429" s="4">
        <f t="shared" si="88"/>
        <v>-1.1247285138070051E-2</v>
      </c>
      <c r="J429" s="4">
        <f t="shared" si="89"/>
        <v>-2.2050577989247255E-2</v>
      </c>
      <c r="K429" s="4">
        <f t="shared" si="90"/>
        <v>-4.5880776959142722E-2</v>
      </c>
      <c r="L429" s="4">
        <f t="shared" si="91"/>
        <v>-1.4434775436136471E-2</v>
      </c>
      <c r="M429" s="3">
        <f t="shared" si="92"/>
        <v>-1.663723901924008E-2</v>
      </c>
      <c r="N429" s="42">
        <f t="shared" si="93"/>
        <v>34.842948619119653</v>
      </c>
      <c r="O429" s="14">
        <f t="shared" si="94"/>
        <v>56.329542776337519</v>
      </c>
      <c r="P429" s="14">
        <f t="shared" si="95"/>
        <v>52.595594534878586</v>
      </c>
      <c r="Q429" s="14">
        <f t="shared" si="96"/>
        <v>33.066388115134608</v>
      </c>
      <c r="R429" s="14">
        <f t="shared" si="97"/>
        <v>0</v>
      </c>
      <c r="S429" s="14">
        <f t="shared" si="98"/>
        <v>0</v>
      </c>
      <c r="T429" s="45">
        <f t="shared" si="99"/>
        <v>176.83447404547036</v>
      </c>
      <c r="U429" s="46">
        <f t="shared" si="100"/>
        <v>-1.7517044992814368E-2</v>
      </c>
    </row>
    <row r="430" spans="1:21" x14ac:dyDescent="0.25">
      <c r="A430" t="s">
        <v>305</v>
      </c>
      <c r="B430" s="7">
        <v>13797.3</v>
      </c>
      <c r="C430" s="6">
        <v>386.42</v>
      </c>
      <c r="D430" s="12">
        <v>9.2976000000000003E-2</v>
      </c>
      <c r="E430" s="6">
        <v>28.51</v>
      </c>
      <c r="F430" s="6">
        <v>0.23971999999999999</v>
      </c>
      <c r="G430" s="16">
        <v>55.73</v>
      </c>
      <c r="H430" s="5">
        <f t="shared" si="87"/>
        <v>1.7507503742652863E-2</v>
      </c>
      <c r="I430" s="4">
        <f t="shared" si="88"/>
        <v>1.0486127454826022E-2</v>
      </c>
      <c r="J430" s="4">
        <f t="shared" si="89"/>
        <v>-3.6115010770202405E-3</v>
      </c>
      <c r="K430" s="4">
        <f t="shared" si="90"/>
        <v>7.0200070200088227E-4</v>
      </c>
      <c r="L430" s="4">
        <f t="shared" si="91"/>
        <v>3.1384692639242484E-3</v>
      </c>
      <c r="M430" s="3">
        <f t="shared" si="92"/>
        <v>3.1597652851563129E-2</v>
      </c>
      <c r="N430" s="42">
        <f t="shared" si="93"/>
        <v>35.452961672473954</v>
      </c>
      <c r="O430" s="14">
        <f t="shared" si="94"/>
        <v>56.920221541362267</v>
      </c>
      <c r="P430" s="14">
        <f t="shared" si="95"/>
        <v>52.405645488569355</v>
      </c>
      <c r="Q430" s="14">
        <f t="shared" si="96"/>
        <v>33.089600742804066</v>
      </c>
      <c r="R430" s="14">
        <f t="shared" si="97"/>
        <v>0</v>
      </c>
      <c r="S430" s="14">
        <f t="shared" si="98"/>
        <v>0</v>
      </c>
      <c r="T430" s="45">
        <f t="shared" si="99"/>
        <v>177.86842944520964</v>
      </c>
      <c r="U430" s="46">
        <f t="shared" si="100"/>
        <v>5.8470239206491748E-3</v>
      </c>
    </row>
    <row r="431" spans="1:21" x14ac:dyDescent="0.25">
      <c r="A431" t="s">
        <v>304</v>
      </c>
      <c r="B431" s="7">
        <v>13759.4</v>
      </c>
      <c r="C431" s="6">
        <v>396.29</v>
      </c>
      <c r="D431" s="12">
        <v>9.8099000000000006E-2</v>
      </c>
      <c r="E431" s="6">
        <v>28.51</v>
      </c>
      <c r="F431" s="6">
        <v>0.23988999999999999</v>
      </c>
      <c r="G431" s="16">
        <v>55.636000000000003</v>
      </c>
      <c r="H431" s="5">
        <f t="shared" si="87"/>
        <v>-2.7469142513389944E-3</v>
      </c>
      <c r="I431" s="4">
        <f t="shared" si="88"/>
        <v>2.5542156203095079E-2</v>
      </c>
      <c r="J431" s="4">
        <f t="shared" si="89"/>
        <v>5.5100240922388632E-2</v>
      </c>
      <c r="K431" s="4">
        <f t="shared" si="90"/>
        <v>0</v>
      </c>
      <c r="L431" s="4">
        <f t="shared" si="91"/>
        <v>7.0916068746873506E-4</v>
      </c>
      <c r="M431" s="3">
        <f t="shared" si="92"/>
        <v>-1.6867037502241722E-3</v>
      </c>
      <c r="N431" s="42">
        <f t="shared" si="93"/>
        <v>35.355575426803661</v>
      </c>
      <c r="O431" s="14">
        <f t="shared" si="94"/>
        <v>58.374086731086521</v>
      </c>
      <c r="P431" s="14">
        <f t="shared" si="95"/>
        <v>55.293209180682815</v>
      </c>
      <c r="Q431" s="14">
        <f t="shared" si="96"/>
        <v>33.089600742804066</v>
      </c>
      <c r="R431" s="14">
        <f t="shared" si="97"/>
        <v>0</v>
      </c>
      <c r="S431" s="14">
        <f t="shared" si="98"/>
        <v>0</v>
      </c>
      <c r="T431" s="45">
        <f t="shared" si="99"/>
        <v>182.11247208137706</v>
      </c>
      <c r="U431" s="46">
        <f t="shared" si="100"/>
        <v>2.3860572949370606E-2</v>
      </c>
    </row>
    <row r="432" spans="1:21" x14ac:dyDescent="0.25">
      <c r="A432" t="s">
        <v>303</v>
      </c>
      <c r="B432" s="7">
        <v>13561.4</v>
      </c>
      <c r="C432" s="6">
        <v>383.53</v>
      </c>
      <c r="D432" s="12">
        <v>9.2261999999999997E-2</v>
      </c>
      <c r="E432" s="6">
        <v>27.8</v>
      </c>
      <c r="F432" s="6">
        <v>0.23526</v>
      </c>
      <c r="G432" s="16">
        <v>53.814999999999998</v>
      </c>
      <c r="H432" s="5">
        <f t="shared" si="87"/>
        <v>-1.4390162361730852E-2</v>
      </c>
      <c r="I432" s="4">
        <f t="shared" si="88"/>
        <v>-3.2198642408337474E-2</v>
      </c>
      <c r="J432" s="4">
        <f t="shared" si="89"/>
        <v>-5.950111621932952E-2</v>
      </c>
      <c r="K432" s="4">
        <f t="shared" si="90"/>
        <v>-2.4903542616625751E-2</v>
      </c>
      <c r="L432" s="4">
        <f t="shared" si="91"/>
        <v>-1.930051273500355E-2</v>
      </c>
      <c r="M432" s="3">
        <f t="shared" si="92"/>
        <v>-3.2730606082392755E-2</v>
      </c>
      <c r="N432" s="42">
        <f t="shared" si="93"/>
        <v>34.846802956019538</v>
      </c>
      <c r="O432" s="14">
        <f t="shared" si="94"/>
        <v>56.494520386518992</v>
      </c>
      <c r="P432" s="14">
        <f t="shared" si="95"/>
        <v>52.003201515083312</v>
      </c>
      <c r="Q432" s="14">
        <f t="shared" si="96"/>
        <v>32.265552460538515</v>
      </c>
      <c r="R432" s="14">
        <f t="shared" si="97"/>
        <v>0</v>
      </c>
      <c r="S432" s="14">
        <f t="shared" si="98"/>
        <v>0</v>
      </c>
      <c r="T432" s="45">
        <f t="shared" si="99"/>
        <v>175.61007731816036</v>
      </c>
      <c r="U432" s="46">
        <f t="shared" si="100"/>
        <v>-3.5705378598732684E-2</v>
      </c>
    </row>
    <row r="433" spans="1:21" x14ac:dyDescent="0.25">
      <c r="A433" t="s">
        <v>302</v>
      </c>
      <c r="B433" s="7">
        <v>14019.9</v>
      </c>
      <c r="C433" s="6">
        <v>387.92</v>
      </c>
      <c r="D433" s="12">
        <v>9.3608999999999998E-2</v>
      </c>
      <c r="E433" s="6">
        <v>26.87</v>
      </c>
      <c r="F433" s="6">
        <v>0.23954</v>
      </c>
      <c r="G433" s="16">
        <v>53.887999999999998</v>
      </c>
      <c r="H433" s="5">
        <f t="shared" si="87"/>
        <v>3.3809193741059174E-2</v>
      </c>
      <c r="I433" s="4">
        <f t="shared" si="88"/>
        <v>1.1446301462727959E-2</v>
      </c>
      <c r="J433" s="4">
        <f t="shared" si="89"/>
        <v>1.4599726864798157E-2</v>
      </c>
      <c r="K433" s="4">
        <f t="shared" si="90"/>
        <v>-3.345323741007189E-2</v>
      </c>
      <c r="L433" s="4">
        <f t="shared" si="91"/>
        <v>1.8192637932500144E-2</v>
      </c>
      <c r="M433" s="3">
        <f t="shared" si="92"/>
        <v>1.3564991173464769E-3</v>
      </c>
      <c r="N433" s="42">
        <f t="shared" si="93"/>
        <v>36.024945268416118</v>
      </c>
      <c r="O433" s="14">
        <f t="shared" si="94"/>
        <v>57.141173697855322</v>
      </c>
      <c r="P433" s="14">
        <f t="shared" si="95"/>
        <v>52.762434053298584</v>
      </c>
      <c r="Q433" s="14">
        <f t="shared" si="96"/>
        <v>31.186165273908991</v>
      </c>
      <c r="R433" s="14">
        <f t="shared" si="97"/>
        <v>0</v>
      </c>
      <c r="S433" s="14">
        <f t="shared" si="98"/>
        <v>0</v>
      </c>
      <c r="T433" s="45">
        <f t="shared" si="99"/>
        <v>177.114718293479</v>
      </c>
      <c r="U433" s="46">
        <f t="shared" si="100"/>
        <v>8.5680787702895334E-3</v>
      </c>
    </row>
    <row r="434" spans="1:21" x14ac:dyDescent="0.25">
      <c r="A434" t="s">
        <v>301</v>
      </c>
      <c r="B434" s="7">
        <v>14145.6</v>
      </c>
      <c r="C434" s="6">
        <v>402.19</v>
      </c>
      <c r="D434" s="12">
        <v>9.5433000000000004E-2</v>
      </c>
      <c r="E434" s="6">
        <v>26.94</v>
      </c>
      <c r="F434" s="6">
        <v>0.23749999999999999</v>
      </c>
      <c r="G434" s="16">
        <v>54.603000000000002</v>
      </c>
      <c r="H434" s="5">
        <f t="shared" si="87"/>
        <v>8.9658271457000449E-3</v>
      </c>
      <c r="I434" s="4">
        <f t="shared" si="88"/>
        <v>3.678593524438023E-2</v>
      </c>
      <c r="J434" s="4">
        <f t="shared" si="89"/>
        <v>1.9485305900073691E-2</v>
      </c>
      <c r="K434" s="4">
        <f t="shared" si="90"/>
        <v>2.6051358392258361E-3</v>
      </c>
      <c r="L434" s="4">
        <f t="shared" si="91"/>
        <v>-8.5163229523252948E-3</v>
      </c>
      <c r="M434" s="3">
        <f t="shared" si="92"/>
        <v>1.326826009501203E-2</v>
      </c>
      <c r="N434" s="42">
        <f t="shared" si="93"/>
        <v>36.347938700626045</v>
      </c>
      <c r="O434" s="14">
        <f t="shared" si="94"/>
        <v>59.243165213292514</v>
      </c>
      <c r="P434" s="14">
        <f t="shared" si="95"/>
        <v>53.790526220859569</v>
      </c>
      <c r="Q434" s="14">
        <f t="shared" si="96"/>
        <v>31.267409470752071</v>
      </c>
      <c r="R434" s="14">
        <f t="shared" si="97"/>
        <v>0</v>
      </c>
      <c r="S434" s="14">
        <f t="shared" si="98"/>
        <v>0</v>
      </c>
      <c r="T434" s="45">
        <f t="shared" si="99"/>
        <v>180.64903960553022</v>
      </c>
      <c r="U434" s="46">
        <f t="shared" si="100"/>
        <v>1.9954983674450144E-2</v>
      </c>
    </row>
    <row r="435" spans="1:21" x14ac:dyDescent="0.25">
      <c r="A435" t="s">
        <v>300</v>
      </c>
      <c r="B435" s="7">
        <v>15587.1</v>
      </c>
      <c r="C435" s="6">
        <v>416.63</v>
      </c>
      <c r="D435" s="12">
        <v>9.7531000000000007E-2</v>
      </c>
      <c r="E435" s="6">
        <v>27.69</v>
      </c>
      <c r="F435" s="6">
        <v>0.2455</v>
      </c>
      <c r="G435" s="16">
        <v>58.960999999999999</v>
      </c>
      <c r="H435" s="5">
        <f t="shared" si="87"/>
        <v>0.10190447913131995</v>
      </c>
      <c r="I435" s="4">
        <f t="shared" si="88"/>
        <v>3.5903428727715792E-2</v>
      </c>
      <c r="J435" s="4">
        <f t="shared" si="89"/>
        <v>2.1984009724099751E-2</v>
      </c>
      <c r="K435" s="4">
        <f t="shared" si="90"/>
        <v>2.7839643652561197E-2</v>
      </c>
      <c r="L435" s="4">
        <f t="shared" si="91"/>
        <v>3.3684210526315761E-2</v>
      </c>
      <c r="M435" s="3">
        <f t="shared" si="92"/>
        <v>7.9812464516601622E-2</v>
      </c>
      <c r="N435" s="42">
        <f t="shared" si="93"/>
        <v>40.051956461410491</v>
      </c>
      <c r="O435" s="14">
        <f t="shared" si="94"/>
        <v>61.37019797313225</v>
      </c>
      <c r="P435" s="14">
        <f t="shared" si="95"/>
        <v>54.973057672363389</v>
      </c>
      <c r="Q435" s="14">
        <f t="shared" si="96"/>
        <v>32.137883008356525</v>
      </c>
      <c r="R435" s="14">
        <f t="shared" si="97"/>
        <v>0</v>
      </c>
      <c r="S435" s="14">
        <f t="shared" si="98"/>
        <v>0</v>
      </c>
      <c r="T435" s="45">
        <f t="shared" si="99"/>
        <v>188.53309511526265</v>
      </c>
      <c r="U435" s="46">
        <f t="shared" si="100"/>
        <v>4.364294173358596E-2</v>
      </c>
    </row>
    <row r="436" spans="1:21" x14ac:dyDescent="0.25">
      <c r="A436" t="s">
        <v>299</v>
      </c>
      <c r="B436" s="7">
        <v>15577.9</v>
      </c>
      <c r="C436" s="6">
        <v>455.72</v>
      </c>
      <c r="D436" s="12">
        <v>0.109013</v>
      </c>
      <c r="E436" s="6">
        <v>29.06</v>
      </c>
      <c r="F436" s="6">
        <v>0.25847999999999999</v>
      </c>
      <c r="G436" s="16">
        <v>63.13</v>
      </c>
      <c r="H436" s="5">
        <f t="shared" si="87"/>
        <v>-5.9023166592897525E-4</v>
      </c>
      <c r="I436" s="4">
        <f t="shared" si="88"/>
        <v>9.3824256534575046E-2</v>
      </c>
      <c r="J436" s="4">
        <f t="shared" si="89"/>
        <v>0.11772667151982441</v>
      </c>
      <c r="K436" s="4">
        <f t="shared" si="90"/>
        <v>4.9476345250992981E-2</v>
      </c>
      <c r="L436" s="4">
        <f t="shared" si="91"/>
        <v>5.2871690427698459E-2</v>
      </c>
      <c r="M436" s="3">
        <f t="shared" si="92"/>
        <v>7.0707755974288133E-2</v>
      </c>
      <c r="N436" s="42">
        <f t="shared" si="93"/>
        <v>40.028316528424561</v>
      </c>
      <c r="O436" s="14">
        <f t="shared" si="94"/>
        <v>67.128211171341064</v>
      </c>
      <c r="P436" s="14">
        <f t="shared" si="95"/>
        <v>61.444852775398076</v>
      </c>
      <c r="Q436" s="14">
        <f t="shared" si="96"/>
        <v>33.72794800371399</v>
      </c>
      <c r="R436" s="14">
        <f t="shared" si="97"/>
        <v>0</v>
      </c>
      <c r="S436" s="14">
        <f t="shared" si="98"/>
        <v>0</v>
      </c>
      <c r="T436" s="45">
        <f t="shared" si="99"/>
        <v>202.3293284788777</v>
      </c>
      <c r="U436" s="46">
        <f t="shared" si="100"/>
        <v>7.3176719213040586E-2</v>
      </c>
    </row>
    <row r="437" spans="1:21" x14ac:dyDescent="0.25">
      <c r="A437" t="s">
        <v>298</v>
      </c>
      <c r="B437" s="7">
        <v>14828.4</v>
      </c>
      <c r="C437" s="6">
        <v>435.4</v>
      </c>
      <c r="D437" s="12">
        <v>0.10129100000000001</v>
      </c>
      <c r="E437" s="6">
        <v>27.76</v>
      </c>
      <c r="F437" s="6">
        <v>0.24897</v>
      </c>
      <c r="G437" s="16">
        <v>58.856000000000002</v>
      </c>
      <c r="H437" s="5">
        <f t="shared" si="87"/>
        <v>-4.8113031923429972E-2</v>
      </c>
      <c r="I437" s="4">
        <f t="shared" si="88"/>
        <v>-4.4588782585798459E-2</v>
      </c>
      <c r="J437" s="4">
        <f t="shared" si="89"/>
        <v>-7.0835588416060413E-2</v>
      </c>
      <c r="K437" s="4">
        <f t="shared" si="90"/>
        <v>-4.4735030970405987E-2</v>
      </c>
      <c r="L437" s="4">
        <f t="shared" si="91"/>
        <v>-3.6792014856081634E-2</v>
      </c>
      <c r="M437" s="3">
        <f t="shared" si="92"/>
        <v>-6.7701568192618411E-2</v>
      </c>
      <c r="N437" s="42">
        <f t="shared" si="93"/>
        <v>38.102432857451312</v>
      </c>
      <c r="O437" s="14">
        <f t="shared" si="94"/>
        <v>64.135045958048565</v>
      </c>
      <c r="P437" s="14">
        <f t="shared" si="95"/>
        <v>57.092370473914549</v>
      </c>
      <c r="Q437" s="14">
        <f t="shared" si="96"/>
        <v>32.219127205199605</v>
      </c>
      <c r="R437" s="14">
        <f t="shared" si="97"/>
        <v>0</v>
      </c>
      <c r="S437" s="14">
        <f t="shared" si="98"/>
        <v>0</v>
      </c>
      <c r="T437" s="45">
        <f t="shared" si="99"/>
        <v>191.54897649461404</v>
      </c>
      <c r="U437" s="46">
        <f t="shared" si="100"/>
        <v>-5.3281212690769575E-2</v>
      </c>
    </row>
    <row r="438" spans="1:21" x14ac:dyDescent="0.25">
      <c r="A438" t="s">
        <v>297</v>
      </c>
      <c r="B438" s="7">
        <v>15483.7</v>
      </c>
      <c r="C438" s="6">
        <v>454.68</v>
      </c>
      <c r="D438" s="12">
        <v>0.106568</v>
      </c>
      <c r="E438" s="6">
        <v>28.38</v>
      </c>
      <c r="F438" s="6">
        <v>0.25380000000000003</v>
      </c>
      <c r="G438" s="16">
        <v>61.027000000000001</v>
      </c>
      <c r="H438" s="5">
        <f t="shared" si="87"/>
        <v>4.4192225729006607E-2</v>
      </c>
      <c r="I438" s="4">
        <f t="shared" si="88"/>
        <v>4.4281120808452146E-2</v>
      </c>
      <c r="J438" s="4">
        <f t="shared" si="89"/>
        <v>5.2097422278385874E-2</v>
      </c>
      <c r="K438" s="4">
        <f t="shared" si="90"/>
        <v>2.2334293948126804E-2</v>
      </c>
      <c r="L438" s="4">
        <f t="shared" si="91"/>
        <v>1.9399927702132835E-2</v>
      </c>
      <c r="M438" s="3">
        <f t="shared" si="92"/>
        <v>3.6886638575506225E-2</v>
      </c>
      <c r="N438" s="42">
        <f t="shared" si="93"/>
        <v>39.786264171112116</v>
      </c>
      <c r="O438" s="14">
        <f t="shared" si="94"/>
        <v>66.975017676172541</v>
      </c>
      <c r="P438" s="14">
        <f t="shared" si="95"/>
        <v>60.066735807368126</v>
      </c>
      <c r="Q438" s="14">
        <f t="shared" si="96"/>
        <v>32.938718662952624</v>
      </c>
      <c r="R438" s="14">
        <f t="shared" si="97"/>
        <v>0</v>
      </c>
      <c r="S438" s="14">
        <f t="shared" si="98"/>
        <v>0</v>
      </c>
      <c r="T438" s="45">
        <f t="shared" si="99"/>
        <v>199.76673631760542</v>
      </c>
      <c r="U438" s="46">
        <f t="shared" si="100"/>
        <v>4.2901611762057312E-2</v>
      </c>
    </row>
    <row r="439" spans="1:21" x14ac:dyDescent="0.25">
      <c r="A439" t="s">
        <v>296</v>
      </c>
      <c r="B439" s="7">
        <v>15327.2</v>
      </c>
      <c r="C439" s="6">
        <v>444.33</v>
      </c>
      <c r="D439" s="12">
        <v>0.105337</v>
      </c>
      <c r="E439" s="6">
        <v>28.09</v>
      </c>
      <c r="F439" s="6">
        <v>0.25042999999999999</v>
      </c>
      <c r="G439" s="16">
        <v>59.231999999999999</v>
      </c>
      <c r="H439" s="5">
        <f t="shared" si="87"/>
        <v>-1.0107403269244419E-2</v>
      </c>
      <c r="I439" s="4">
        <f t="shared" si="88"/>
        <v>-2.2763262074426027E-2</v>
      </c>
      <c r="J439" s="4">
        <f t="shared" si="89"/>
        <v>-1.1551309961714495E-2</v>
      </c>
      <c r="K439" s="4">
        <f t="shared" si="90"/>
        <v>-1.0218463706835768E-2</v>
      </c>
      <c r="L439" s="4">
        <f t="shared" si="91"/>
        <v>-1.3278171788810189E-2</v>
      </c>
      <c r="M439" s="3">
        <f t="shared" si="92"/>
        <v>-2.9413210546151758E-2</v>
      </c>
      <c r="N439" s="42">
        <f t="shared" si="93"/>
        <v>39.384128354557994</v>
      </c>
      <c r="O439" s="14">
        <f t="shared" si="94"/>
        <v>65.450447796370511</v>
      </c>
      <c r="P439" s="14">
        <f t="shared" si="95"/>
        <v>59.372886323668801</v>
      </c>
      <c r="Q439" s="14">
        <f t="shared" si="96"/>
        <v>32.60213556174557</v>
      </c>
      <c r="R439" s="14">
        <f t="shared" si="97"/>
        <v>0</v>
      </c>
      <c r="S439" s="14">
        <f t="shared" si="98"/>
        <v>0</v>
      </c>
      <c r="T439" s="45">
        <f t="shared" si="99"/>
        <v>196.80959803634289</v>
      </c>
      <c r="U439" s="46">
        <f t="shared" si="100"/>
        <v>-1.4802956366875009E-2</v>
      </c>
    </row>
    <row r="440" spans="1:21" x14ac:dyDescent="0.25">
      <c r="A440" t="s">
        <v>295</v>
      </c>
      <c r="B440" s="7">
        <v>15303.6</v>
      </c>
      <c r="C440" s="6">
        <v>450.22</v>
      </c>
      <c r="D440" s="12">
        <v>0.105976</v>
      </c>
      <c r="E440" s="6">
        <v>28.19</v>
      </c>
      <c r="F440" s="6">
        <v>0.25374000000000002</v>
      </c>
      <c r="G440" s="16">
        <v>57.843000000000004</v>
      </c>
      <c r="H440" s="5">
        <f t="shared" si="87"/>
        <v>-1.5397463333159944E-3</v>
      </c>
      <c r="I440" s="4">
        <f t="shared" si="88"/>
        <v>1.3255913397699937E-2</v>
      </c>
      <c r="J440" s="4">
        <f t="shared" si="89"/>
        <v>6.0662445294625833E-3</v>
      </c>
      <c r="K440" s="4">
        <f t="shared" si="90"/>
        <v>3.5599857600570051E-3</v>
      </c>
      <c r="L440" s="4">
        <f t="shared" si="91"/>
        <v>1.3217266301960739E-2</v>
      </c>
      <c r="M440" s="3">
        <f t="shared" si="92"/>
        <v>-2.3450162074554193E-2</v>
      </c>
      <c r="N440" s="42">
        <f t="shared" si="93"/>
        <v>39.323486787333216</v>
      </c>
      <c r="O440" s="14">
        <f t="shared" si="94"/>
        <v>66.318053264199875</v>
      </c>
      <c r="P440" s="14">
        <f t="shared" si="95"/>
        <v>59.733056770528158</v>
      </c>
      <c r="Q440" s="14">
        <f t="shared" si="96"/>
        <v>32.718198700092834</v>
      </c>
      <c r="R440" s="14">
        <f t="shared" si="97"/>
        <v>0</v>
      </c>
      <c r="S440" s="14">
        <f t="shared" si="98"/>
        <v>0</v>
      </c>
      <c r="T440" s="45">
        <f t="shared" si="99"/>
        <v>198.09279552215409</v>
      </c>
      <c r="U440" s="46">
        <f t="shared" si="100"/>
        <v>6.519994444448951E-3</v>
      </c>
    </row>
    <row r="441" spans="1:21" x14ac:dyDescent="0.25">
      <c r="A441" t="s">
        <v>294</v>
      </c>
      <c r="B441" s="7">
        <v>15695.8</v>
      </c>
      <c r="C441" s="6">
        <v>463.33</v>
      </c>
      <c r="D441" s="12">
        <v>0.105992</v>
      </c>
      <c r="E441" s="6">
        <v>27.99</v>
      </c>
      <c r="F441" s="6">
        <v>0.25568999999999997</v>
      </c>
      <c r="G441" s="16">
        <v>59.32</v>
      </c>
      <c r="H441" s="5">
        <f t="shared" si="87"/>
        <v>2.5627956820617248E-2</v>
      </c>
      <c r="I441" s="4">
        <f t="shared" si="88"/>
        <v>2.9119097330194021E-2</v>
      </c>
      <c r="J441" s="4">
        <f t="shared" si="89"/>
        <v>1.509775798294033E-4</v>
      </c>
      <c r="K441" s="4">
        <f t="shared" si="90"/>
        <v>-7.0947144377440097E-3</v>
      </c>
      <c r="L441" s="4">
        <f t="shared" si="91"/>
        <v>7.6850319224401886E-3</v>
      </c>
      <c r="M441" s="3">
        <f t="shared" si="92"/>
        <v>2.5534636861850091E-2</v>
      </c>
      <c r="N441" s="42">
        <f t="shared" si="93"/>
        <v>40.331267408755103</v>
      </c>
      <c r="O441" s="14">
        <f t="shared" si="94"/>
        <v>68.2491751119491</v>
      </c>
      <c r="P441" s="14">
        <f t="shared" si="95"/>
        <v>59.742075122875185</v>
      </c>
      <c r="Q441" s="14">
        <f t="shared" si="96"/>
        <v>32.486072423398312</v>
      </c>
      <c r="R441" s="14">
        <f t="shared" si="97"/>
        <v>0</v>
      </c>
      <c r="S441" s="14">
        <f t="shared" si="98"/>
        <v>0</v>
      </c>
      <c r="T441" s="45">
        <f t="shared" si="99"/>
        <v>200.80859006697767</v>
      </c>
      <c r="U441" s="46">
        <f t="shared" si="100"/>
        <v>1.3709708814320987E-2</v>
      </c>
    </row>
    <row r="442" spans="1:21" x14ac:dyDescent="0.25">
      <c r="A442" t="s">
        <v>293</v>
      </c>
      <c r="B442" s="7">
        <v>16294.7</v>
      </c>
      <c r="C442" s="6">
        <v>462.56</v>
      </c>
      <c r="D442" s="12">
        <v>0.10456</v>
      </c>
      <c r="E442" s="6">
        <v>27.71</v>
      </c>
      <c r="F442" s="6">
        <v>0.25485999999999998</v>
      </c>
      <c r="G442" s="16">
        <v>60.744</v>
      </c>
      <c r="H442" s="5">
        <f t="shared" si="87"/>
        <v>3.8156704341288927E-2</v>
      </c>
      <c r="I442" s="4">
        <f t="shared" si="88"/>
        <v>-1.6618824595859838E-3</v>
      </c>
      <c r="J442" s="4">
        <f t="shared" si="89"/>
        <v>-1.351045361914105E-2</v>
      </c>
      <c r="K442" s="4">
        <f t="shared" si="90"/>
        <v>-1.0003572704537222E-2</v>
      </c>
      <c r="L442" s="4">
        <f t="shared" si="91"/>
        <v>-3.2461183464351784E-3</v>
      </c>
      <c r="M442" s="3">
        <f t="shared" si="92"/>
        <v>2.4005394470667518E-2</v>
      </c>
      <c r="N442" s="42">
        <f t="shared" si="93"/>
        <v>41.870175654980436</v>
      </c>
      <c r="O442" s="14">
        <f t="shared" si="94"/>
        <v>68.135753004949336</v>
      </c>
      <c r="P442" s="14">
        <f t="shared" si="95"/>
        <v>58.934932587816341</v>
      </c>
      <c r="Q442" s="14">
        <f t="shared" si="96"/>
        <v>32.161095636025983</v>
      </c>
      <c r="R442" s="14">
        <f t="shared" si="97"/>
        <v>0</v>
      </c>
      <c r="S442" s="14">
        <f t="shared" si="98"/>
        <v>0</v>
      </c>
      <c r="T442" s="45">
        <f t="shared" si="99"/>
        <v>201.10195688377209</v>
      </c>
      <c r="U442" s="46">
        <f t="shared" si="100"/>
        <v>1.4609276261368098E-3</v>
      </c>
    </row>
    <row r="443" spans="1:21" x14ac:dyDescent="0.25">
      <c r="A443" t="s">
        <v>292</v>
      </c>
      <c r="B443" s="7">
        <v>16324.2</v>
      </c>
      <c r="C443" s="6">
        <v>476.29</v>
      </c>
      <c r="D443" s="12">
        <v>0.106334</v>
      </c>
      <c r="E443" s="6">
        <v>28.19</v>
      </c>
      <c r="F443" s="6">
        <v>0.26547999999999999</v>
      </c>
      <c r="G443" s="16">
        <v>65.912999999999997</v>
      </c>
      <c r="H443" s="5">
        <f t="shared" si="87"/>
        <v>1.8104046100879678E-3</v>
      </c>
      <c r="I443" s="4">
        <f t="shared" si="88"/>
        <v>2.9682635766170806E-2</v>
      </c>
      <c r="J443" s="4">
        <f t="shared" si="89"/>
        <v>1.6966335118592246E-2</v>
      </c>
      <c r="K443" s="4">
        <f t="shared" si="90"/>
        <v>1.7322266329844904E-2</v>
      </c>
      <c r="L443" s="4">
        <f t="shared" si="91"/>
        <v>4.166993643569028E-2</v>
      </c>
      <c r="M443" s="3">
        <f t="shared" si="92"/>
        <v>8.5094824180165896E-2</v>
      </c>
      <c r="N443" s="42">
        <f t="shared" si="93"/>
        <v>41.945977614011404</v>
      </c>
      <c r="O443" s="14">
        <f t="shared" si="94"/>
        <v>70.158201744049023</v>
      </c>
      <c r="P443" s="14">
        <f t="shared" si="95"/>
        <v>59.93484240429288</v>
      </c>
      <c r="Q443" s="14">
        <f t="shared" si="96"/>
        <v>32.718198700092842</v>
      </c>
      <c r="R443" s="14">
        <f t="shared" si="97"/>
        <v>0</v>
      </c>
      <c r="S443" s="14">
        <f t="shared" si="98"/>
        <v>0</v>
      </c>
      <c r="T443" s="45">
        <f t="shared" si="99"/>
        <v>204.75722046244616</v>
      </c>
      <c r="U443" s="46">
        <f t="shared" si="100"/>
        <v>1.8176171108999384E-2</v>
      </c>
    </row>
    <row r="444" spans="1:21" x14ac:dyDescent="0.25">
      <c r="A444" t="s">
        <v>291</v>
      </c>
      <c r="B444" s="7">
        <v>16071</v>
      </c>
      <c r="C444" s="6">
        <v>460.7</v>
      </c>
      <c r="D444" s="12">
        <v>0.10405499999999999</v>
      </c>
      <c r="E444" s="6">
        <v>27.91</v>
      </c>
      <c r="F444" s="6">
        <v>0.26807999999999998</v>
      </c>
      <c r="G444" s="16">
        <v>63.786999999999999</v>
      </c>
      <c r="H444" s="5">
        <f t="shared" si="87"/>
        <v>-1.5510714154445604E-2</v>
      </c>
      <c r="I444" s="4">
        <f t="shared" si="88"/>
        <v>-3.2732158978773462E-2</v>
      </c>
      <c r="J444" s="4">
        <f t="shared" si="89"/>
        <v>-2.1432467508040731E-2</v>
      </c>
      <c r="K444" s="4">
        <f t="shared" si="90"/>
        <v>-9.9326002128414803E-3</v>
      </c>
      <c r="L444" s="4">
        <f t="shared" si="91"/>
        <v>9.7935814373963925E-3</v>
      </c>
      <c r="M444" s="3">
        <f t="shared" si="92"/>
        <v>-3.225463869039491E-2</v>
      </c>
      <c r="N444" s="42">
        <f t="shared" si="93"/>
        <v>41.295365545311697</v>
      </c>
      <c r="O444" s="14">
        <f t="shared" si="94"/>
        <v>67.861772330897949</v>
      </c>
      <c r="P444" s="14">
        <f t="shared" si="95"/>
        <v>58.650290841863331</v>
      </c>
      <c r="Q444" s="14">
        <f t="shared" si="96"/>
        <v>32.393221912720513</v>
      </c>
      <c r="R444" s="14">
        <f t="shared" si="97"/>
        <v>0</v>
      </c>
      <c r="S444" s="14">
        <f t="shared" si="98"/>
        <v>0</v>
      </c>
      <c r="T444" s="45">
        <f t="shared" si="99"/>
        <v>200.20065063079349</v>
      </c>
      <c r="U444" s="46">
        <f t="shared" si="100"/>
        <v>-2.2253524546590353E-2</v>
      </c>
    </row>
    <row r="445" spans="1:21" x14ac:dyDescent="0.25">
      <c r="A445" t="s">
        <v>290</v>
      </c>
      <c r="B445" s="7">
        <v>15953</v>
      </c>
      <c r="C445" s="6">
        <v>448.23</v>
      </c>
      <c r="D445" s="12">
        <v>0.10056900000000001</v>
      </c>
      <c r="E445" s="6">
        <v>27.66</v>
      </c>
      <c r="F445" s="6">
        <v>0.26940999999999998</v>
      </c>
      <c r="G445" s="16">
        <v>62.332000000000001</v>
      </c>
      <c r="H445" s="5">
        <f t="shared" si="87"/>
        <v>-7.3424180200361011E-3</v>
      </c>
      <c r="I445" s="4">
        <f t="shared" si="88"/>
        <v>-2.7067505969177286E-2</v>
      </c>
      <c r="J445" s="4">
        <f t="shared" si="89"/>
        <v>-3.3501513622603341E-2</v>
      </c>
      <c r="K445" s="4">
        <f t="shared" si="90"/>
        <v>-8.9573629523468368E-3</v>
      </c>
      <c r="L445" s="4">
        <f t="shared" si="91"/>
        <v>4.9612056102656954E-3</v>
      </c>
      <c r="M445" s="3">
        <f t="shared" si="92"/>
        <v>-2.2810290498063823E-2</v>
      </c>
      <c r="N445" s="42">
        <f t="shared" si="93"/>
        <v>40.992157709187822</v>
      </c>
      <c r="O445" s="14">
        <f t="shared" si="94"/>
        <v>66.024923403252416</v>
      </c>
      <c r="P445" s="14">
        <f t="shared" si="95"/>
        <v>56.685417324254999</v>
      </c>
      <c r="Q445" s="14">
        <f t="shared" si="96"/>
        <v>32.103064066852362</v>
      </c>
      <c r="R445" s="14">
        <f t="shared" si="97"/>
        <v>0</v>
      </c>
      <c r="S445" s="14">
        <f t="shared" si="98"/>
        <v>0</v>
      </c>
      <c r="T445" s="45">
        <f t="shared" si="99"/>
        <v>195.80556250354761</v>
      </c>
      <c r="U445" s="46">
        <f t="shared" si="100"/>
        <v>-2.1953415802585141E-2</v>
      </c>
    </row>
    <row r="446" spans="1:21" x14ac:dyDescent="0.25">
      <c r="A446" t="s">
        <v>289</v>
      </c>
      <c r="B446" s="7">
        <v>16715.8</v>
      </c>
      <c r="C446" s="6">
        <v>460.43</v>
      </c>
      <c r="D446" s="12">
        <v>0.10388</v>
      </c>
      <c r="E446" s="6">
        <v>27.96</v>
      </c>
      <c r="F446" s="6">
        <v>0.28777999999999998</v>
      </c>
      <c r="G446" s="16">
        <v>73.704999999999998</v>
      </c>
      <c r="H446" s="5">
        <f t="shared" si="87"/>
        <v>4.7815457907603554E-2</v>
      </c>
      <c r="I446" s="4">
        <f t="shared" si="88"/>
        <v>2.7218169243468759E-2</v>
      </c>
      <c r="J446" s="4">
        <f t="shared" si="89"/>
        <v>3.2922670007656363E-2</v>
      </c>
      <c r="K446" s="4">
        <f t="shared" si="90"/>
        <v>1.0845986984815648E-2</v>
      </c>
      <c r="L446" s="4">
        <f t="shared" si="91"/>
        <v>6.818603615307528E-2</v>
      </c>
      <c r="M446" s="3">
        <f t="shared" si="92"/>
        <v>0.18245844830905478</v>
      </c>
      <c r="N446" s="42">
        <f t="shared" si="93"/>
        <v>42.952216500673337</v>
      </c>
      <c r="O446" s="14">
        <f t="shared" si="94"/>
        <v>67.822000942729204</v>
      </c>
      <c r="P446" s="14">
        <f t="shared" si="95"/>
        <v>58.551652613067731</v>
      </c>
      <c r="Q446" s="14">
        <f t="shared" si="96"/>
        <v>32.451253481894142</v>
      </c>
      <c r="R446" s="14">
        <f t="shared" si="97"/>
        <v>0</v>
      </c>
      <c r="S446" s="14">
        <f t="shared" si="98"/>
        <v>0</v>
      </c>
      <c r="T446" s="45">
        <f t="shared" si="99"/>
        <v>201.77712353836438</v>
      </c>
      <c r="U446" s="46">
        <f t="shared" si="100"/>
        <v>3.0497402415258668E-2</v>
      </c>
    </row>
    <row r="447" spans="1:21" x14ac:dyDescent="0.25">
      <c r="A447" t="s">
        <v>288</v>
      </c>
      <c r="B447" s="7">
        <v>17662.3</v>
      </c>
      <c r="C447" s="6">
        <v>481.95</v>
      </c>
      <c r="D447" s="12">
        <v>0.109511</v>
      </c>
      <c r="E447" s="6">
        <v>28.56</v>
      </c>
      <c r="F447" s="6">
        <v>0.30225999999999997</v>
      </c>
      <c r="G447" s="16">
        <v>76.375</v>
      </c>
      <c r="H447" s="5">
        <f t="shared" si="87"/>
        <v>5.6623075174385917E-2</v>
      </c>
      <c r="I447" s="4">
        <f t="shared" si="88"/>
        <v>4.673891796798646E-2</v>
      </c>
      <c r="J447" s="4">
        <f t="shared" si="89"/>
        <v>5.4206777050442856E-2</v>
      </c>
      <c r="K447" s="4">
        <f t="shared" si="90"/>
        <v>2.1459227467811148E-2</v>
      </c>
      <c r="L447" s="4">
        <f t="shared" si="91"/>
        <v>5.0316213774411089E-2</v>
      </c>
      <c r="M447" s="3">
        <f t="shared" si="92"/>
        <v>3.6225493521470753E-2</v>
      </c>
      <c r="N447" s="42">
        <f t="shared" si="93"/>
        <v>45.384303084497461</v>
      </c>
      <c r="O447" s="14">
        <f t="shared" si="94"/>
        <v>70.991927881216128</v>
      </c>
      <c r="P447" s="14">
        <f t="shared" si="95"/>
        <v>61.725548992199272</v>
      </c>
      <c r="Q447" s="14">
        <f t="shared" si="96"/>
        <v>33.147632311977709</v>
      </c>
      <c r="R447" s="14">
        <f t="shared" si="97"/>
        <v>0</v>
      </c>
      <c r="S447" s="14">
        <f t="shared" si="98"/>
        <v>0</v>
      </c>
      <c r="T447" s="45">
        <f t="shared" si="99"/>
        <v>211.24941226989057</v>
      </c>
      <c r="U447" s="46">
        <f t="shared" si="100"/>
        <v>4.6944314426829559E-2</v>
      </c>
    </row>
    <row r="448" spans="1:21" x14ac:dyDescent="0.25">
      <c r="A448" t="s">
        <v>287</v>
      </c>
      <c r="B448" s="7">
        <v>17774.599999999999</v>
      </c>
      <c r="C448" s="6">
        <v>478.52</v>
      </c>
      <c r="D448" s="12">
        <v>0.10653</v>
      </c>
      <c r="E448" s="6">
        <v>28.07</v>
      </c>
      <c r="F448" s="6">
        <v>0.29326000000000002</v>
      </c>
      <c r="G448" s="16">
        <v>73.376000000000005</v>
      </c>
      <c r="H448" s="5">
        <f t="shared" si="87"/>
        <v>6.3581753225796511E-3</v>
      </c>
      <c r="I448" s="4">
        <f t="shared" si="88"/>
        <v>-7.1169208424110009E-3</v>
      </c>
      <c r="J448" s="4">
        <f t="shared" si="89"/>
        <v>-2.7221009761576487E-2</v>
      </c>
      <c r="K448" s="4">
        <f t="shared" si="90"/>
        <v>-1.7156862745097978E-2</v>
      </c>
      <c r="L448" s="4">
        <f t="shared" si="91"/>
        <v>-2.9775689803480332E-2</v>
      </c>
      <c r="M448" s="3">
        <f t="shared" si="92"/>
        <v>-3.9266775777413998E-2</v>
      </c>
      <c r="N448" s="42">
        <f t="shared" si="93"/>
        <v>45.672864440401788</v>
      </c>
      <c r="O448" s="14">
        <f t="shared" si="94"/>
        <v>70.486683950035356</v>
      </c>
      <c r="P448" s="14">
        <f t="shared" si="95"/>
        <v>60.04531722054395</v>
      </c>
      <c r="Q448" s="14">
        <f t="shared" si="96"/>
        <v>32.578922934076132</v>
      </c>
      <c r="R448" s="14">
        <f t="shared" si="97"/>
        <v>0</v>
      </c>
      <c r="S448" s="14">
        <f t="shared" si="98"/>
        <v>0</v>
      </c>
      <c r="T448" s="45">
        <f t="shared" si="99"/>
        <v>208.78378854505723</v>
      </c>
      <c r="U448" s="46">
        <f t="shared" si="100"/>
        <v>-1.1671624069104047E-2</v>
      </c>
    </row>
    <row r="449" spans="1:21" x14ac:dyDescent="0.25">
      <c r="A449" t="s">
        <v>286</v>
      </c>
      <c r="B449" s="7">
        <v>17803.5</v>
      </c>
      <c r="C449" s="6">
        <v>471.21</v>
      </c>
      <c r="D449" s="12">
        <v>0.10588500000000001</v>
      </c>
      <c r="E449" s="6">
        <v>28.1</v>
      </c>
      <c r="F449" s="6">
        <v>0.30374000000000001</v>
      </c>
      <c r="G449" s="16">
        <v>81.527000000000001</v>
      </c>
      <c r="H449" s="5">
        <f t="shared" si="87"/>
        <v>1.6259156324194279E-3</v>
      </c>
      <c r="I449" s="4">
        <f t="shared" si="88"/>
        <v>-1.5276268494524792E-2</v>
      </c>
      <c r="J449" s="4">
        <f t="shared" si="89"/>
        <v>-6.0546324978878463E-3</v>
      </c>
      <c r="K449" s="4">
        <f t="shared" si="90"/>
        <v>1.0687566797293879E-3</v>
      </c>
      <c r="L449" s="4">
        <f t="shared" si="91"/>
        <v>3.5736206778967494E-2</v>
      </c>
      <c r="M449" s="3">
        <f t="shared" si="92"/>
        <v>0.11108536851286521</v>
      </c>
      <c r="N449" s="42">
        <f t="shared" si="93"/>
        <v>45.74712466467281</v>
      </c>
      <c r="O449" s="14">
        <f t="shared" si="94"/>
        <v>69.409910440725909</v>
      </c>
      <c r="P449" s="14">
        <f t="shared" si="95"/>
        <v>59.681764891554458</v>
      </c>
      <c r="Q449" s="14">
        <f t="shared" si="96"/>
        <v>32.613741875580317</v>
      </c>
      <c r="R449" s="14">
        <f t="shared" si="97"/>
        <v>0</v>
      </c>
      <c r="S449" s="14">
        <f t="shared" si="98"/>
        <v>0</v>
      </c>
      <c r="T449" s="45">
        <f t="shared" si="99"/>
        <v>207.45254187253352</v>
      </c>
      <c r="U449" s="46">
        <f t="shared" si="100"/>
        <v>-6.3761975093982182E-3</v>
      </c>
    </row>
    <row r="450" spans="1:21" x14ac:dyDescent="0.25">
      <c r="A450" t="s">
        <v>285</v>
      </c>
      <c r="B450" s="7">
        <v>18675.2</v>
      </c>
      <c r="C450" s="6">
        <v>509.98</v>
      </c>
      <c r="D450" s="12">
        <v>0.11834699999999999</v>
      </c>
      <c r="E450" s="6">
        <v>28.96</v>
      </c>
      <c r="F450" s="6">
        <v>0.32995000000000002</v>
      </c>
      <c r="G450" s="16">
        <v>82.504999999999995</v>
      </c>
      <c r="H450" s="5">
        <f t="shared" si="87"/>
        <v>4.896228269722247E-2</v>
      </c>
      <c r="I450" s="4">
        <f t="shared" si="88"/>
        <v>8.2277540799219118E-2</v>
      </c>
      <c r="J450" s="4">
        <f t="shared" si="89"/>
        <v>0.11769372432355851</v>
      </c>
      <c r="K450" s="4">
        <f t="shared" si="90"/>
        <v>3.0604982206405618E-2</v>
      </c>
      <c r="L450" s="4">
        <f t="shared" si="91"/>
        <v>8.6290906696516734E-2</v>
      </c>
      <c r="M450" s="3">
        <f t="shared" si="92"/>
        <v>1.1996025856464643E-2</v>
      </c>
      <c r="N450" s="42">
        <f t="shared" si="93"/>
        <v>47.987008315089597</v>
      </c>
      <c r="O450" s="14">
        <f t="shared" si="94"/>
        <v>75.120787178882878</v>
      </c>
      <c r="P450" s="14">
        <f t="shared" si="95"/>
        <v>66.705934075844496</v>
      </c>
      <c r="Q450" s="14">
        <f t="shared" si="96"/>
        <v>33.611884865366761</v>
      </c>
      <c r="R450" s="14">
        <f t="shared" si="97"/>
        <v>0</v>
      </c>
      <c r="S450" s="14">
        <f t="shared" si="98"/>
        <v>0</v>
      </c>
      <c r="T450" s="45">
        <f t="shared" si="99"/>
        <v>223.42561443518375</v>
      </c>
      <c r="U450" s="46">
        <f t="shared" si="100"/>
        <v>7.6996273067913013E-2</v>
      </c>
    </row>
    <row r="451" spans="1:21" x14ac:dyDescent="0.25">
      <c r="A451" t="s">
        <v>284</v>
      </c>
      <c r="B451" s="7">
        <v>18687.2</v>
      </c>
      <c r="C451" s="6">
        <v>551.91</v>
      </c>
      <c r="D451" s="12">
        <v>0.13353999999999999</v>
      </c>
      <c r="E451" s="6">
        <v>30.5</v>
      </c>
      <c r="F451" s="6">
        <v>0.46343000000000001</v>
      </c>
      <c r="G451" s="16">
        <v>87.149000000000001</v>
      </c>
      <c r="H451" s="5">
        <f t="shared" si="87"/>
        <v>6.4256339958879138E-4</v>
      </c>
      <c r="I451" s="4">
        <f t="shared" si="88"/>
        <v>8.2218910545511559E-2</v>
      </c>
      <c r="J451" s="4">
        <f t="shared" si="89"/>
        <v>0.12837672268836564</v>
      </c>
      <c r="K451" s="4">
        <f t="shared" si="90"/>
        <v>5.317679558011057E-2</v>
      </c>
      <c r="L451" s="4">
        <f t="shared" si="91"/>
        <v>0.40454614335505368</v>
      </c>
      <c r="M451" s="3">
        <f t="shared" si="92"/>
        <v>5.6287497727410596E-2</v>
      </c>
      <c r="N451" s="42">
        <f t="shared" si="93"/>
        <v>48.017843010288637</v>
      </c>
      <c r="O451" s="14">
        <f t="shared" si="94"/>
        <v>81.29713646005186</v>
      </c>
      <c r="P451" s="14">
        <f t="shared" si="95"/>
        <v>75.26942327636759</v>
      </c>
      <c r="Q451" s="14">
        <f t="shared" si="96"/>
        <v>35.399257195914579</v>
      </c>
      <c r="R451" s="14">
        <f t="shared" si="97"/>
        <v>0</v>
      </c>
      <c r="S451" s="14">
        <f t="shared" si="98"/>
        <v>0</v>
      </c>
      <c r="T451" s="45">
        <f t="shared" si="99"/>
        <v>239.98365994262264</v>
      </c>
      <c r="U451" s="46">
        <f t="shared" si="100"/>
        <v>7.4109880146452145E-2</v>
      </c>
    </row>
    <row r="452" spans="1:21" x14ac:dyDescent="0.25">
      <c r="A452" t="s">
        <v>283</v>
      </c>
      <c r="B452" s="7">
        <v>18412.900000000001</v>
      </c>
      <c r="C452" s="6">
        <v>559.4</v>
      </c>
      <c r="D452" s="12">
        <v>0.145653</v>
      </c>
      <c r="E452" s="6">
        <v>30.04</v>
      </c>
      <c r="F452" s="6">
        <v>0.44603999999999999</v>
      </c>
      <c r="G452" s="16">
        <v>82.882999999999996</v>
      </c>
      <c r="H452" s="5">
        <f t="shared" si="87"/>
        <v>-1.4678496510980743E-2</v>
      </c>
      <c r="I452" s="4">
        <f t="shared" si="88"/>
        <v>1.3571053251435927E-2</v>
      </c>
      <c r="J452" s="4">
        <f t="shared" si="89"/>
        <v>9.0706904298337721E-2</v>
      </c>
      <c r="K452" s="4">
        <f t="shared" si="90"/>
        <v>-1.5081967213114833E-2</v>
      </c>
      <c r="L452" s="4">
        <f t="shared" si="91"/>
        <v>-3.7524545238763141E-2</v>
      </c>
      <c r="M452" s="3">
        <f t="shared" si="92"/>
        <v>-4.8950647741224818E-2</v>
      </c>
      <c r="N452" s="42">
        <f t="shared" si="93"/>
        <v>47.313013269197292</v>
      </c>
      <c r="O452" s="14">
        <f t="shared" si="94"/>
        <v>82.40042422814048</v>
      </c>
      <c r="P452" s="14">
        <f t="shared" si="95"/>
        <v>82.096879650088141</v>
      </c>
      <c r="Q452" s="14">
        <f t="shared" si="96"/>
        <v>34.86536675951718</v>
      </c>
      <c r="R452" s="14">
        <f t="shared" si="97"/>
        <v>0</v>
      </c>
      <c r="S452" s="14">
        <f t="shared" si="98"/>
        <v>0</v>
      </c>
      <c r="T452" s="45">
        <f t="shared" si="99"/>
        <v>246.67568390694308</v>
      </c>
      <c r="U452" s="46">
        <f t="shared" si="100"/>
        <v>2.7885331717669493E-2</v>
      </c>
    </row>
    <row r="453" spans="1:21" x14ac:dyDescent="0.25">
      <c r="A453" t="s">
        <v>282</v>
      </c>
      <c r="B453" s="7">
        <v>18379.599999999999</v>
      </c>
      <c r="C453" s="6">
        <v>609.22</v>
      </c>
      <c r="D453" s="12">
        <v>0.15454000000000001</v>
      </c>
      <c r="E453" s="6">
        <v>30.98</v>
      </c>
      <c r="F453" s="6">
        <v>0.61509999999999998</v>
      </c>
      <c r="G453" s="16">
        <v>89.097999999999999</v>
      </c>
      <c r="H453" s="5">
        <f t="shared" ref="H453:H516" si="101">IFERROR(B453/B452-1,"")</f>
        <v>-1.8085146826410936E-3</v>
      </c>
      <c r="I453" s="4">
        <f t="shared" ref="I453:I516" si="102">IFERROR(C453/C452-1,"")</f>
        <v>8.9059706828745089E-2</v>
      </c>
      <c r="J453" s="4">
        <f t="shared" ref="J453:J516" si="103">IFERROR(D453/D452-1,"")</f>
        <v>6.1014877826066183E-2</v>
      </c>
      <c r="K453" s="4">
        <f t="shared" ref="K453:K516" si="104">IFERROR(E453/E452-1,"")</f>
        <v>3.1291611185086499E-2</v>
      </c>
      <c r="L453" s="4">
        <f t="shared" ref="L453:L516" si="105">IFERROR(F453/F452-1,"")</f>
        <v>0.37902430275311638</v>
      </c>
      <c r="M453" s="3">
        <f t="shared" ref="M453:M516" si="106">IFERROR(G453/G452-1,"")</f>
        <v>7.4985220129580199E-2</v>
      </c>
      <c r="N453" s="42">
        <f t="shared" si="93"/>
        <v>47.227446990019956</v>
      </c>
      <c r="O453" s="14">
        <f t="shared" si="94"/>
        <v>89.738981852462899</v>
      </c>
      <c r="P453" s="14">
        <f t="shared" si="95"/>
        <v>87.106010731839532</v>
      </c>
      <c r="Q453" s="14">
        <f t="shared" si="96"/>
        <v>35.95636025998143</v>
      </c>
      <c r="R453" s="14">
        <f t="shared" si="97"/>
        <v>0</v>
      </c>
      <c r="S453" s="14">
        <f t="shared" si="98"/>
        <v>0</v>
      </c>
      <c r="T453" s="45">
        <f t="shared" si="99"/>
        <v>260.02879983430381</v>
      </c>
      <c r="U453" s="46">
        <f t="shared" si="100"/>
        <v>5.4132274879586939E-2</v>
      </c>
    </row>
    <row r="454" spans="1:21" x14ac:dyDescent="0.25">
      <c r="A454" t="s">
        <v>281</v>
      </c>
      <c r="B454" s="7">
        <v>19152.599999999999</v>
      </c>
      <c r="C454" s="6">
        <v>605.03</v>
      </c>
      <c r="D454" s="12">
        <v>0.166995</v>
      </c>
      <c r="E454" s="6">
        <v>33.909999999999997</v>
      </c>
      <c r="F454" s="6">
        <v>0.69223999999999997</v>
      </c>
      <c r="G454" s="16">
        <v>89.230999999999995</v>
      </c>
      <c r="H454" s="5">
        <f t="shared" si="101"/>
        <v>4.2057498530980064E-2</v>
      </c>
      <c r="I454" s="4">
        <f t="shared" si="102"/>
        <v>-6.8776468270904667E-3</v>
      </c>
      <c r="J454" s="4">
        <f t="shared" si="103"/>
        <v>8.0594020965445878E-2</v>
      </c>
      <c r="K454" s="4">
        <f t="shared" si="104"/>
        <v>9.4577146546158675E-2</v>
      </c>
      <c r="L454" s="4">
        <f t="shared" si="105"/>
        <v>0.12541050235734019</v>
      </c>
      <c r="M454" s="3">
        <f t="shared" si="106"/>
        <v>1.4927383330713972E-3</v>
      </c>
      <c r="N454" s="42">
        <f t="shared" ref="N454:N517" si="107">N453*(1+H454)</f>
        <v>49.213715272424658</v>
      </c>
      <c r="O454" s="14">
        <f t="shared" ref="O454:O517" si="108">O453*(1+I454)</f>
        <v>89.121788828658978</v>
      </c>
      <c r="P454" s="14">
        <f t="shared" ref="P454:P517" si="109">P453*(1+J454)</f>
        <v>94.126234386977757</v>
      </c>
      <c r="Q454" s="14">
        <f t="shared" ref="Q454:Q517" si="110">Q453*(1+K454)</f>
        <v>39.357010213556173</v>
      </c>
      <c r="R454" s="14">
        <f t="shared" ref="R454:R517" si="111">R453*(1+L454)</f>
        <v>0</v>
      </c>
      <c r="S454" s="14">
        <f t="shared" ref="S454:S517" si="112">S453*(1+M454)</f>
        <v>0</v>
      </c>
      <c r="T454" s="45">
        <f t="shared" ref="T454:T517" si="113">SUM(N454:S454)</f>
        <v>271.81874870161755</v>
      </c>
      <c r="U454" s="46">
        <f t="shared" ref="U454:U517" si="114">T454/T453-1</f>
        <v>4.5340934830397916E-2</v>
      </c>
    </row>
    <row r="455" spans="1:21" x14ac:dyDescent="0.25">
      <c r="A455" t="s">
        <v>280</v>
      </c>
      <c r="B455" s="7">
        <v>18723</v>
      </c>
      <c r="C455" s="6">
        <v>569.66999999999996</v>
      </c>
      <c r="D455" s="12">
        <v>0.155226</v>
      </c>
      <c r="E455" s="6">
        <v>31.29</v>
      </c>
      <c r="F455" s="6">
        <v>0.63224000000000002</v>
      </c>
      <c r="G455" s="16">
        <v>81.772000000000006</v>
      </c>
      <c r="H455" s="5">
        <f t="shared" si="101"/>
        <v>-2.2430374988252177E-2</v>
      </c>
      <c r="I455" s="4">
        <f t="shared" si="102"/>
        <v>-5.8443382972745206E-2</v>
      </c>
      <c r="J455" s="4">
        <f t="shared" si="103"/>
        <v>-7.0475163927063655E-2</v>
      </c>
      <c r="K455" s="4">
        <f t="shared" si="104"/>
        <v>-7.7263344146269453E-2</v>
      </c>
      <c r="L455" s="4">
        <f t="shared" si="105"/>
        <v>-8.6675141569397818E-2</v>
      </c>
      <c r="M455" s="3">
        <f t="shared" si="106"/>
        <v>-8.3592025193038211E-2</v>
      </c>
      <c r="N455" s="42">
        <f t="shared" si="107"/>
        <v>48.109833184299099</v>
      </c>
      <c r="O455" s="14">
        <f t="shared" si="108"/>
        <v>83.913209992929538</v>
      </c>
      <c r="P455" s="14">
        <f t="shared" si="109"/>
        <v>87.492672588718278</v>
      </c>
      <c r="Q455" s="14">
        <f t="shared" si="110"/>
        <v>36.316155988857943</v>
      </c>
      <c r="R455" s="14">
        <f t="shared" si="111"/>
        <v>0</v>
      </c>
      <c r="S455" s="14">
        <f t="shared" si="112"/>
        <v>0</v>
      </c>
      <c r="T455" s="45">
        <f t="shared" si="113"/>
        <v>255.83187175480487</v>
      </c>
      <c r="U455" s="46">
        <f t="shared" si="114"/>
        <v>-5.8814474804171457E-2</v>
      </c>
    </row>
    <row r="456" spans="1:21" x14ac:dyDescent="0.25">
      <c r="A456" t="s">
        <v>279</v>
      </c>
      <c r="B456" s="7">
        <v>17162</v>
      </c>
      <c r="C456" s="6">
        <v>519.32000000000005</v>
      </c>
      <c r="D456" s="12">
        <v>0.13849600000000001</v>
      </c>
      <c r="E456" s="6">
        <v>28.22</v>
      </c>
      <c r="F456" s="6">
        <v>0.53593000000000002</v>
      </c>
      <c r="G456" s="16">
        <v>70.938999999999993</v>
      </c>
      <c r="H456" s="5">
        <f t="shared" si="101"/>
        <v>-8.3373391016396958E-2</v>
      </c>
      <c r="I456" s="4">
        <f t="shared" si="102"/>
        <v>-8.8384503308933104E-2</v>
      </c>
      <c r="J456" s="4">
        <f t="shared" si="103"/>
        <v>-0.10777833610348775</v>
      </c>
      <c r="K456" s="4">
        <f t="shared" si="104"/>
        <v>-9.81144135506552E-2</v>
      </c>
      <c r="L456" s="4">
        <f t="shared" si="105"/>
        <v>-0.15233139314184485</v>
      </c>
      <c r="M456" s="3">
        <f t="shared" si="106"/>
        <v>-0.13247810986645814</v>
      </c>
      <c r="N456" s="42">
        <f t="shared" si="107"/>
        <v>44.098753250490901</v>
      </c>
      <c r="O456" s="14">
        <f t="shared" si="108"/>
        <v>76.496582606646257</v>
      </c>
      <c r="P456" s="14">
        <f t="shared" si="109"/>
        <v>78.062857915858984</v>
      </c>
      <c r="Q456" s="14">
        <f t="shared" si="110"/>
        <v>32.753017641597033</v>
      </c>
      <c r="R456" s="14">
        <f t="shared" si="111"/>
        <v>0</v>
      </c>
      <c r="S456" s="14">
        <f t="shared" si="112"/>
        <v>0</v>
      </c>
      <c r="T456" s="45">
        <f t="shared" si="113"/>
        <v>231.41121141459317</v>
      </c>
      <c r="U456" s="46">
        <f t="shared" si="114"/>
        <v>-9.5455895204554553E-2</v>
      </c>
    </row>
    <row r="457" spans="1:21" x14ac:dyDescent="0.25">
      <c r="A457" t="s">
        <v>278</v>
      </c>
      <c r="B457" s="7">
        <v>17127.099999999999</v>
      </c>
      <c r="C457" s="6">
        <v>518.11</v>
      </c>
      <c r="D457" s="12">
        <v>0.141462</v>
      </c>
      <c r="E457" s="6">
        <v>28.44</v>
      </c>
      <c r="F457" s="6">
        <v>0.56120000000000003</v>
      </c>
      <c r="G457" s="16">
        <v>69.147000000000006</v>
      </c>
      <c r="H457" s="5">
        <f t="shared" si="101"/>
        <v>-2.0335625218507181E-3</v>
      </c>
      <c r="I457" s="4">
        <f t="shared" si="102"/>
        <v>-2.3299699607178814E-3</v>
      </c>
      <c r="J457" s="4">
        <f t="shared" si="103"/>
        <v>2.1415780961183017E-2</v>
      </c>
      <c r="K457" s="4">
        <f t="shared" si="104"/>
        <v>7.795889440113557E-3</v>
      </c>
      <c r="L457" s="4">
        <f t="shared" si="105"/>
        <v>4.7151680256749984E-2</v>
      </c>
      <c r="M457" s="3">
        <f t="shared" si="106"/>
        <v>-2.5261139852549186E-2</v>
      </c>
      <c r="N457" s="42">
        <f t="shared" si="107"/>
        <v>44.009075678620363</v>
      </c>
      <c r="O457" s="14">
        <f t="shared" si="108"/>
        <v>76.318347867075204</v>
      </c>
      <c r="P457" s="14">
        <f t="shared" si="109"/>
        <v>79.734634982188979</v>
      </c>
      <c r="Q457" s="14">
        <f t="shared" si="110"/>
        <v>33.008356545961014</v>
      </c>
      <c r="R457" s="14">
        <f t="shared" si="111"/>
        <v>0</v>
      </c>
      <c r="S457" s="14">
        <f t="shared" si="112"/>
        <v>0</v>
      </c>
      <c r="T457" s="45">
        <f t="shared" si="113"/>
        <v>233.07041507384557</v>
      </c>
      <c r="U457" s="46">
        <f t="shared" si="114"/>
        <v>7.1699363618118461E-3</v>
      </c>
    </row>
    <row r="458" spans="1:21" x14ac:dyDescent="0.25">
      <c r="A458" t="s">
        <v>277</v>
      </c>
      <c r="B458" s="7">
        <v>17730.7</v>
      </c>
      <c r="C458" s="6">
        <v>537.74</v>
      </c>
      <c r="D458" s="12">
        <v>0.164933</v>
      </c>
      <c r="E458" s="6">
        <v>29.16</v>
      </c>
      <c r="F458" s="6">
        <v>0.62597000000000003</v>
      </c>
      <c r="G458" s="16">
        <v>72.683000000000007</v>
      </c>
      <c r="H458" s="5">
        <f t="shared" si="101"/>
        <v>3.5242393633481583E-2</v>
      </c>
      <c r="I458" s="4">
        <f t="shared" si="102"/>
        <v>3.7887707243635438E-2</v>
      </c>
      <c r="J458" s="4">
        <f t="shared" si="103"/>
        <v>0.16591734882866072</v>
      </c>
      <c r="K458" s="4">
        <f t="shared" si="104"/>
        <v>2.5316455696202445E-2</v>
      </c>
      <c r="L458" s="4">
        <f t="shared" si="105"/>
        <v>0.11541339985744825</v>
      </c>
      <c r="M458" s="3">
        <f t="shared" si="106"/>
        <v>5.1137431848091719E-2</v>
      </c>
      <c r="N458" s="42">
        <f t="shared" si="107"/>
        <v>45.560060847131979</v>
      </c>
      <c r="O458" s="14">
        <f t="shared" si="108"/>
        <v>79.209875088380883</v>
      </c>
      <c r="P458" s="14">
        <f t="shared" si="109"/>
        <v>92.963994228254762</v>
      </c>
      <c r="Q458" s="14">
        <f t="shared" si="110"/>
        <v>33.844011142061291</v>
      </c>
      <c r="R458" s="14">
        <f t="shared" si="111"/>
        <v>0</v>
      </c>
      <c r="S458" s="14">
        <f t="shared" si="112"/>
        <v>0</v>
      </c>
      <c r="T458" s="45">
        <f t="shared" si="113"/>
        <v>251.57794130582892</v>
      </c>
      <c r="U458" s="46">
        <f t="shared" si="114"/>
        <v>7.9407445282660527E-2</v>
      </c>
    </row>
    <row r="459" spans="1:21" x14ac:dyDescent="0.25">
      <c r="A459" t="s">
        <v>276</v>
      </c>
      <c r="B459" s="7">
        <v>18185.5</v>
      </c>
      <c r="C459" s="6">
        <v>575.45000000000005</v>
      </c>
      <c r="D459" s="12">
        <v>0.166488</v>
      </c>
      <c r="E459" s="6">
        <v>30.09</v>
      </c>
      <c r="F459" s="6">
        <v>0.60533999999999999</v>
      </c>
      <c r="G459" s="16">
        <v>78.900999999999996</v>
      </c>
      <c r="H459" s="5">
        <f t="shared" si="101"/>
        <v>2.5650425533114918E-2</v>
      </c>
      <c r="I459" s="4">
        <f t="shared" si="102"/>
        <v>7.0126827091159472E-2</v>
      </c>
      <c r="J459" s="4">
        <f t="shared" si="103"/>
        <v>9.4280707923823925E-3</v>
      </c>
      <c r="K459" s="4">
        <f t="shared" si="104"/>
        <v>3.1893004115226331E-2</v>
      </c>
      <c r="L459" s="4">
        <f t="shared" si="105"/>
        <v>-3.2956850967298834E-2</v>
      </c>
      <c r="M459" s="3">
        <f t="shared" si="106"/>
        <v>8.5549578305793572E-2</v>
      </c>
      <c r="N459" s="42">
        <f t="shared" si="107"/>
        <v>46.728695795175526</v>
      </c>
      <c r="O459" s="14">
        <f t="shared" si="108"/>
        <v>84.764612302616115</v>
      </c>
      <c r="P459" s="14">
        <f t="shared" si="109"/>
        <v>93.840465346981375</v>
      </c>
      <c r="Q459" s="14">
        <f t="shared" si="110"/>
        <v>34.923398328690816</v>
      </c>
      <c r="R459" s="14">
        <f t="shared" si="111"/>
        <v>0</v>
      </c>
      <c r="S459" s="14">
        <f t="shared" si="112"/>
        <v>0</v>
      </c>
      <c r="T459" s="45">
        <f t="shared" si="113"/>
        <v>260.25717177346382</v>
      </c>
      <c r="U459" s="46">
        <f t="shared" si="114"/>
        <v>3.4499171201516798E-2</v>
      </c>
    </row>
    <row r="460" spans="1:21" x14ac:dyDescent="0.25">
      <c r="A460" t="s">
        <v>275</v>
      </c>
      <c r="B460" s="7">
        <v>19698.099999999999</v>
      </c>
      <c r="C460" s="6">
        <v>615.91999999999996</v>
      </c>
      <c r="D460" s="12">
        <v>0.17207900000000001</v>
      </c>
      <c r="E460" s="6">
        <v>31.49</v>
      </c>
      <c r="F460" s="6">
        <v>0.66386000000000001</v>
      </c>
      <c r="G460" s="16">
        <v>87.664000000000001</v>
      </c>
      <c r="H460" s="5">
        <f t="shared" si="101"/>
        <v>8.3176156828242309E-2</v>
      </c>
      <c r="I460" s="4">
        <f t="shared" si="102"/>
        <v>7.0327569728038775E-2</v>
      </c>
      <c r="J460" s="4">
        <f t="shared" si="103"/>
        <v>3.3581999903897097E-2</v>
      </c>
      <c r="K460" s="4">
        <f t="shared" si="104"/>
        <v>4.6527085410435376E-2</v>
      </c>
      <c r="L460" s="4">
        <f t="shared" si="105"/>
        <v>9.667294413057137E-2</v>
      </c>
      <c r="M460" s="3">
        <f t="shared" si="106"/>
        <v>0.11106323113775507</v>
      </c>
      <c r="N460" s="42">
        <f t="shared" si="107"/>
        <v>50.615409125014274</v>
      </c>
      <c r="O460" s="14">
        <f t="shared" si="108"/>
        <v>90.725901484798527</v>
      </c>
      <c r="P460" s="14">
        <f t="shared" si="109"/>
        <v>96.99181584524537</v>
      </c>
      <c r="Q460" s="14">
        <f t="shared" si="110"/>
        <v>36.548282265552466</v>
      </c>
      <c r="R460" s="14">
        <f t="shared" si="111"/>
        <v>0</v>
      </c>
      <c r="S460" s="14">
        <f t="shared" si="112"/>
        <v>0</v>
      </c>
      <c r="T460" s="45">
        <f t="shared" si="113"/>
        <v>274.88140872061064</v>
      </c>
      <c r="U460" s="46">
        <f t="shared" si="114"/>
        <v>5.6191484935816494E-2</v>
      </c>
    </row>
    <row r="461" spans="1:21" x14ac:dyDescent="0.25">
      <c r="A461" t="s">
        <v>274</v>
      </c>
      <c r="B461" s="7">
        <v>18770.7</v>
      </c>
      <c r="C461" s="6">
        <v>585.66</v>
      </c>
      <c r="D461" s="12">
        <v>0.15554399999999999</v>
      </c>
      <c r="E461" s="6">
        <v>30.21</v>
      </c>
      <c r="F461" s="6">
        <v>0.61084000000000005</v>
      </c>
      <c r="G461" s="16">
        <v>85.088999999999999</v>
      </c>
      <c r="H461" s="5">
        <f t="shared" si="101"/>
        <v>-4.7080682908503757E-2</v>
      </c>
      <c r="I461" s="4">
        <f t="shared" si="102"/>
        <v>-4.9129757111313177E-2</v>
      </c>
      <c r="J461" s="4">
        <f t="shared" si="103"/>
        <v>-9.6089586759569801E-2</v>
      </c>
      <c r="K461" s="4">
        <f t="shared" si="104"/>
        <v>-4.0647824706255831E-2</v>
      </c>
      <c r="L461" s="4">
        <f t="shared" si="105"/>
        <v>-7.9866236857168649E-2</v>
      </c>
      <c r="M461" s="3">
        <f t="shared" si="106"/>
        <v>-2.9373517065157895E-2</v>
      </c>
      <c r="N461" s="42">
        <f t="shared" si="107"/>
        <v>48.232401097715289</v>
      </c>
      <c r="O461" s="14">
        <f t="shared" si="108"/>
        <v>86.268559981145444</v>
      </c>
      <c r="P461" s="14">
        <f t="shared" si="109"/>
        <v>87.671912341615453</v>
      </c>
      <c r="Q461" s="14">
        <f t="shared" si="110"/>
        <v>35.062674094707532</v>
      </c>
      <c r="R461" s="14">
        <f t="shared" si="111"/>
        <v>0</v>
      </c>
      <c r="S461" s="14">
        <f t="shared" si="112"/>
        <v>0</v>
      </c>
      <c r="T461" s="45">
        <f t="shared" si="113"/>
        <v>257.23554751518373</v>
      </c>
      <c r="U461" s="46">
        <f t="shared" si="114"/>
        <v>-6.4194451300132016E-2</v>
      </c>
    </row>
    <row r="462" spans="1:21" x14ac:dyDescent="0.25">
      <c r="A462" t="s">
        <v>273</v>
      </c>
      <c r="B462" s="7">
        <v>19218.8</v>
      </c>
      <c r="C462" s="6">
        <v>598.04999999999995</v>
      </c>
      <c r="D462" s="12">
        <v>0.15865399999999999</v>
      </c>
      <c r="E462" s="6">
        <v>30.3</v>
      </c>
      <c r="F462" s="6">
        <v>0.63065000000000004</v>
      </c>
      <c r="G462" s="16">
        <v>88.998000000000005</v>
      </c>
      <c r="H462" s="5">
        <f t="shared" si="101"/>
        <v>2.3872311634622001E-2</v>
      </c>
      <c r="I462" s="4">
        <f t="shared" si="102"/>
        <v>2.1155619301301165E-2</v>
      </c>
      <c r="J462" s="4">
        <f t="shared" si="103"/>
        <v>1.9994342436866708E-2</v>
      </c>
      <c r="K462" s="4">
        <f t="shared" si="104"/>
        <v>2.9791459781529639E-3</v>
      </c>
      <c r="L462" s="4">
        <f t="shared" si="105"/>
        <v>3.243075109685023E-2</v>
      </c>
      <c r="M462" s="3">
        <f t="shared" si="106"/>
        <v>4.5940133272220907E-2</v>
      </c>
      <c r="N462" s="42">
        <f t="shared" si="107"/>
        <v>49.383820007606033</v>
      </c>
      <c r="O462" s="14">
        <f t="shared" si="108"/>
        <v>88.093624793778019</v>
      </c>
      <c r="P462" s="14">
        <f t="shared" si="109"/>
        <v>89.424854579068679</v>
      </c>
      <c r="Q462" s="14">
        <f t="shared" si="110"/>
        <v>35.167130919220071</v>
      </c>
      <c r="R462" s="14">
        <f t="shared" si="111"/>
        <v>0</v>
      </c>
      <c r="S462" s="14">
        <f t="shared" si="112"/>
        <v>0</v>
      </c>
      <c r="T462" s="45">
        <f t="shared" si="113"/>
        <v>262.06943029967283</v>
      </c>
      <c r="U462" s="46">
        <f t="shared" si="114"/>
        <v>1.8791659361168778E-2</v>
      </c>
    </row>
    <row r="463" spans="1:21" x14ac:dyDescent="0.25">
      <c r="A463" t="s">
        <v>272</v>
      </c>
      <c r="B463" s="7">
        <v>19433.3</v>
      </c>
      <c r="C463" s="6">
        <v>616.32000000000005</v>
      </c>
      <c r="D463" s="12">
        <v>0.164108</v>
      </c>
      <c r="E463" s="6">
        <v>30.7</v>
      </c>
      <c r="F463" s="6">
        <v>0.63031999999999999</v>
      </c>
      <c r="G463" s="16">
        <v>89.022999999999996</v>
      </c>
      <c r="H463" s="5">
        <f t="shared" si="101"/>
        <v>1.1160946573147035E-2</v>
      </c>
      <c r="I463" s="4">
        <f t="shared" si="102"/>
        <v>3.0549285176824759E-2</v>
      </c>
      <c r="J463" s="4">
        <f t="shared" si="103"/>
        <v>3.4376693937751446E-2</v>
      </c>
      <c r="K463" s="4">
        <f t="shared" si="104"/>
        <v>1.3201320132013139E-2</v>
      </c>
      <c r="L463" s="4">
        <f t="shared" si="105"/>
        <v>-5.2326964243254448E-4</v>
      </c>
      <c r="M463" s="3">
        <f t="shared" si="106"/>
        <v>2.8090518888057581E-4</v>
      </c>
      <c r="N463" s="42">
        <f t="shared" si="107"/>
        <v>49.934990184288836</v>
      </c>
      <c r="O463" s="14">
        <f t="shared" si="108"/>
        <v>90.784822059863345</v>
      </c>
      <c r="P463" s="14">
        <f t="shared" si="109"/>
        <v>92.498985435361249</v>
      </c>
      <c r="Q463" s="14">
        <f t="shared" si="110"/>
        <v>35.631383472609116</v>
      </c>
      <c r="R463" s="14">
        <f t="shared" si="111"/>
        <v>0</v>
      </c>
      <c r="S463" s="14">
        <f t="shared" si="112"/>
        <v>0</v>
      </c>
      <c r="T463" s="45">
        <f t="shared" si="113"/>
        <v>268.85018115212256</v>
      </c>
      <c r="U463" s="46">
        <f t="shared" si="114"/>
        <v>2.5873871838833162E-2</v>
      </c>
    </row>
    <row r="464" spans="1:21" x14ac:dyDescent="0.25">
      <c r="A464" t="s">
        <v>271</v>
      </c>
      <c r="B464" s="7">
        <v>18658.099999999999</v>
      </c>
      <c r="C464" s="6">
        <v>567.91</v>
      </c>
      <c r="D464" s="12">
        <v>0.14782200000000001</v>
      </c>
      <c r="E464" s="6">
        <v>29.03</v>
      </c>
      <c r="F464" s="6">
        <v>0.55350999999999995</v>
      </c>
      <c r="G464" s="16">
        <v>79.573999999999998</v>
      </c>
      <c r="H464" s="5">
        <f t="shared" si="101"/>
        <v>-3.9890291407017942E-2</v>
      </c>
      <c r="I464" s="4">
        <f t="shared" si="102"/>
        <v>-7.8546858774662609E-2</v>
      </c>
      <c r="J464" s="4">
        <f t="shared" si="103"/>
        <v>-9.9239525190727984E-2</v>
      </c>
      <c r="K464" s="4">
        <f t="shared" si="104"/>
        <v>-5.4397394136807775E-2</v>
      </c>
      <c r="L464" s="4">
        <f t="shared" si="105"/>
        <v>-0.12185873841858108</v>
      </c>
      <c r="M464" s="3">
        <f t="shared" si="106"/>
        <v>-0.10614110960088963</v>
      </c>
      <c r="N464" s="42">
        <f t="shared" si="107"/>
        <v>47.943068874430971</v>
      </c>
      <c r="O464" s="14">
        <f t="shared" si="108"/>
        <v>83.65395946264438</v>
      </c>
      <c r="P464" s="14">
        <f t="shared" si="109"/>
        <v>83.319430040131934</v>
      </c>
      <c r="Q464" s="14">
        <f t="shared" si="110"/>
        <v>33.693129062209856</v>
      </c>
      <c r="R464" s="14">
        <f t="shared" si="111"/>
        <v>0</v>
      </c>
      <c r="S464" s="14">
        <f t="shared" si="112"/>
        <v>0</v>
      </c>
      <c r="T464" s="45">
        <f t="shared" si="113"/>
        <v>248.60958743941714</v>
      </c>
      <c r="U464" s="46">
        <f t="shared" si="114"/>
        <v>-7.528577301293593E-2</v>
      </c>
    </row>
    <row r="465" spans="1:21" x14ac:dyDescent="0.25">
      <c r="A465" t="s">
        <v>270</v>
      </c>
      <c r="B465" s="7">
        <v>19146.5</v>
      </c>
      <c r="C465" s="6">
        <v>596.67999999999995</v>
      </c>
      <c r="D465" s="12">
        <v>0.15992999999999999</v>
      </c>
      <c r="E465" s="6">
        <v>29.73</v>
      </c>
      <c r="F465" s="6">
        <v>0.58531999999999995</v>
      </c>
      <c r="G465" s="16">
        <v>83.153999999999996</v>
      </c>
      <c r="H465" s="5">
        <f t="shared" si="101"/>
        <v>2.6176298765683725E-2</v>
      </c>
      <c r="I465" s="4">
        <f t="shared" si="102"/>
        <v>5.0659435473930703E-2</v>
      </c>
      <c r="J465" s="4">
        <f t="shared" si="103"/>
        <v>8.1909323375410903E-2</v>
      </c>
      <c r="K465" s="4">
        <f t="shared" si="104"/>
        <v>2.4112986565621775E-2</v>
      </c>
      <c r="L465" s="4">
        <f t="shared" si="105"/>
        <v>5.7469603078535103E-2</v>
      </c>
      <c r="M465" s="3">
        <f t="shared" si="106"/>
        <v>4.4989569457360323E-2</v>
      </c>
      <c r="N465" s="42">
        <f t="shared" si="107"/>
        <v>49.19804096903183</v>
      </c>
      <c r="O465" s="14">
        <f t="shared" si="108"/>
        <v>87.891821824181022</v>
      </c>
      <c r="P465" s="14">
        <f t="shared" si="109"/>
        <v>90.144068178744021</v>
      </c>
      <c r="Q465" s="14">
        <f t="shared" si="110"/>
        <v>34.505571030640681</v>
      </c>
      <c r="R465" s="14">
        <f t="shared" si="111"/>
        <v>0</v>
      </c>
      <c r="S465" s="14">
        <f t="shared" si="112"/>
        <v>0</v>
      </c>
      <c r="T465" s="45">
        <f t="shared" si="113"/>
        <v>261.73950200259753</v>
      </c>
      <c r="U465" s="46">
        <f t="shared" si="114"/>
        <v>5.2813387844022674E-2</v>
      </c>
    </row>
    <row r="466" spans="1:21" x14ac:dyDescent="0.25">
      <c r="A466" t="s">
        <v>269</v>
      </c>
      <c r="B466" s="7">
        <v>19379.900000000001</v>
      </c>
      <c r="C466" s="6">
        <v>601.67999999999995</v>
      </c>
      <c r="D466" s="12">
        <v>0.158664</v>
      </c>
      <c r="E466" s="6">
        <v>29.56</v>
      </c>
      <c r="F466" s="6">
        <v>0.62134999999999996</v>
      </c>
      <c r="G466" s="16">
        <v>83.573999999999998</v>
      </c>
      <c r="H466" s="5">
        <f t="shared" si="101"/>
        <v>1.2190217533230685E-2</v>
      </c>
      <c r="I466" s="4">
        <f t="shared" si="102"/>
        <v>8.3797010122679261E-3</v>
      </c>
      <c r="J466" s="4">
        <f t="shared" si="103"/>
        <v>-7.9159632339147468E-3</v>
      </c>
      <c r="K466" s="4">
        <f t="shared" si="104"/>
        <v>-5.7181298351833831E-3</v>
      </c>
      <c r="L466" s="4">
        <f t="shared" si="105"/>
        <v>6.1556071892298281E-2</v>
      </c>
      <c r="M466" s="3">
        <f t="shared" si="106"/>
        <v>5.0508694711017821E-3</v>
      </c>
      <c r="N466" s="42">
        <f t="shared" si="107"/>
        <v>49.79777579065312</v>
      </c>
      <c r="O466" s="14">
        <f t="shared" si="108"/>
        <v>88.628329012491179</v>
      </c>
      <c r="P466" s="14">
        <f t="shared" si="109"/>
        <v>89.430491049285578</v>
      </c>
      <c r="Q466" s="14">
        <f t="shared" si="110"/>
        <v>34.308263695450336</v>
      </c>
      <c r="R466" s="14">
        <f t="shared" si="111"/>
        <v>0</v>
      </c>
      <c r="S466" s="14">
        <f t="shared" si="112"/>
        <v>0</v>
      </c>
      <c r="T466" s="45">
        <f t="shared" si="113"/>
        <v>262.16485954788027</v>
      </c>
      <c r="U466" s="46">
        <f t="shared" si="114"/>
        <v>1.6251178825827939E-3</v>
      </c>
    </row>
    <row r="467" spans="1:21" x14ac:dyDescent="0.25">
      <c r="A467" t="s">
        <v>268</v>
      </c>
      <c r="B467" s="7">
        <v>19170.7</v>
      </c>
      <c r="C467" s="6">
        <v>591.09</v>
      </c>
      <c r="D467" s="12">
        <v>0.15404599999999999</v>
      </c>
      <c r="E467" s="6">
        <v>29.37</v>
      </c>
      <c r="F467" s="6">
        <v>0.60807999999999995</v>
      </c>
      <c r="G467" s="16">
        <v>83.403999999999996</v>
      </c>
      <c r="H467" s="5">
        <f t="shared" si="101"/>
        <v>-1.0794689343082253E-2</v>
      </c>
      <c r="I467" s="4">
        <f t="shared" si="102"/>
        <v>-1.7600717989628922E-2</v>
      </c>
      <c r="J467" s="4">
        <f t="shared" si="103"/>
        <v>-2.9105531185398159E-2</v>
      </c>
      <c r="K467" s="4">
        <f t="shared" si="104"/>
        <v>-6.4276048714477785E-3</v>
      </c>
      <c r="L467" s="4">
        <f t="shared" si="105"/>
        <v>-2.1356723263860955E-2</v>
      </c>
      <c r="M467" s="3">
        <f t="shared" si="106"/>
        <v>-2.0341254457127977E-3</v>
      </c>
      <c r="N467" s="42">
        <f t="shared" si="107"/>
        <v>49.260224271016554</v>
      </c>
      <c r="O467" s="14">
        <f t="shared" si="108"/>
        <v>87.068406787650275</v>
      </c>
      <c r="P467" s="14">
        <f t="shared" si="109"/>
        <v>86.827569103125128</v>
      </c>
      <c r="Q467" s="14">
        <f t="shared" si="110"/>
        <v>34.087743732590546</v>
      </c>
      <c r="R467" s="14">
        <f t="shared" si="111"/>
        <v>0</v>
      </c>
      <c r="S467" s="14">
        <f t="shared" si="112"/>
        <v>0</v>
      </c>
      <c r="T467" s="45">
        <f t="shared" si="113"/>
        <v>257.24394389438248</v>
      </c>
      <c r="U467" s="46">
        <f t="shared" si="114"/>
        <v>-1.8770309880524083E-2</v>
      </c>
    </row>
    <row r="468" spans="1:21" x14ac:dyDescent="0.25">
      <c r="A468" t="s">
        <v>267</v>
      </c>
      <c r="B468" s="7">
        <v>18326.599999999999</v>
      </c>
      <c r="C468" s="6">
        <v>555.04999999999995</v>
      </c>
      <c r="D468" s="12">
        <v>0.141265</v>
      </c>
      <c r="E468" s="6">
        <v>27.68</v>
      </c>
      <c r="F468" s="6">
        <v>0.55898000000000003</v>
      </c>
      <c r="G468" s="16">
        <v>76.765000000000001</v>
      </c>
      <c r="H468" s="5">
        <f t="shared" si="101"/>
        <v>-4.4030734401978133E-2</v>
      </c>
      <c r="I468" s="4">
        <f t="shared" si="102"/>
        <v>-6.0972102387115479E-2</v>
      </c>
      <c r="J468" s="4">
        <f t="shared" si="103"/>
        <v>-8.2968723628007113E-2</v>
      </c>
      <c r="K468" s="4">
        <f t="shared" si="104"/>
        <v>-5.7541709227102555E-2</v>
      </c>
      <c r="L468" s="4">
        <f t="shared" si="105"/>
        <v>-8.0745954479673587E-2</v>
      </c>
      <c r="M468" s="3">
        <f t="shared" si="106"/>
        <v>-7.960049877703701E-2</v>
      </c>
      <c r="N468" s="42">
        <f t="shared" si="107"/>
        <v>47.09126041955755</v>
      </c>
      <c r="O468" s="14">
        <f t="shared" si="108"/>
        <v>81.759662974310643</v>
      </c>
      <c r="P468" s="14">
        <f t="shared" si="109"/>
        <v>79.623596518916244</v>
      </c>
      <c r="Q468" s="14">
        <f t="shared" si="110"/>
        <v>32.126276694521835</v>
      </c>
      <c r="R468" s="14">
        <f t="shared" si="111"/>
        <v>0</v>
      </c>
      <c r="S468" s="14">
        <f t="shared" si="112"/>
        <v>0</v>
      </c>
      <c r="T468" s="45">
        <f t="shared" si="113"/>
        <v>240.60079660730628</v>
      </c>
      <c r="U468" s="46">
        <f t="shared" si="114"/>
        <v>-6.4697916829907665E-2</v>
      </c>
    </row>
    <row r="469" spans="1:21" x14ac:dyDescent="0.25">
      <c r="A469" t="s">
        <v>266</v>
      </c>
      <c r="B469" s="7">
        <v>18546</v>
      </c>
      <c r="C469" s="6">
        <v>573.21</v>
      </c>
      <c r="D469" s="12">
        <v>0.14796999999999999</v>
      </c>
      <c r="E469" s="6">
        <v>28.14</v>
      </c>
      <c r="F469" s="6">
        <v>0.58284999999999998</v>
      </c>
      <c r="G469" s="16">
        <v>77.397000000000006</v>
      </c>
      <c r="H469" s="5">
        <f t="shared" si="101"/>
        <v>1.1971669595014944E-2</v>
      </c>
      <c r="I469" s="4">
        <f t="shared" si="102"/>
        <v>3.2717773173588149E-2</v>
      </c>
      <c r="J469" s="4">
        <f t="shared" si="103"/>
        <v>4.7463986125367175E-2</v>
      </c>
      <c r="K469" s="4">
        <f t="shared" si="104"/>
        <v>1.6618497109826658E-2</v>
      </c>
      <c r="L469" s="4">
        <f t="shared" si="105"/>
        <v>4.270278006368744E-2</v>
      </c>
      <c r="M469" s="3">
        <f t="shared" si="106"/>
        <v>8.2329186478213856E-3</v>
      </c>
      <c r="N469" s="42">
        <f t="shared" si="107"/>
        <v>47.655021430113301</v>
      </c>
      <c r="O469" s="14">
        <f t="shared" si="108"/>
        <v>84.434657082253153</v>
      </c>
      <c r="P469" s="14">
        <f t="shared" si="109"/>
        <v>83.402849799341922</v>
      </c>
      <c r="Q469" s="14">
        <f t="shared" si="110"/>
        <v>32.660167130919234</v>
      </c>
      <c r="R469" s="14">
        <f t="shared" si="111"/>
        <v>0</v>
      </c>
      <c r="S469" s="14">
        <f t="shared" si="112"/>
        <v>0</v>
      </c>
      <c r="T469" s="45">
        <f t="shared" si="113"/>
        <v>248.15269544262762</v>
      </c>
      <c r="U469" s="46">
        <f t="shared" si="114"/>
        <v>3.1387671785838123E-2</v>
      </c>
    </row>
    <row r="470" spans="1:21" x14ac:dyDescent="0.25">
      <c r="A470" t="s">
        <v>265</v>
      </c>
      <c r="B470" s="7">
        <v>18247.2</v>
      </c>
      <c r="C470" s="6">
        <v>558.13</v>
      </c>
      <c r="D470" s="12">
        <v>0.14166300000000001</v>
      </c>
      <c r="E470" s="6">
        <v>27.66</v>
      </c>
      <c r="F470" s="6">
        <v>0.57135999999999998</v>
      </c>
      <c r="G470" s="16">
        <v>74.632999999999996</v>
      </c>
      <c r="H470" s="5">
        <f t="shared" si="101"/>
        <v>-1.6111290844386894E-2</v>
      </c>
      <c r="I470" s="4">
        <f t="shared" si="102"/>
        <v>-2.6307984857207756E-2</v>
      </c>
      <c r="J470" s="4">
        <f t="shared" si="103"/>
        <v>-4.2623504764479181E-2</v>
      </c>
      <c r="K470" s="4">
        <f t="shared" si="104"/>
        <v>-1.7057569296375252E-2</v>
      </c>
      <c r="L470" s="4">
        <f t="shared" si="105"/>
        <v>-1.9713476880844127E-2</v>
      </c>
      <c r="M470" s="3">
        <f t="shared" si="106"/>
        <v>-3.5711978500458819E-2</v>
      </c>
      <c r="N470" s="42">
        <f t="shared" si="107"/>
        <v>46.887237519657255</v>
      </c>
      <c r="O470" s="14">
        <f t="shared" si="108"/>
        <v>82.213351402309712</v>
      </c>
      <c r="P470" s="14">
        <f t="shared" si="109"/>
        <v>79.847928033548527</v>
      </c>
      <c r="Q470" s="14">
        <f t="shared" si="110"/>
        <v>32.103064066852383</v>
      </c>
      <c r="R470" s="14">
        <f t="shared" si="111"/>
        <v>0</v>
      </c>
      <c r="S470" s="14">
        <f t="shared" si="112"/>
        <v>0</v>
      </c>
      <c r="T470" s="45">
        <f t="shared" si="113"/>
        <v>241.05158102236788</v>
      </c>
      <c r="U470" s="46">
        <f t="shared" si="114"/>
        <v>-2.8615906861674589E-2</v>
      </c>
    </row>
    <row r="471" spans="1:21" x14ac:dyDescent="0.25">
      <c r="A471" t="s">
        <v>264</v>
      </c>
      <c r="B471" s="7">
        <v>18023.599999999999</v>
      </c>
      <c r="C471" s="6">
        <v>544.16999999999996</v>
      </c>
      <c r="D471" s="12">
        <v>0.13921600000000001</v>
      </c>
      <c r="E471" s="6">
        <v>27.33</v>
      </c>
      <c r="F471" s="6">
        <v>0.54786999999999997</v>
      </c>
      <c r="G471" s="16">
        <v>72.180999999999997</v>
      </c>
      <c r="H471" s="5">
        <f t="shared" si="101"/>
        <v>-1.2253934850278481E-2</v>
      </c>
      <c r="I471" s="4">
        <f t="shared" si="102"/>
        <v>-2.5012093956605197E-2</v>
      </c>
      <c r="J471" s="4">
        <f t="shared" si="103"/>
        <v>-1.7273388252401878E-2</v>
      </c>
      <c r="K471" s="4">
        <f t="shared" si="104"/>
        <v>-1.1930585683297301E-2</v>
      </c>
      <c r="L471" s="4">
        <f t="shared" si="105"/>
        <v>-4.1112433492019096E-2</v>
      </c>
      <c r="M471" s="3">
        <f t="shared" si="106"/>
        <v>-3.2854099393029856E-2</v>
      </c>
      <c r="N471" s="42">
        <f t="shared" si="107"/>
        <v>46.312684365781841</v>
      </c>
      <c r="O471" s="14">
        <f t="shared" si="108"/>
        <v>80.157023332547737</v>
      </c>
      <c r="P471" s="14">
        <f t="shared" si="109"/>
        <v>78.468683771475199</v>
      </c>
      <c r="Q471" s="14">
        <f t="shared" si="110"/>
        <v>31.720055710306418</v>
      </c>
      <c r="R471" s="14">
        <f t="shared" si="111"/>
        <v>0</v>
      </c>
      <c r="S471" s="14">
        <f t="shared" si="112"/>
        <v>0</v>
      </c>
      <c r="T471" s="45">
        <f t="shared" si="113"/>
        <v>236.65844718011121</v>
      </c>
      <c r="U471" s="46">
        <f t="shared" si="114"/>
        <v>-1.8224870476369226E-2</v>
      </c>
    </row>
    <row r="472" spans="1:21" x14ac:dyDescent="0.25">
      <c r="A472" t="s">
        <v>263</v>
      </c>
      <c r="B472" s="7">
        <v>18808.900000000001</v>
      </c>
      <c r="C472" s="6">
        <v>567.78</v>
      </c>
      <c r="D472" s="12">
        <v>0.144259</v>
      </c>
      <c r="E472" s="6">
        <v>28.14</v>
      </c>
      <c r="F472" s="6">
        <v>0.50588999999999995</v>
      </c>
      <c r="G472" s="16">
        <v>76.656000000000006</v>
      </c>
      <c r="H472" s="5">
        <f t="shared" si="101"/>
        <v>4.3570651812068872E-2</v>
      </c>
      <c r="I472" s="4">
        <f t="shared" si="102"/>
        <v>4.3387176801367167E-2</v>
      </c>
      <c r="J472" s="4">
        <f t="shared" si="103"/>
        <v>3.6224284564992493E-2</v>
      </c>
      <c r="K472" s="4">
        <f t="shared" si="104"/>
        <v>2.9637760702524885E-2</v>
      </c>
      <c r="L472" s="4">
        <f t="shared" si="105"/>
        <v>-7.6624016646284709E-2</v>
      </c>
      <c r="M472" s="3">
        <f t="shared" si="106"/>
        <v>6.1996924398387554E-2</v>
      </c>
      <c r="N472" s="42">
        <f t="shared" si="107"/>
        <v>48.330558210765567</v>
      </c>
      <c r="O472" s="14">
        <f t="shared" si="108"/>
        <v>83.634810275748293</v>
      </c>
      <c r="P472" s="14">
        <f t="shared" si="109"/>
        <v>81.311155701853522</v>
      </c>
      <c r="Q472" s="14">
        <f t="shared" si="110"/>
        <v>32.660167130919241</v>
      </c>
      <c r="R472" s="14">
        <f t="shared" si="111"/>
        <v>0</v>
      </c>
      <c r="S472" s="14">
        <f t="shared" si="112"/>
        <v>0</v>
      </c>
      <c r="T472" s="45">
        <f t="shared" si="113"/>
        <v>245.93669131928661</v>
      </c>
      <c r="U472" s="46">
        <f t="shared" si="114"/>
        <v>3.9205210081151742E-2</v>
      </c>
    </row>
    <row r="473" spans="1:21" x14ac:dyDescent="0.25">
      <c r="A473" t="s">
        <v>262</v>
      </c>
      <c r="B473" s="7">
        <v>19176.8</v>
      </c>
      <c r="C473" s="6">
        <v>591.09</v>
      </c>
      <c r="D473" s="12">
        <v>0.15404899999999999</v>
      </c>
      <c r="E473" s="6">
        <v>29.14</v>
      </c>
      <c r="F473" s="6">
        <v>0.51415999999999995</v>
      </c>
      <c r="G473" s="16">
        <v>82.322999999999993</v>
      </c>
      <c r="H473" s="5">
        <f t="shared" si="101"/>
        <v>1.9559889201388625E-2</v>
      </c>
      <c r="I473" s="4">
        <f t="shared" si="102"/>
        <v>4.1054633837049659E-2</v>
      </c>
      <c r="J473" s="4">
        <f t="shared" si="103"/>
        <v>6.7864050076598348E-2</v>
      </c>
      <c r="K473" s="4">
        <f t="shared" si="104"/>
        <v>3.5536602700781739E-2</v>
      </c>
      <c r="L473" s="4">
        <f t="shared" si="105"/>
        <v>1.6347427306331319E-2</v>
      </c>
      <c r="M473" s="3">
        <f t="shared" si="106"/>
        <v>7.3927676894176342E-2</v>
      </c>
      <c r="N473" s="42">
        <f t="shared" si="107"/>
        <v>49.275898574409403</v>
      </c>
      <c r="O473" s="14">
        <f t="shared" si="108"/>
        <v>87.068406787650261</v>
      </c>
      <c r="P473" s="14">
        <f t="shared" si="109"/>
        <v>86.829260044190193</v>
      </c>
      <c r="Q473" s="14">
        <f t="shared" si="110"/>
        <v>33.820798514391846</v>
      </c>
      <c r="R473" s="14">
        <f t="shared" si="111"/>
        <v>0</v>
      </c>
      <c r="S473" s="14">
        <f t="shared" si="112"/>
        <v>0</v>
      </c>
      <c r="T473" s="45">
        <f t="shared" si="113"/>
        <v>256.99436392064172</v>
      </c>
      <c r="U473" s="46">
        <f t="shared" si="114"/>
        <v>4.496145956114983E-2</v>
      </c>
    </row>
    <row r="474" spans="1:21" x14ac:dyDescent="0.25">
      <c r="A474" t="s">
        <v>261</v>
      </c>
      <c r="B474" s="7">
        <v>19273.8</v>
      </c>
      <c r="C474" s="6">
        <v>586.19000000000005</v>
      </c>
      <c r="D474" s="12">
        <v>0.15831600000000001</v>
      </c>
      <c r="E474" s="6">
        <v>30.03</v>
      </c>
      <c r="F474" s="6">
        <v>0.49747000000000002</v>
      </c>
      <c r="G474" s="16">
        <v>82.361000000000004</v>
      </c>
      <c r="H474" s="5">
        <f t="shared" si="101"/>
        <v>5.0581953193442608E-3</v>
      </c>
      <c r="I474" s="4">
        <f t="shared" si="102"/>
        <v>-8.2897697474157983E-3</v>
      </c>
      <c r="J474" s="4">
        <f t="shared" si="103"/>
        <v>2.7698978896325332E-2</v>
      </c>
      <c r="K474" s="4">
        <f t="shared" si="104"/>
        <v>3.0542210020590321E-2</v>
      </c>
      <c r="L474" s="4">
        <f t="shared" si="105"/>
        <v>-3.246071261863992E-2</v>
      </c>
      <c r="M474" s="3">
        <f t="shared" si="106"/>
        <v>4.615963946892343E-4</v>
      </c>
      <c r="N474" s="42">
        <f t="shared" si="107"/>
        <v>49.525145693934967</v>
      </c>
      <c r="O474" s="14">
        <f t="shared" si="108"/>
        <v>86.346629743106305</v>
      </c>
      <c r="P474" s="14">
        <f t="shared" si="109"/>
        <v>89.234341885737763</v>
      </c>
      <c r="Q474" s="14">
        <f t="shared" si="110"/>
        <v>34.853760445682468</v>
      </c>
      <c r="R474" s="14">
        <f t="shared" si="111"/>
        <v>0</v>
      </c>
      <c r="S474" s="14">
        <f t="shared" si="112"/>
        <v>0</v>
      </c>
      <c r="T474" s="45">
        <f t="shared" si="113"/>
        <v>259.95987776846152</v>
      </c>
      <c r="U474" s="46">
        <f t="shared" si="114"/>
        <v>1.1539217446556727E-2</v>
      </c>
    </row>
    <row r="475" spans="1:21" x14ac:dyDescent="0.25">
      <c r="A475" t="s">
        <v>260</v>
      </c>
      <c r="B475" s="7">
        <v>19434.900000000001</v>
      </c>
      <c r="C475" s="6">
        <v>588.91</v>
      </c>
      <c r="D475" s="12">
        <v>0.15381300000000001</v>
      </c>
      <c r="E475" s="6">
        <v>29.51</v>
      </c>
      <c r="F475" s="6">
        <v>0.46783000000000002</v>
      </c>
      <c r="G475" s="16">
        <v>81.332999999999998</v>
      </c>
      <c r="H475" s="5">
        <f t="shared" si="101"/>
        <v>8.3584970270524916E-3</v>
      </c>
      <c r="I475" s="4">
        <f t="shared" si="102"/>
        <v>4.6401337450312496E-3</v>
      </c>
      <c r="J475" s="4">
        <f t="shared" si="103"/>
        <v>-2.844311377245512E-2</v>
      </c>
      <c r="K475" s="4">
        <f t="shared" si="104"/>
        <v>-1.7316017316017285E-2</v>
      </c>
      <c r="L475" s="4">
        <f t="shared" si="105"/>
        <v>-5.9581482300440247E-2</v>
      </c>
      <c r="M475" s="3">
        <f t="shared" si="106"/>
        <v>-1.2481635725646867E-2</v>
      </c>
      <c r="N475" s="42">
        <f t="shared" si="107"/>
        <v>49.93910147698206</v>
      </c>
      <c r="O475" s="14">
        <f t="shared" si="108"/>
        <v>86.747289653547014</v>
      </c>
      <c r="P475" s="14">
        <f t="shared" si="109"/>
        <v>86.696239347071568</v>
      </c>
      <c r="Q475" s="14">
        <f t="shared" si="110"/>
        <v>34.250232126276714</v>
      </c>
      <c r="R475" s="14">
        <f t="shared" si="111"/>
        <v>0</v>
      </c>
      <c r="S475" s="14">
        <f t="shared" si="112"/>
        <v>0</v>
      </c>
      <c r="T475" s="45">
        <f t="shared" si="113"/>
        <v>257.63286260387736</v>
      </c>
      <c r="U475" s="46">
        <f t="shared" si="114"/>
        <v>-8.95143967815204E-3</v>
      </c>
    </row>
    <row r="476" spans="1:21" x14ac:dyDescent="0.25">
      <c r="A476" t="s">
        <v>259</v>
      </c>
      <c r="B476" s="7">
        <v>21352.2</v>
      </c>
      <c r="C476" s="6">
        <v>637.38</v>
      </c>
      <c r="D476" s="12">
        <v>0.16819799999999999</v>
      </c>
      <c r="E476" s="6">
        <v>30.56</v>
      </c>
      <c r="F476" s="6">
        <v>0.57120000000000004</v>
      </c>
      <c r="G476" s="16">
        <v>93.134</v>
      </c>
      <c r="H476" s="5">
        <f t="shared" si="101"/>
        <v>9.8652424247101855E-2</v>
      </c>
      <c r="I476" s="4">
        <f t="shared" si="102"/>
        <v>8.2304596627668092E-2</v>
      </c>
      <c r="J476" s="4">
        <f t="shared" si="103"/>
        <v>9.3522654131965366E-2</v>
      </c>
      <c r="K476" s="4">
        <f t="shared" si="104"/>
        <v>3.5581158929176349E-2</v>
      </c>
      <c r="L476" s="4">
        <f t="shared" si="105"/>
        <v>0.22095633029091766</v>
      </c>
      <c r="M476" s="3">
        <f t="shared" si="106"/>
        <v>0.145094856946135</v>
      </c>
      <c r="N476" s="42">
        <f t="shared" si="107"/>
        <v>54.865714902408364</v>
      </c>
      <c r="O476" s="14">
        <f t="shared" si="108"/>
        <v>93.886990337025694</v>
      </c>
      <c r="P476" s="14">
        <f t="shared" si="109"/>
        <v>94.804301754069826</v>
      </c>
      <c r="Q476" s="14">
        <f t="shared" si="110"/>
        <v>35.468895078922948</v>
      </c>
      <c r="R476" s="14">
        <f t="shared" si="111"/>
        <v>0</v>
      </c>
      <c r="S476" s="14">
        <f t="shared" si="112"/>
        <v>0</v>
      </c>
      <c r="T476" s="45">
        <f t="shared" si="113"/>
        <v>279.02590207242685</v>
      </c>
      <c r="U476" s="46">
        <f t="shared" si="114"/>
        <v>8.3036920260604719E-2</v>
      </c>
    </row>
    <row r="477" spans="1:21" x14ac:dyDescent="0.25">
      <c r="A477" t="s">
        <v>258</v>
      </c>
      <c r="B477" s="7">
        <v>22825.4</v>
      </c>
      <c r="C477" s="6">
        <v>643.16999999999996</v>
      </c>
      <c r="D477" s="12">
        <v>0.16341800000000001</v>
      </c>
      <c r="E477" s="6">
        <v>30.22</v>
      </c>
      <c r="F477" s="6">
        <v>0.57789999999999997</v>
      </c>
      <c r="G477" s="16">
        <v>101.149</v>
      </c>
      <c r="H477" s="5">
        <f t="shared" si="101"/>
        <v>6.8995232341398038E-2</v>
      </c>
      <c r="I477" s="4">
        <f t="shared" si="102"/>
        <v>9.0840628824249148E-3</v>
      </c>
      <c r="J477" s="4">
        <f t="shared" si="103"/>
        <v>-2.8418887263819914E-2</v>
      </c>
      <c r="K477" s="4">
        <f t="shared" si="104"/>
        <v>-1.1125654450261813E-2</v>
      </c>
      <c r="L477" s="4">
        <f t="shared" si="105"/>
        <v>1.1729691876750659E-2</v>
      </c>
      <c r="M477" s="3">
        <f t="shared" si="106"/>
        <v>8.6058797002168896E-2</v>
      </c>
      <c r="N477" s="42">
        <f t="shared" si="107"/>
        <v>58.651187649676935</v>
      </c>
      <c r="O477" s="14">
        <f t="shared" si="108"/>
        <v>94.739865661088857</v>
      </c>
      <c r="P477" s="14">
        <f t="shared" si="109"/>
        <v>92.110068990395746</v>
      </c>
      <c r="Q477" s="14">
        <f t="shared" si="110"/>
        <v>35.074280408542258</v>
      </c>
      <c r="R477" s="14">
        <f t="shared" si="111"/>
        <v>0</v>
      </c>
      <c r="S477" s="14">
        <f t="shared" si="112"/>
        <v>0</v>
      </c>
      <c r="T477" s="45">
        <f t="shared" si="113"/>
        <v>280.57540270970378</v>
      </c>
      <c r="U477" s="46">
        <f t="shared" si="114"/>
        <v>5.5532501669852685E-3</v>
      </c>
    </row>
    <row r="478" spans="1:21" x14ac:dyDescent="0.25">
      <c r="A478" t="s">
        <v>257</v>
      </c>
      <c r="B478" s="7">
        <v>23127.9</v>
      </c>
      <c r="C478" s="6">
        <v>653.85</v>
      </c>
      <c r="D478" s="12">
        <v>0.16502</v>
      </c>
      <c r="E478" s="6">
        <v>30.96</v>
      </c>
      <c r="F478" s="6">
        <v>0.58348</v>
      </c>
      <c r="G478" s="16">
        <v>109.351</v>
      </c>
      <c r="H478" s="5">
        <f t="shared" si="101"/>
        <v>1.3252779797944481E-2</v>
      </c>
      <c r="I478" s="4">
        <f t="shared" si="102"/>
        <v>1.6605252110639679E-2</v>
      </c>
      <c r="J478" s="4">
        <f t="shared" si="103"/>
        <v>9.8030816678700283E-3</v>
      </c>
      <c r="K478" s="4">
        <f t="shared" si="104"/>
        <v>2.4487094639311868E-2</v>
      </c>
      <c r="L478" s="4">
        <f t="shared" si="105"/>
        <v>9.6556497663955465E-3</v>
      </c>
      <c r="M478" s="3">
        <f t="shared" si="106"/>
        <v>8.1088295484878614E-2</v>
      </c>
      <c r="N478" s="42">
        <f t="shared" si="107"/>
        <v>59.428478924486022</v>
      </c>
      <c r="O478" s="14">
        <f t="shared" si="108"/>
        <v>96.313045015319375</v>
      </c>
      <c r="P478" s="14">
        <f t="shared" si="109"/>
        <v>93.013031519141734</v>
      </c>
      <c r="Q478" s="14">
        <f t="shared" si="110"/>
        <v>35.933147632311993</v>
      </c>
      <c r="R478" s="14">
        <f t="shared" si="111"/>
        <v>0</v>
      </c>
      <c r="S478" s="14">
        <f t="shared" si="112"/>
        <v>0</v>
      </c>
      <c r="T478" s="45">
        <f t="shared" si="113"/>
        <v>284.68770309125915</v>
      </c>
      <c r="U478" s="46">
        <f t="shared" si="114"/>
        <v>1.4656667483464947E-2</v>
      </c>
    </row>
    <row r="479" spans="1:21" x14ac:dyDescent="0.25">
      <c r="A479" t="s">
        <v>256</v>
      </c>
      <c r="B479" s="7">
        <v>23844</v>
      </c>
      <c r="C479" s="6">
        <v>658.17</v>
      </c>
      <c r="D479" s="12">
        <v>0.164301</v>
      </c>
      <c r="E479" s="6">
        <v>33.299999999999997</v>
      </c>
      <c r="F479" s="6">
        <v>0.57659000000000005</v>
      </c>
      <c r="G479" s="16">
        <v>119.84</v>
      </c>
      <c r="H479" s="5">
        <f t="shared" si="101"/>
        <v>3.0962603608628569E-2</v>
      </c>
      <c r="I479" s="4">
        <f t="shared" si="102"/>
        <v>6.6070199587060507E-3</v>
      </c>
      <c r="J479" s="4">
        <f t="shared" si="103"/>
        <v>-4.357047630590194E-3</v>
      </c>
      <c r="K479" s="4">
        <f t="shared" si="104"/>
        <v>7.5581395348837122E-2</v>
      </c>
      <c r="L479" s="4">
        <f t="shared" si="105"/>
        <v>-1.1808459587303699E-2</v>
      </c>
      <c r="M479" s="3">
        <f t="shared" si="106"/>
        <v>9.592047626450606E-2</v>
      </c>
      <c r="N479" s="42">
        <f t="shared" si="107"/>
        <v>61.268539360488617</v>
      </c>
      <c r="O479" s="14">
        <f t="shared" si="108"/>
        <v>96.94938722601934</v>
      </c>
      <c r="P479" s="14">
        <f t="shared" si="109"/>
        <v>92.607769310547241</v>
      </c>
      <c r="Q479" s="14">
        <f t="shared" si="110"/>
        <v>38.649025069637894</v>
      </c>
      <c r="R479" s="14">
        <f t="shared" si="111"/>
        <v>0</v>
      </c>
      <c r="S479" s="14">
        <f t="shared" si="112"/>
        <v>0</v>
      </c>
      <c r="T479" s="45">
        <f t="shared" si="113"/>
        <v>289.4747209666931</v>
      </c>
      <c r="U479" s="46">
        <f t="shared" si="114"/>
        <v>1.6814979443981803E-2</v>
      </c>
    </row>
    <row r="480" spans="1:21" x14ac:dyDescent="0.25">
      <c r="A480" t="s">
        <v>255</v>
      </c>
      <c r="B480" s="7">
        <v>23474.9</v>
      </c>
      <c r="C480" s="6">
        <v>638.26</v>
      </c>
      <c r="D480" s="12">
        <v>0.161998</v>
      </c>
      <c r="E480" s="6">
        <v>34.270000000000003</v>
      </c>
      <c r="F480" s="6">
        <v>0.55633999999999995</v>
      </c>
      <c r="G480" s="16">
        <v>114.631</v>
      </c>
      <c r="H480" s="5">
        <f t="shared" si="101"/>
        <v>-1.5479785270927637E-2</v>
      </c>
      <c r="I480" s="4">
        <f t="shared" si="102"/>
        <v>-3.0250543172736455E-2</v>
      </c>
      <c r="J480" s="4">
        <f t="shared" si="103"/>
        <v>-1.4016956683160831E-2</v>
      </c>
      <c r="K480" s="4">
        <f t="shared" si="104"/>
        <v>2.912912912912935E-2</v>
      </c>
      <c r="L480" s="4">
        <f t="shared" si="105"/>
        <v>-3.5120276106072046E-2</v>
      </c>
      <c r="M480" s="3">
        <f t="shared" si="106"/>
        <v>-4.3466288384512719E-2</v>
      </c>
      <c r="N480" s="42">
        <f t="shared" si="107"/>
        <v>60.320115527324873</v>
      </c>
      <c r="O480" s="14">
        <f t="shared" si="108"/>
        <v>94.016615602168301</v>
      </c>
      <c r="P480" s="14">
        <f t="shared" si="109"/>
        <v>91.309690219597144</v>
      </c>
      <c r="Q480" s="14">
        <f t="shared" si="110"/>
        <v>39.774837511606336</v>
      </c>
      <c r="R480" s="14">
        <f t="shared" si="111"/>
        <v>0</v>
      </c>
      <c r="S480" s="14">
        <f t="shared" si="112"/>
        <v>0</v>
      </c>
      <c r="T480" s="45">
        <f t="shared" si="113"/>
        <v>285.42125886069664</v>
      </c>
      <c r="U480" s="46">
        <f t="shared" si="114"/>
        <v>-1.4002818942047912E-2</v>
      </c>
    </row>
    <row r="481" spans="1:21" x14ac:dyDescent="0.25">
      <c r="A481" t="s">
        <v>254</v>
      </c>
      <c r="B481" s="7">
        <v>22728.5</v>
      </c>
      <c r="C481" s="6">
        <v>607.85</v>
      </c>
      <c r="D481" s="12">
        <v>0.152699</v>
      </c>
      <c r="E481" s="6">
        <v>32.15</v>
      </c>
      <c r="F481" s="6">
        <v>0.51448000000000005</v>
      </c>
      <c r="G481" s="16">
        <v>104.41200000000001</v>
      </c>
      <c r="H481" s="5">
        <f t="shared" si="101"/>
        <v>-3.1795662601331709E-2</v>
      </c>
      <c r="I481" s="4">
        <f t="shared" si="102"/>
        <v>-4.7645160279509824E-2</v>
      </c>
      <c r="J481" s="4">
        <f t="shared" si="103"/>
        <v>-5.7401943233867048E-2</v>
      </c>
      <c r="K481" s="4">
        <f t="shared" si="104"/>
        <v>-6.1861686606361377E-2</v>
      </c>
      <c r="L481" s="4">
        <f t="shared" si="105"/>
        <v>-7.5241758636804601E-2</v>
      </c>
      <c r="M481" s="3">
        <f t="shared" si="106"/>
        <v>-8.9146914883408424E-2</v>
      </c>
      <c r="N481" s="42">
        <f t="shared" si="107"/>
        <v>58.402197485944704</v>
      </c>
      <c r="O481" s="14">
        <f t="shared" si="108"/>
        <v>89.537178882865931</v>
      </c>
      <c r="P481" s="14">
        <f t="shared" si="109"/>
        <v>86.068336564909842</v>
      </c>
      <c r="Q481" s="14">
        <f t="shared" si="110"/>
        <v>37.314298978644395</v>
      </c>
      <c r="R481" s="14">
        <f t="shared" si="111"/>
        <v>0</v>
      </c>
      <c r="S481" s="14">
        <f t="shared" si="112"/>
        <v>0</v>
      </c>
      <c r="T481" s="45">
        <f t="shared" si="113"/>
        <v>271.32201191236487</v>
      </c>
      <c r="U481" s="46">
        <f t="shared" si="114"/>
        <v>-4.9398026638278858E-2</v>
      </c>
    </row>
    <row r="482" spans="1:21" x14ac:dyDescent="0.25">
      <c r="A482" t="s">
        <v>253</v>
      </c>
      <c r="B482" s="7">
        <v>23823.200000000001</v>
      </c>
      <c r="C482" s="6">
        <v>637.47</v>
      </c>
      <c r="D482" s="12">
        <v>0.15665799999999999</v>
      </c>
      <c r="E482" s="6">
        <v>33.520000000000003</v>
      </c>
      <c r="F482" s="6">
        <v>0.44732</v>
      </c>
      <c r="G482" s="16">
        <v>114.45</v>
      </c>
      <c r="H482" s="5">
        <f t="shared" si="101"/>
        <v>4.8164199133246877E-2</v>
      </c>
      <c r="I482" s="4">
        <f t="shared" si="102"/>
        <v>4.8729127251789128E-2</v>
      </c>
      <c r="J482" s="4">
        <f t="shared" si="103"/>
        <v>2.5926823358371598E-2</v>
      </c>
      <c r="K482" s="4">
        <f t="shared" si="104"/>
        <v>4.2612752721617575E-2</v>
      </c>
      <c r="L482" s="4">
        <f t="shared" si="105"/>
        <v>-0.13053957393873439</v>
      </c>
      <c r="M482" s="3">
        <f t="shared" si="106"/>
        <v>9.6138374899436885E-2</v>
      </c>
      <c r="N482" s="42">
        <f t="shared" si="107"/>
        <v>61.215092555476957</v>
      </c>
      <c r="O482" s="14">
        <f t="shared" si="108"/>
        <v>93.900247466415308</v>
      </c>
      <c r="P482" s="14">
        <f t="shared" si="109"/>
        <v>88.299815123777137</v>
      </c>
      <c r="Q482" s="14">
        <f t="shared" si="110"/>
        <v>38.904363974001875</v>
      </c>
      <c r="R482" s="14">
        <f t="shared" si="111"/>
        <v>0</v>
      </c>
      <c r="S482" s="14">
        <f t="shared" si="112"/>
        <v>0</v>
      </c>
      <c r="T482" s="45">
        <f t="shared" si="113"/>
        <v>282.31951911967127</v>
      </c>
      <c r="U482" s="46">
        <f t="shared" si="114"/>
        <v>4.0533044590788769E-2</v>
      </c>
    </row>
    <row r="483" spans="1:21" x14ac:dyDescent="0.25">
      <c r="A483" t="s">
        <v>252</v>
      </c>
      <c r="B483" s="7">
        <v>23257.9</v>
      </c>
      <c r="C483" s="6">
        <v>585.69000000000005</v>
      </c>
      <c r="D483" s="12">
        <v>0.13650999999999999</v>
      </c>
      <c r="E483" s="6">
        <v>31.19</v>
      </c>
      <c r="F483" s="6">
        <v>0.26040999999999997</v>
      </c>
      <c r="G483" s="16">
        <v>102.488</v>
      </c>
      <c r="H483" s="5">
        <f t="shared" si="101"/>
        <v>-2.3728970079586298E-2</v>
      </c>
      <c r="I483" s="4">
        <f t="shared" si="102"/>
        <v>-8.1227351875382325E-2</v>
      </c>
      <c r="J483" s="4">
        <f t="shared" si="103"/>
        <v>-0.12861136999068035</v>
      </c>
      <c r="K483" s="4">
        <f t="shared" si="104"/>
        <v>-6.9510739856802006E-2</v>
      </c>
      <c r="L483" s="4">
        <f t="shared" si="105"/>
        <v>-0.41784404900295091</v>
      </c>
      <c r="M483" s="3">
        <f t="shared" si="106"/>
        <v>-0.10451725644386201</v>
      </c>
      <c r="N483" s="42">
        <f t="shared" si="107"/>
        <v>59.762521455808937</v>
      </c>
      <c r="O483" s="14">
        <f t="shared" si="108"/>
        <v>86.272979024275315</v>
      </c>
      <c r="P483" s="14">
        <f t="shared" si="109"/>
        <v>76.94345493078437</v>
      </c>
      <c r="Q483" s="14">
        <f t="shared" si="110"/>
        <v>36.200092850510693</v>
      </c>
      <c r="R483" s="14">
        <f t="shared" si="111"/>
        <v>0</v>
      </c>
      <c r="S483" s="14">
        <f t="shared" si="112"/>
        <v>0</v>
      </c>
      <c r="T483" s="45">
        <f t="shared" si="113"/>
        <v>259.17904826137931</v>
      </c>
      <c r="U483" s="46">
        <f t="shared" si="114"/>
        <v>-8.1965536532679684E-2</v>
      </c>
    </row>
    <row r="484" spans="1:21" x14ac:dyDescent="0.25">
      <c r="A484" t="s">
        <v>251</v>
      </c>
      <c r="B484" s="7">
        <v>23736.5</v>
      </c>
      <c r="C484" s="6">
        <v>612.34</v>
      </c>
      <c r="D484" s="12">
        <v>0.15298400000000001</v>
      </c>
      <c r="E484" s="6">
        <v>32.51</v>
      </c>
      <c r="F484" s="6">
        <v>0.33782000000000001</v>
      </c>
      <c r="G484" s="16">
        <v>111.291</v>
      </c>
      <c r="H484" s="5">
        <f t="shared" si="101"/>
        <v>2.0577954157511957E-2</v>
      </c>
      <c r="I484" s="4">
        <f t="shared" si="102"/>
        <v>4.5501886663593227E-2</v>
      </c>
      <c r="J484" s="4">
        <f t="shared" si="103"/>
        <v>0.1206798036773864</v>
      </c>
      <c r="K484" s="4">
        <f t="shared" si="104"/>
        <v>4.2321256813081076E-2</v>
      </c>
      <c r="L484" s="4">
        <f t="shared" si="105"/>
        <v>0.29726200990745388</v>
      </c>
      <c r="M484" s="3">
        <f t="shared" si="106"/>
        <v>8.5892982593084088E-2</v>
      </c>
      <c r="N484" s="42">
        <f t="shared" si="107"/>
        <v>60.992311882663898</v>
      </c>
      <c r="O484" s="14">
        <f t="shared" si="108"/>
        <v>90.19856233796844</v>
      </c>
      <c r="P484" s="14">
        <f t="shared" si="109"/>
        <v>86.228975966091255</v>
      </c>
      <c r="Q484" s="14">
        <f t="shared" si="110"/>
        <v>37.732126276694537</v>
      </c>
      <c r="R484" s="14">
        <f t="shared" si="111"/>
        <v>0</v>
      </c>
      <c r="S484" s="14">
        <f t="shared" si="112"/>
        <v>0</v>
      </c>
      <c r="T484" s="45">
        <f t="shared" si="113"/>
        <v>275.15197646341812</v>
      </c>
      <c r="U484" s="46">
        <f t="shared" si="114"/>
        <v>6.1628933006692366E-2</v>
      </c>
    </row>
    <row r="485" spans="1:21" x14ac:dyDescent="0.25">
      <c r="A485" t="s">
        <v>250</v>
      </c>
      <c r="B485" s="7">
        <v>24689.599999999999</v>
      </c>
      <c r="C485" s="6">
        <v>626.92999999999995</v>
      </c>
      <c r="D485" s="12">
        <v>0.15751599999999999</v>
      </c>
      <c r="E485" s="6">
        <v>33.18</v>
      </c>
      <c r="F485" s="6">
        <v>0.31819999999999998</v>
      </c>
      <c r="G485" s="16">
        <v>127.643</v>
      </c>
      <c r="H485" s="5">
        <f t="shared" si="101"/>
        <v>4.0153350325448089E-2</v>
      </c>
      <c r="I485" s="4">
        <f t="shared" si="102"/>
        <v>2.3826632263121761E-2</v>
      </c>
      <c r="J485" s="4">
        <f t="shared" si="103"/>
        <v>2.9624012968676228E-2</v>
      </c>
      <c r="K485" s="4">
        <f t="shared" si="104"/>
        <v>2.0609043371270452E-2</v>
      </c>
      <c r="L485" s="4">
        <f t="shared" si="105"/>
        <v>-5.8078266532472944E-2</v>
      </c>
      <c r="M485" s="3">
        <f t="shared" si="106"/>
        <v>0.14693012013550066</v>
      </c>
      <c r="N485" s="42">
        <f t="shared" si="107"/>
        <v>63.441357548847492</v>
      </c>
      <c r="O485" s="14">
        <f t="shared" si="108"/>
        <v>92.347690313457477</v>
      </c>
      <c r="P485" s="14">
        <f t="shared" si="109"/>
        <v>88.783424268386412</v>
      </c>
      <c r="Q485" s="14">
        <f t="shared" si="110"/>
        <v>38.509749303621184</v>
      </c>
      <c r="R485" s="14">
        <f t="shared" si="111"/>
        <v>0</v>
      </c>
      <c r="S485" s="14">
        <f t="shared" si="112"/>
        <v>0</v>
      </c>
      <c r="T485" s="45">
        <f t="shared" si="113"/>
        <v>283.08222143431254</v>
      </c>
      <c r="U485" s="46">
        <f t="shared" si="114"/>
        <v>2.8821326573130301E-2</v>
      </c>
    </row>
    <row r="486" spans="1:21" x14ac:dyDescent="0.25">
      <c r="A486" t="s">
        <v>249</v>
      </c>
      <c r="B486" s="7">
        <v>26454.400000000001</v>
      </c>
      <c r="C486" s="6">
        <v>636.58000000000004</v>
      </c>
      <c r="D486" s="12">
        <v>0.15832199999999999</v>
      </c>
      <c r="E486" s="6">
        <v>33.590000000000003</v>
      </c>
      <c r="F486" s="6">
        <v>0.29460999999999998</v>
      </c>
      <c r="G486" s="16">
        <v>129.62</v>
      </c>
      <c r="H486" s="5">
        <f t="shared" si="101"/>
        <v>7.14794893396411E-2</v>
      </c>
      <c r="I486" s="4">
        <f t="shared" si="102"/>
        <v>1.5392468058635034E-2</v>
      </c>
      <c r="J486" s="4">
        <f t="shared" si="103"/>
        <v>5.1169405012823077E-3</v>
      </c>
      <c r="K486" s="4">
        <f t="shared" si="104"/>
        <v>1.2356841470765545E-2</v>
      </c>
      <c r="L486" s="4">
        <f t="shared" si="105"/>
        <v>-7.4135763670647448E-2</v>
      </c>
      <c r="M486" s="3">
        <f t="shared" si="106"/>
        <v>1.5488510925001808E-2</v>
      </c>
      <c r="N486" s="42">
        <f t="shared" si="107"/>
        <v>67.976113389452692</v>
      </c>
      <c r="O486" s="14">
        <f t="shared" si="108"/>
        <v>93.769149186896087</v>
      </c>
      <c r="P486" s="14">
        <f t="shared" si="109"/>
        <v>89.237723767867848</v>
      </c>
      <c r="Q486" s="14">
        <f t="shared" si="110"/>
        <v>38.985608170844955</v>
      </c>
      <c r="R486" s="14">
        <f t="shared" si="111"/>
        <v>0</v>
      </c>
      <c r="S486" s="14">
        <f t="shared" si="112"/>
        <v>0</v>
      </c>
      <c r="T486" s="45">
        <f t="shared" si="113"/>
        <v>289.96859451506157</v>
      </c>
      <c r="U486" s="46">
        <f t="shared" si="114"/>
        <v>2.4326406108647003E-2</v>
      </c>
    </row>
    <row r="487" spans="1:21" x14ac:dyDescent="0.25">
      <c r="A487" t="s">
        <v>248</v>
      </c>
      <c r="B487" s="7">
        <v>26261.3</v>
      </c>
      <c r="C487" s="6">
        <v>683.71</v>
      </c>
      <c r="D487" s="12">
        <v>0.154639</v>
      </c>
      <c r="E487" s="6">
        <v>33.68</v>
      </c>
      <c r="F487" s="6">
        <v>0.28388000000000002</v>
      </c>
      <c r="G487" s="16">
        <v>127.812</v>
      </c>
      <c r="H487" s="5">
        <f t="shared" si="101"/>
        <v>-7.2993528486755554E-3</v>
      </c>
      <c r="I487" s="4">
        <f t="shared" si="102"/>
        <v>7.4036256244305543E-2</v>
      </c>
      <c r="J487" s="4">
        <f t="shared" si="103"/>
        <v>-2.3262717752428497E-2</v>
      </c>
      <c r="K487" s="4">
        <f t="shared" si="104"/>
        <v>2.6793688597794851E-3</v>
      </c>
      <c r="L487" s="4">
        <f t="shared" si="105"/>
        <v>-3.6421031193781483E-2</v>
      </c>
      <c r="M487" s="3">
        <f t="shared" si="106"/>
        <v>-1.3948464743095301E-2</v>
      </c>
      <c r="N487" s="42">
        <f t="shared" si="107"/>
        <v>67.479931752541503</v>
      </c>
      <c r="O487" s="14">
        <f t="shared" si="108"/>
        <v>100.71146594390764</v>
      </c>
      <c r="P487" s="14">
        <f t="shared" si="109"/>
        <v>87.16181178698676</v>
      </c>
      <c r="Q487" s="14">
        <f t="shared" si="110"/>
        <v>39.09006499535748</v>
      </c>
      <c r="R487" s="14">
        <f t="shared" si="111"/>
        <v>0</v>
      </c>
      <c r="S487" s="14">
        <f t="shared" si="112"/>
        <v>0</v>
      </c>
      <c r="T487" s="45">
        <f t="shared" si="113"/>
        <v>294.4432744787934</v>
      </c>
      <c r="U487" s="46">
        <f t="shared" si="114"/>
        <v>1.543160207130434E-2</v>
      </c>
    </row>
    <row r="488" spans="1:21" x14ac:dyDescent="0.25">
      <c r="A488" t="s">
        <v>247</v>
      </c>
      <c r="B488" s="7">
        <v>27057.8</v>
      </c>
      <c r="C488" s="6">
        <v>730.05</v>
      </c>
      <c r="D488" s="12">
        <v>0.176428</v>
      </c>
      <c r="E488" s="6">
        <v>35.94</v>
      </c>
      <c r="F488" s="6">
        <v>0.24929000000000001</v>
      </c>
      <c r="G488" s="16">
        <v>129.822</v>
      </c>
      <c r="H488" s="5">
        <f t="shared" si="101"/>
        <v>3.032980088571402E-2</v>
      </c>
      <c r="I488" s="4">
        <f t="shared" si="102"/>
        <v>6.7777273990434317E-2</v>
      </c>
      <c r="J488" s="4">
        <f t="shared" si="103"/>
        <v>0.14090235968934106</v>
      </c>
      <c r="K488" s="4">
        <f t="shared" si="104"/>
        <v>6.7102137767220738E-2</v>
      </c>
      <c r="L488" s="4">
        <f t="shared" si="105"/>
        <v>-0.12184725940538255</v>
      </c>
      <c r="M488" s="3">
        <f t="shared" si="106"/>
        <v>1.5726222889869579E-2</v>
      </c>
      <c r="N488" s="42">
        <f t="shared" si="107"/>
        <v>69.526584646377657</v>
      </c>
      <c r="O488" s="14">
        <f t="shared" si="108"/>
        <v>107.53741456516616</v>
      </c>
      <c r="P488" s="14">
        <f t="shared" si="109"/>
        <v>99.443116742571419</v>
      </c>
      <c r="Q488" s="14">
        <f t="shared" si="110"/>
        <v>41.713091922005567</v>
      </c>
      <c r="R488" s="14">
        <f t="shared" si="111"/>
        <v>0</v>
      </c>
      <c r="S488" s="14">
        <f t="shared" si="112"/>
        <v>0</v>
      </c>
      <c r="T488" s="45">
        <f t="shared" si="113"/>
        <v>318.22020787612081</v>
      </c>
      <c r="U488" s="46">
        <f t="shared" si="114"/>
        <v>8.0752170140126145E-2</v>
      </c>
    </row>
    <row r="489" spans="1:21" x14ac:dyDescent="0.25">
      <c r="A489" t="s">
        <v>246</v>
      </c>
      <c r="B489" s="7">
        <v>27376</v>
      </c>
      <c r="C489" s="6">
        <v>731.76</v>
      </c>
      <c r="D489" s="12">
        <v>0.190995</v>
      </c>
      <c r="E489" s="6">
        <v>39.1</v>
      </c>
      <c r="F489" s="6">
        <v>0.22151000000000001</v>
      </c>
      <c r="G489" s="16">
        <v>128.751</v>
      </c>
      <c r="H489" s="5">
        <f t="shared" si="101"/>
        <v>1.1760010052554115E-2</v>
      </c>
      <c r="I489" s="4">
        <f t="shared" si="102"/>
        <v>2.3423053215534395E-3</v>
      </c>
      <c r="J489" s="4">
        <f t="shared" si="103"/>
        <v>8.2566259323916924E-2</v>
      </c>
      <c r="K489" s="4">
        <f t="shared" si="104"/>
        <v>8.7924318308291616E-2</v>
      </c>
      <c r="L489" s="4">
        <f t="shared" si="105"/>
        <v>-0.11143647960206982</v>
      </c>
      <c r="M489" s="3">
        <f t="shared" si="106"/>
        <v>-8.2497573600776031E-3</v>
      </c>
      <c r="N489" s="42">
        <f t="shared" si="107"/>
        <v>70.344217980738819</v>
      </c>
      <c r="O489" s="14">
        <f t="shared" si="108"/>
        <v>107.78930002356825</v>
      </c>
      <c r="P489" s="14">
        <f t="shared" si="109"/>
        <v>107.65376290751712</v>
      </c>
      <c r="Q489" s="14">
        <f t="shared" si="110"/>
        <v>45.380687093779009</v>
      </c>
      <c r="R489" s="14">
        <f t="shared" si="111"/>
        <v>0</v>
      </c>
      <c r="S489" s="14">
        <f t="shared" si="112"/>
        <v>0</v>
      </c>
      <c r="T489" s="45">
        <f t="shared" si="113"/>
        <v>331.16796800560314</v>
      </c>
      <c r="U489" s="46">
        <f t="shared" si="114"/>
        <v>4.0688051258274349E-2</v>
      </c>
    </row>
    <row r="490" spans="1:21" x14ac:dyDescent="0.25">
      <c r="A490" t="s">
        <v>245</v>
      </c>
      <c r="B490" s="7">
        <v>28868.7</v>
      </c>
      <c r="C490" s="6">
        <v>751.8</v>
      </c>
      <c r="D490" s="12">
        <v>0.184033</v>
      </c>
      <c r="E490" s="6">
        <v>38.1</v>
      </c>
      <c r="F490" s="6">
        <v>0.21131</v>
      </c>
      <c r="G490" s="16">
        <v>130.036</v>
      </c>
      <c r="H490" s="5">
        <f t="shared" si="101"/>
        <v>5.452586206896548E-2</v>
      </c>
      <c r="I490" s="4">
        <f t="shared" si="102"/>
        <v>2.7386028205969026E-2</v>
      </c>
      <c r="J490" s="4">
        <f t="shared" si="103"/>
        <v>-3.6451216000418785E-2</v>
      </c>
      <c r="K490" s="4">
        <f t="shared" si="104"/>
        <v>-2.5575447570332477E-2</v>
      </c>
      <c r="L490" s="4">
        <f t="shared" si="105"/>
        <v>-4.604758250191876E-2</v>
      </c>
      <c r="M490" s="3">
        <f t="shared" si="106"/>
        <v>9.9805050057863998E-3</v>
      </c>
      <c r="N490" s="42">
        <f t="shared" si="107"/>
        <v>74.179797107705824</v>
      </c>
      <c r="O490" s="14">
        <f t="shared" si="108"/>
        <v>110.74122083431534</v>
      </c>
      <c r="P490" s="14">
        <f t="shared" si="109"/>
        <v>103.72965234251734</v>
      </c>
      <c r="Q490" s="14">
        <f t="shared" si="110"/>
        <v>44.220055710306397</v>
      </c>
      <c r="R490" s="14">
        <f t="shared" si="111"/>
        <v>0</v>
      </c>
      <c r="S490" s="14">
        <f t="shared" si="112"/>
        <v>0</v>
      </c>
      <c r="T490" s="45">
        <f t="shared" si="113"/>
        <v>332.87072599484486</v>
      </c>
      <c r="U490" s="46">
        <f t="shared" si="114"/>
        <v>5.1416747806143359E-3</v>
      </c>
    </row>
    <row r="491" spans="1:21" x14ac:dyDescent="0.25">
      <c r="A491" t="s">
        <v>244</v>
      </c>
      <c r="B491" s="7">
        <v>28949.4</v>
      </c>
      <c r="C491" s="6">
        <v>735.94</v>
      </c>
      <c r="D491" s="12">
        <v>0.18138099999999999</v>
      </c>
      <c r="E491" s="6">
        <v>37.340000000000003</v>
      </c>
      <c r="F491" s="6">
        <v>0.21925</v>
      </c>
      <c r="G491" s="16">
        <v>124.16200000000001</v>
      </c>
      <c r="H491" s="5">
        <f t="shared" si="101"/>
        <v>2.7954151035551877E-3</v>
      </c>
      <c r="I491" s="4">
        <f t="shared" si="102"/>
        <v>-2.1096036179834909E-2</v>
      </c>
      <c r="J491" s="4">
        <f t="shared" si="103"/>
        <v>-1.4410458993767472E-2</v>
      </c>
      <c r="K491" s="4">
        <f t="shared" si="104"/>
        <v>-1.9947506561679762E-2</v>
      </c>
      <c r="L491" s="4">
        <f t="shared" si="105"/>
        <v>3.7575126591264052E-2</v>
      </c>
      <c r="M491" s="3">
        <f t="shared" si="106"/>
        <v>-4.5172106185979222E-2</v>
      </c>
      <c r="N491" s="42">
        <f t="shared" si="107"/>
        <v>74.387160432919359</v>
      </c>
      <c r="O491" s="14">
        <f t="shared" si="108"/>
        <v>108.40502003299554</v>
      </c>
      <c r="P491" s="14">
        <f t="shared" si="109"/>
        <v>102.23486044099774</v>
      </c>
      <c r="Q491" s="14">
        <f t="shared" si="110"/>
        <v>43.337975858867217</v>
      </c>
      <c r="R491" s="14">
        <f t="shared" si="111"/>
        <v>0</v>
      </c>
      <c r="S491" s="14">
        <f t="shared" si="112"/>
        <v>0</v>
      </c>
      <c r="T491" s="45">
        <f t="shared" si="113"/>
        <v>328.36501676577984</v>
      </c>
      <c r="U491" s="46">
        <f t="shared" si="114"/>
        <v>-1.353591312543001E-2</v>
      </c>
    </row>
    <row r="492" spans="1:21" x14ac:dyDescent="0.25">
      <c r="A492" t="s">
        <v>243</v>
      </c>
      <c r="B492" s="7">
        <v>29359.9</v>
      </c>
      <c r="C492" s="6">
        <v>729.12</v>
      </c>
      <c r="D492" s="12">
        <v>0.17504900000000001</v>
      </c>
      <c r="E492" s="6">
        <v>37.72</v>
      </c>
      <c r="F492" s="6">
        <v>0.23719999999999999</v>
      </c>
      <c r="G492" s="16">
        <v>126.30200000000001</v>
      </c>
      <c r="H492" s="5">
        <f t="shared" si="101"/>
        <v>1.4179913918768605E-2</v>
      </c>
      <c r="I492" s="4">
        <f t="shared" si="102"/>
        <v>-9.2670598146589178E-3</v>
      </c>
      <c r="J492" s="4">
        <f t="shared" si="103"/>
        <v>-3.4909940953021468E-2</v>
      </c>
      <c r="K492" s="4">
        <f t="shared" si="104"/>
        <v>1.0176754151044243E-2</v>
      </c>
      <c r="L492" s="4">
        <f t="shared" si="105"/>
        <v>8.1870011402508602E-2</v>
      </c>
      <c r="M492" s="3">
        <f t="shared" si="106"/>
        <v>1.7235547107810723E-2</v>
      </c>
      <c r="N492" s="42">
        <f t="shared" si="107"/>
        <v>75.441963964519786</v>
      </c>
      <c r="O492" s="14">
        <f t="shared" si="108"/>
        <v>107.40042422814047</v>
      </c>
      <c r="P492" s="14">
        <f t="shared" si="109"/>
        <v>98.665847499662121</v>
      </c>
      <c r="Q492" s="14">
        <f t="shared" si="110"/>
        <v>43.779015784586797</v>
      </c>
      <c r="R492" s="14">
        <f t="shared" si="111"/>
        <v>0</v>
      </c>
      <c r="S492" s="14">
        <f t="shared" si="112"/>
        <v>0</v>
      </c>
      <c r="T492" s="45">
        <f t="shared" si="113"/>
        <v>325.2872514769092</v>
      </c>
      <c r="U492" s="46">
        <f t="shared" si="114"/>
        <v>-9.3729999595724145E-3</v>
      </c>
    </row>
    <row r="493" spans="1:21" x14ac:dyDescent="0.25">
      <c r="A493" t="s">
        <v>242</v>
      </c>
      <c r="B493" s="7">
        <v>32193.3</v>
      </c>
      <c r="C493" s="6">
        <v>774.5</v>
      </c>
      <c r="D493" s="12">
        <v>0.17733499999999999</v>
      </c>
      <c r="E493" s="6">
        <v>38.229999999999997</v>
      </c>
      <c r="F493" s="6">
        <v>0.22097</v>
      </c>
      <c r="G493" s="16">
        <v>136.78100000000001</v>
      </c>
      <c r="H493" s="5">
        <f t="shared" si="101"/>
        <v>9.6505778289435407E-2</v>
      </c>
      <c r="I493" s="4">
        <f t="shared" si="102"/>
        <v>6.2239411893789676E-2</v>
      </c>
      <c r="J493" s="4">
        <f t="shared" si="103"/>
        <v>1.3059200566698292E-2</v>
      </c>
      <c r="K493" s="4">
        <f t="shared" si="104"/>
        <v>1.3520678685047693E-2</v>
      </c>
      <c r="L493" s="4">
        <f t="shared" si="105"/>
        <v>-6.8423271500843152E-2</v>
      </c>
      <c r="M493" s="3">
        <f t="shared" si="106"/>
        <v>8.2967807318965692E-2</v>
      </c>
      <c r="N493" s="42">
        <f t="shared" si="107"/>
        <v>82.722549412599307</v>
      </c>
      <c r="O493" s="14">
        <f t="shared" si="108"/>
        <v>114.08496346924345</v>
      </c>
      <c r="P493" s="14">
        <f t="shared" si="109"/>
        <v>99.954344591243469</v>
      </c>
      <c r="Q493" s="14">
        <f t="shared" si="110"/>
        <v>44.370937790157825</v>
      </c>
      <c r="R493" s="14">
        <f t="shared" si="111"/>
        <v>0</v>
      </c>
      <c r="S493" s="14">
        <f t="shared" si="112"/>
        <v>0</v>
      </c>
      <c r="T493" s="45">
        <f t="shared" si="113"/>
        <v>341.13279526324402</v>
      </c>
      <c r="U493" s="46">
        <f t="shared" si="114"/>
        <v>4.8712464796548005E-2</v>
      </c>
    </row>
    <row r="494" spans="1:21" x14ac:dyDescent="0.25">
      <c r="A494" t="s">
        <v>241</v>
      </c>
      <c r="B494" s="7">
        <v>32958.9</v>
      </c>
      <c r="C494" s="6">
        <v>974.97</v>
      </c>
      <c r="D494" s="12">
        <v>0.20566000000000001</v>
      </c>
      <c r="E494" s="6">
        <v>41.22</v>
      </c>
      <c r="F494" s="6">
        <v>0.22478999999999999</v>
      </c>
      <c r="G494" s="16">
        <v>161.15100000000001</v>
      </c>
      <c r="H494" s="5">
        <f t="shared" si="101"/>
        <v>2.3781345807978749E-2</v>
      </c>
      <c r="I494" s="4">
        <f t="shared" si="102"/>
        <v>0.25883795997417702</v>
      </c>
      <c r="J494" s="4">
        <f t="shared" si="103"/>
        <v>0.15972594242535321</v>
      </c>
      <c r="K494" s="4">
        <f t="shared" si="104"/>
        <v>7.8210829191734277E-2</v>
      </c>
      <c r="L494" s="4">
        <f t="shared" si="105"/>
        <v>1.7287414581164784E-2</v>
      </c>
      <c r="M494" s="3">
        <f t="shared" si="106"/>
        <v>0.17816802041219182</v>
      </c>
      <c r="N494" s="42">
        <f t="shared" si="107"/>
        <v>84.689802966297947</v>
      </c>
      <c r="O494" s="14">
        <f t="shared" si="108"/>
        <v>143.61448267735094</v>
      </c>
      <c r="P494" s="14">
        <f t="shared" si="109"/>
        <v>115.91964648058834</v>
      </c>
      <c r="Q494" s="14">
        <f t="shared" si="110"/>
        <v>47.841225626740929</v>
      </c>
      <c r="R494" s="14">
        <f t="shared" si="111"/>
        <v>0</v>
      </c>
      <c r="S494" s="14">
        <f t="shared" si="112"/>
        <v>0</v>
      </c>
      <c r="T494" s="45">
        <f t="shared" si="113"/>
        <v>392.06515775097813</v>
      </c>
      <c r="U494" s="46">
        <f t="shared" si="114"/>
        <v>0.1493036236766121</v>
      </c>
    </row>
    <row r="495" spans="1:21" x14ac:dyDescent="0.25">
      <c r="A495" t="s">
        <v>240</v>
      </c>
      <c r="B495" s="7">
        <v>32022.6</v>
      </c>
      <c r="C495" s="6">
        <v>1042.4000000000001</v>
      </c>
      <c r="D495" s="12">
        <v>0.22584599999999999</v>
      </c>
      <c r="E495" s="6">
        <v>41.1</v>
      </c>
      <c r="F495" s="6">
        <v>0.23574999999999999</v>
      </c>
      <c r="G495" s="16">
        <v>155.518</v>
      </c>
      <c r="H495" s="5">
        <f t="shared" si="101"/>
        <v>-2.8408108280312816E-2</v>
      </c>
      <c r="I495" s="4">
        <f t="shared" si="102"/>
        <v>6.9161102392894191E-2</v>
      </c>
      <c r="J495" s="4">
        <f t="shared" si="103"/>
        <v>9.815229018768834E-2</v>
      </c>
      <c r="K495" s="4">
        <f t="shared" si="104"/>
        <v>-2.9112081513827937E-3</v>
      </c>
      <c r="L495" s="4">
        <f t="shared" si="105"/>
        <v>4.8756617287245785E-2</v>
      </c>
      <c r="M495" s="3">
        <f t="shared" si="106"/>
        <v>-3.4954793951014973E-2</v>
      </c>
      <c r="N495" s="42">
        <f t="shared" si="107"/>
        <v>82.283925873393002</v>
      </c>
      <c r="O495" s="14">
        <f t="shared" si="108"/>
        <v>153.54701861890175</v>
      </c>
      <c r="P495" s="14">
        <f t="shared" si="109"/>
        <v>127.29742526040529</v>
      </c>
      <c r="Q495" s="14">
        <f t="shared" si="110"/>
        <v>47.70194986072422</v>
      </c>
      <c r="R495" s="14">
        <f t="shared" si="111"/>
        <v>0</v>
      </c>
      <c r="S495" s="14">
        <f t="shared" si="112"/>
        <v>0</v>
      </c>
      <c r="T495" s="45">
        <f t="shared" si="113"/>
        <v>410.83031961342425</v>
      </c>
      <c r="U495" s="46">
        <f t="shared" si="114"/>
        <v>4.7862355252605404E-2</v>
      </c>
    </row>
    <row r="496" spans="1:21" x14ac:dyDescent="0.25">
      <c r="A496" t="s">
        <v>239</v>
      </c>
      <c r="B496" s="7">
        <v>33991.5</v>
      </c>
      <c r="C496" s="6">
        <v>1099.52</v>
      </c>
      <c r="D496" s="12">
        <v>0.25864700000000002</v>
      </c>
      <c r="E496" s="6">
        <v>41.79</v>
      </c>
      <c r="F496" s="6">
        <v>0.22544</v>
      </c>
      <c r="G496" s="16">
        <v>158.43199999999999</v>
      </c>
      <c r="H496" s="5">
        <f t="shared" si="101"/>
        <v>6.1484701429615374E-2</v>
      </c>
      <c r="I496" s="4">
        <f t="shared" si="102"/>
        <v>5.4796623177283177E-2</v>
      </c>
      <c r="J496" s="4">
        <f t="shared" si="103"/>
        <v>0.14523613435703986</v>
      </c>
      <c r="K496" s="4">
        <f t="shared" si="104"/>
        <v>1.6788321167883202E-2</v>
      </c>
      <c r="L496" s="4">
        <f t="shared" si="105"/>
        <v>-4.3732767762460156E-2</v>
      </c>
      <c r="M496" s="3">
        <f t="shared" si="106"/>
        <v>1.8737380881955756E-2</v>
      </c>
      <c r="N496" s="42">
        <f t="shared" si="107"/>
        <v>87.343128488175168</v>
      </c>
      <c r="O496" s="14">
        <f t="shared" si="108"/>
        <v>161.960876738157</v>
      </c>
      <c r="P496" s="14">
        <f t="shared" si="109"/>
        <v>145.78561121883075</v>
      </c>
      <c r="Q496" s="14">
        <f t="shared" si="110"/>
        <v>48.502785515320319</v>
      </c>
      <c r="R496" s="14">
        <f t="shared" si="111"/>
        <v>0</v>
      </c>
      <c r="S496" s="14">
        <f t="shared" si="112"/>
        <v>0</v>
      </c>
      <c r="T496" s="45">
        <f t="shared" si="113"/>
        <v>443.59240196048324</v>
      </c>
      <c r="U496" s="46">
        <f t="shared" si="114"/>
        <v>7.9746018691821074E-2</v>
      </c>
    </row>
    <row r="497" spans="1:21" x14ac:dyDescent="0.25">
      <c r="A497" t="s">
        <v>238</v>
      </c>
      <c r="B497" s="7">
        <v>36793.199999999997</v>
      </c>
      <c r="C497" s="6">
        <v>1207.77</v>
      </c>
      <c r="D497" s="12">
        <v>0.33278400000000002</v>
      </c>
      <c r="E497" s="6">
        <v>42.19</v>
      </c>
      <c r="F497" s="6">
        <v>0.24870999999999999</v>
      </c>
      <c r="G497" s="16">
        <v>168.76400000000001</v>
      </c>
      <c r="H497" s="5">
        <f t="shared" si="101"/>
        <v>8.2423547063236402E-2</v>
      </c>
      <c r="I497" s="4">
        <f t="shared" si="102"/>
        <v>9.8452051804423846E-2</v>
      </c>
      <c r="J497" s="4">
        <f t="shared" si="103"/>
        <v>0.28663390644391784</v>
      </c>
      <c r="K497" s="4">
        <f t="shared" si="104"/>
        <v>9.5716678631250218E-3</v>
      </c>
      <c r="L497" s="4">
        <f t="shared" si="105"/>
        <v>0.10322036905606802</v>
      </c>
      <c r="M497" s="3">
        <f t="shared" si="106"/>
        <v>6.5214098161987533E-2</v>
      </c>
      <c r="N497" s="42">
        <f t="shared" si="107"/>
        <v>94.542258949770584</v>
      </c>
      <c r="O497" s="14">
        <f t="shared" si="108"/>
        <v>177.90625736507192</v>
      </c>
      <c r="P497" s="14">
        <f t="shared" si="109"/>
        <v>187.57271046579845</v>
      </c>
      <c r="Q497" s="14">
        <f t="shared" si="110"/>
        <v>48.967038068709357</v>
      </c>
      <c r="R497" s="14">
        <f t="shared" si="111"/>
        <v>0</v>
      </c>
      <c r="S497" s="14">
        <f t="shared" si="112"/>
        <v>0</v>
      </c>
      <c r="T497" s="45">
        <f t="shared" si="113"/>
        <v>508.98826484935034</v>
      </c>
      <c r="U497" s="46">
        <f t="shared" si="114"/>
        <v>0.147423316088928</v>
      </c>
    </row>
    <row r="498" spans="1:21" x14ac:dyDescent="0.25">
      <c r="A498" t="s">
        <v>237</v>
      </c>
      <c r="B498" s="7">
        <v>39460.199999999997</v>
      </c>
      <c r="C498" s="6">
        <v>1224.3499999999999</v>
      </c>
      <c r="D498" s="12">
        <v>0.29804999999999998</v>
      </c>
      <c r="E498" s="6">
        <v>43.64</v>
      </c>
      <c r="F498" s="6">
        <v>0.32347999999999999</v>
      </c>
      <c r="G498" s="16">
        <v>169.53100000000001</v>
      </c>
      <c r="H498" s="5">
        <f t="shared" si="101"/>
        <v>7.2486220279834424E-2</v>
      </c>
      <c r="I498" s="4">
        <f t="shared" si="102"/>
        <v>1.3727779295726883E-2</v>
      </c>
      <c r="J498" s="4">
        <f t="shared" si="103"/>
        <v>-0.10437400836578692</v>
      </c>
      <c r="K498" s="4">
        <f t="shared" si="104"/>
        <v>3.436833372837178E-2</v>
      </c>
      <c r="L498" s="4">
        <f t="shared" si="105"/>
        <v>0.30063125728760398</v>
      </c>
      <c r="M498" s="3">
        <f t="shared" si="106"/>
        <v>4.5448081344361402E-3</v>
      </c>
      <c r="N498" s="42">
        <f t="shared" si="107"/>
        <v>101.3952699577568</v>
      </c>
      <c r="O498" s="14">
        <f t="shared" si="108"/>
        <v>180.34851520150841</v>
      </c>
      <c r="P498" s="14">
        <f t="shared" si="109"/>
        <v>167.99499481444786</v>
      </c>
      <c r="Q498" s="14">
        <f t="shared" si="110"/>
        <v>50.649953574744643</v>
      </c>
      <c r="R498" s="14">
        <f t="shared" si="111"/>
        <v>0</v>
      </c>
      <c r="S498" s="14">
        <f t="shared" si="112"/>
        <v>0</v>
      </c>
      <c r="T498" s="45">
        <f t="shared" si="113"/>
        <v>500.38873354845771</v>
      </c>
      <c r="U498" s="46">
        <f t="shared" si="114"/>
        <v>-1.6895342967166327E-2</v>
      </c>
    </row>
    <row r="499" spans="1:21" x14ac:dyDescent="0.25">
      <c r="A499" t="s">
        <v>236</v>
      </c>
      <c r="B499" s="7">
        <v>40599.300000000003</v>
      </c>
      <c r="C499" s="6">
        <v>1215.73</v>
      </c>
      <c r="D499" s="12">
        <v>0.30395899999999998</v>
      </c>
      <c r="E499" s="6">
        <v>42.33</v>
      </c>
      <c r="F499" s="6">
        <v>0.32079999999999997</v>
      </c>
      <c r="G499" s="16">
        <v>172.16900000000001</v>
      </c>
      <c r="H499" s="5">
        <f t="shared" si="101"/>
        <v>2.886706098803371E-2</v>
      </c>
      <c r="I499" s="4">
        <f t="shared" si="102"/>
        <v>-7.0404704537100349E-3</v>
      </c>
      <c r="J499" s="4">
        <f t="shared" si="103"/>
        <v>1.9825532628753528E-2</v>
      </c>
      <c r="K499" s="4">
        <f t="shared" si="104"/>
        <v>-3.0018331805682918E-2</v>
      </c>
      <c r="L499" s="4">
        <f t="shared" si="105"/>
        <v>-8.2849016940769182E-3</v>
      </c>
      <c r="M499" s="3">
        <f t="shared" si="106"/>
        <v>1.5560575941863108E-2</v>
      </c>
      <c r="N499" s="42">
        <f t="shared" si="107"/>
        <v>104.32225339952551</v>
      </c>
      <c r="O499" s="14">
        <f t="shared" si="108"/>
        <v>179.0787768088617</v>
      </c>
      <c r="P499" s="14">
        <f t="shared" si="109"/>
        <v>171.32558506560898</v>
      </c>
      <c r="Q499" s="14">
        <f t="shared" si="110"/>
        <v>49.129526462395525</v>
      </c>
      <c r="R499" s="14">
        <f t="shared" si="111"/>
        <v>0</v>
      </c>
      <c r="S499" s="14">
        <f t="shared" si="112"/>
        <v>0</v>
      </c>
      <c r="T499" s="45">
        <f t="shared" si="113"/>
        <v>503.85614173639175</v>
      </c>
      <c r="U499" s="46">
        <f t="shared" si="114"/>
        <v>6.9294289728412117E-3</v>
      </c>
    </row>
    <row r="500" spans="1:21" x14ac:dyDescent="0.25">
      <c r="A500" t="s">
        <v>235</v>
      </c>
      <c r="B500" s="7">
        <v>40151.9</v>
      </c>
      <c r="C500" s="6">
        <v>1275.58</v>
      </c>
      <c r="D500" s="12">
        <v>0.33016299999999998</v>
      </c>
      <c r="E500" s="6">
        <v>43.83</v>
      </c>
      <c r="F500" s="6">
        <v>0.32432</v>
      </c>
      <c r="G500" s="16">
        <v>177.179</v>
      </c>
      <c r="H500" s="5">
        <f t="shared" si="101"/>
        <v>-1.1019894431677391E-2</v>
      </c>
      <c r="I500" s="4">
        <f t="shared" si="102"/>
        <v>4.9229680932443731E-2</v>
      </c>
      <c r="J500" s="4">
        <f t="shared" si="103"/>
        <v>8.6208995292128332E-2</v>
      </c>
      <c r="K500" s="4">
        <f t="shared" si="104"/>
        <v>3.5435861091424492E-2</v>
      </c>
      <c r="L500" s="4">
        <f t="shared" si="105"/>
        <v>1.0972568578553776E-2</v>
      </c>
      <c r="M500" s="3">
        <f t="shared" si="106"/>
        <v>2.9099315207731902E-2</v>
      </c>
      <c r="N500" s="42">
        <f t="shared" si="107"/>
        <v>103.17263318018804</v>
      </c>
      <c r="O500" s="14">
        <f t="shared" si="108"/>
        <v>187.89476785293428</v>
      </c>
      <c r="P500" s="14">
        <f t="shared" si="109"/>
        <v>186.09539162195119</v>
      </c>
      <c r="Q500" s="14">
        <f t="shared" si="110"/>
        <v>50.87047353760444</v>
      </c>
      <c r="R500" s="14">
        <f t="shared" si="111"/>
        <v>0</v>
      </c>
      <c r="S500" s="14">
        <f t="shared" si="112"/>
        <v>0</v>
      </c>
      <c r="T500" s="45">
        <f t="shared" si="113"/>
        <v>528.03326619267796</v>
      </c>
      <c r="U500" s="46">
        <f t="shared" si="114"/>
        <v>4.7984181304145501E-2</v>
      </c>
    </row>
    <row r="501" spans="1:21" x14ac:dyDescent="0.25">
      <c r="A501" t="s">
        <v>234</v>
      </c>
      <c r="B501" s="7">
        <v>38192.199999999997</v>
      </c>
      <c r="C501" s="6">
        <v>1256.04</v>
      </c>
      <c r="D501" s="12">
        <v>0.30232799999999999</v>
      </c>
      <c r="E501" s="6">
        <v>42.43</v>
      </c>
      <c r="F501" s="6">
        <v>0.31520999999999999</v>
      </c>
      <c r="G501" s="16">
        <v>170.16200000000001</v>
      </c>
      <c r="H501" s="5">
        <f t="shared" si="101"/>
        <v>-4.8807154829534904E-2</v>
      </c>
      <c r="I501" s="4">
        <f t="shared" si="102"/>
        <v>-1.5318521770488647E-2</v>
      </c>
      <c r="J501" s="4">
        <f t="shared" si="103"/>
        <v>-8.4306842377855795E-2</v>
      </c>
      <c r="K501" s="4">
        <f t="shared" si="104"/>
        <v>-3.1941592516541162E-2</v>
      </c>
      <c r="L501" s="4">
        <f t="shared" si="105"/>
        <v>-2.8089541193882628E-2</v>
      </c>
      <c r="M501" s="3">
        <f t="shared" si="106"/>
        <v>-3.9604016277324017E-2</v>
      </c>
      <c r="N501" s="42">
        <f t="shared" si="107"/>
        <v>98.137070498391793</v>
      </c>
      <c r="O501" s="14">
        <f t="shared" si="108"/>
        <v>185.0164977610182</v>
      </c>
      <c r="P501" s="14">
        <f t="shared" si="109"/>
        <v>170.406276773234</v>
      </c>
      <c r="Q501" s="14">
        <f t="shared" si="110"/>
        <v>49.24558960074279</v>
      </c>
      <c r="R501" s="14">
        <f t="shared" si="111"/>
        <v>0</v>
      </c>
      <c r="S501" s="14">
        <f t="shared" si="112"/>
        <v>0</v>
      </c>
      <c r="T501" s="45">
        <f t="shared" si="113"/>
        <v>502.80543463338682</v>
      </c>
      <c r="U501" s="46">
        <f t="shared" si="114"/>
        <v>-4.7776973866047179E-2</v>
      </c>
    </row>
    <row r="502" spans="1:21" x14ac:dyDescent="0.25">
      <c r="A502" t="s">
        <v>233</v>
      </c>
      <c r="B502" s="7">
        <v>35544.300000000003</v>
      </c>
      <c r="C502" s="6">
        <v>1091.47</v>
      </c>
      <c r="D502" s="12">
        <v>0.27590599999999998</v>
      </c>
      <c r="E502" s="6">
        <v>38.26</v>
      </c>
      <c r="F502" s="6">
        <v>0.28754000000000002</v>
      </c>
      <c r="G502" s="16">
        <v>138.96799999999999</v>
      </c>
      <c r="H502" s="5">
        <f t="shared" si="101"/>
        <v>-6.9330910500049581E-2</v>
      </c>
      <c r="I502" s="4">
        <f t="shared" si="102"/>
        <v>-0.13102289735995665</v>
      </c>
      <c r="J502" s="4">
        <f t="shared" si="103"/>
        <v>-8.7395146992670258E-2</v>
      </c>
      <c r="K502" s="4">
        <f t="shared" si="104"/>
        <v>-9.8279519208107513E-2</v>
      </c>
      <c r="L502" s="4">
        <f t="shared" si="105"/>
        <v>-8.7782748009263556E-2</v>
      </c>
      <c r="M502" s="3">
        <f t="shared" si="106"/>
        <v>-0.18331942501851184</v>
      </c>
      <c r="N502" s="42">
        <f t="shared" si="107"/>
        <v>91.333138046930742</v>
      </c>
      <c r="O502" s="14">
        <f t="shared" si="108"/>
        <v>160.77510016497766</v>
      </c>
      <c r="P502" s="14">
        <f t="shared" si="109"/>
        <v>155.51359516616355</v>
      </c>
      <c r="Q502" s="14">
        <f t="shared" si="110"/>
        <v>44.405756731662009</v>
      </c>
      <c r="R502" s="14">
        <f t="shared" si="111"/>
        <v>0</v>
      </c>
      <c r="S502" s="14">
        <f t="shared" si="112"/>
        <v>0</v>
      </c>
      <c r="T502" s="45">
        <f t="shared" si="113"/>
        <v>452.02759010973398</v>
      </c>
      <c r="U502" s="46">
        <f t="shared" si="114"/>
        <v>-0.10098905267536884</v>
      </c>
    </row>
    <row r="503" spans="1:21" x14ac:dyDescent="0.25">
      <c r="A503" t="s">
        <v>232</v>
      </c>
      <c r="B503" s="7">
        <v>34076.1</v>
      </c>
      <c r="C503" s="6">
        <v>1050.19</v>
      </c>
      <c r="D503" s="12">
        <v>0.28759400000000002</v>
      </c>
      <c r="E503" s="6">
        <v>38.25</v>
      </c>
      <c r="F503" s="6">
        <v>0.29246</v>
      </c>
      <c r="G503" s="16">
        <v>133.38999999999999</v>
      </c>
      <c r="H503" s="5">
        <f t="shared" si="101"/>
        <v>-4.1306200994252418E-2</v>
      </c>
      <c r="I503" s="4">
        <f t="shared" si="102"/>
        <v>-3.7820553931853351E-2</v>
      </c>
      <c r="J503" s="4">
        <f t="shared" si="103"/>
        <v>4.2362253811080608E-2</v>
      </c>
      <c r="K503" s="4">
        <f t="shared" si="104"/>
        <v>-2.6136957658118298E-4</v>
      </c>
      <c r="L503" s="4">
        <f t="shared" si="105"/>
        <v>1.7110662864296966E-2</v>
      </c>
      <c r="M503" s="3">
        <f t="shared" si="106"/>
        <v>-4.0138736975418809E-2</v>
      </c>
      <c r="N503" s="42">
        <f t="shared" si="107"/>
        <v>87.560513089328424</v>
      </c>
      <c r="O503" s="14">
        <f t="shared" si="108"/>
        <v>154.694496818289</v>
      </c>
      <c r="P503" s="14">
        <f t="shared" si="109"/>
        <v>162.1015015556662</v>
      </c>
      <c r="Q503" s="14">
        <f t="shared" si="110"/>
        <v>44.394150417827291</v>
      </c>
      <c r="R503" s="14">
        <f t="shared" si="111"/>
        <v>0</v>
      </c>
      <c r="S503" s="14">
        <f t="shared" si="112"/>
        <v>0</v>
      </c>
      <c r="T503" s="45">
        <f t="shared" si="113"/>
        <v>448.75066188111089</v>
      </c>
      <c r="U503" s="46">
        <f t="shared" si="114"/>
        <v>-7.2493987099937485E-3</v>
      </c>
    </row>
    <row r="504" spans="1:21" x14ac:dyDescent="0.25">
      <c r="A504" t="s">
        <v>231</v>
      </c>
      <c r="B504" s="7">
        <v>37382.199999999997</v>
      </c>
      <c r="C504" s="6">
        <v>1128.46</v>
      </c>
      <c r="D504" s="12">
        <v>0.31273400000000001</v>
      </c>
      <c r="E504" s="6">
        <v>40.119999999999997</v>
      </c>
      <c r="F504" s="6">
        <v>0.30575000000000002</v>
      </c>
      <c r="G504" s="16">
        <v>147.34</v>
      </c>
      <c r="H504" s="5">
        <f t="shared" si="101"/>
        <v>9.7021079290176893E-2</v>
      </c>
      <c r="I504" s="4">
        <f t="shared" si="102"/>
        <v>7.4529370875746181E-2</v>
      </c>
      <c r="J504" s="4">
        <f t="shared" si="103"/>
        <v>8.74148973900708E-2</v>
      </c>
      <c r="K504" s="4">
        <f t="shared" si="104"/>
        <v>4.888888888888876E-2</v>
      </c>
      <c r="L504" s="4">
        <f t="shared" si="105"/>
        <v>4.5442111741776703E-2</v>
      </c>
      <c r="M504" s="3">
        <f t="shared" si="106"/>
        <v>0.10458055326486249</v>
      </c>
      <c r="N504" s="42">
        <f t="shared" si="107"/>
        <v>96.055728572456729</v>
      </c>
      <c r="O504" s="14">
        <f t="shared" si="108"/>
        <v>166.22378034409618</v>
      </c>
      <c r="P504" s="14">
        <f t="shared" si="109"/>
        <v>176.27158768093116</v>
      </c>
      <c r="Q504" s="14">
        <f t="shared" si="110"/>
        <v>46.564531104921066</v>
      </c>
      <c r="R504" s="14">
        <f t="shared" si="111"/>
        <v>0</v>
      </c>
      <c r="S504" s="14">
        <f t="shared" si="112"/>
        <v>0</v>
      </c>
      <c r="T504" s="45">
        <f t="shared" si="113"/>
        <v>485.11562770240511</v>
      </c>
      <c r="U504" s="46">
        <f t="shared" si="114"/>
        <v>8.1036016011333478E-2</v>
      </c>
    </row>
    <row r="505" spans="1:21" x14ac:dyDescent="0.25">
      <c r="A505" t="s">
        <v>230</v>
      </c>
      <c r="B505" s="7">
        <v>39175.699999999997</v>
      </c>
      <c r="C505" s="6">
        <v>1226.17</v>
      </c>
      <c r="D505" s="12">
        <v>0.31102800000000003</v>
      </c>
      <c r="E505" s="6">
        <v>41.88</v>
      </c>
      <c r="F505" s="6">
        <v>0.29659999999999997</v>
      </c>
      <c r="G505" s="16">
        <v>152.61099999999999</v>
      </c>
      <c r="H505" s="5">
        <f t="shared" si="101"/>
        <v>4.7977379608476811E-2</v>
      </c>
      <c r="I505" s="4">
        <f t="shared" si="102"/>
        <v>8.6587030111833885E-2</v>
      </c>
      <c r="J505" s="4">
        <f t="shared" si="103"/>
        <v>-5.4551152097308542E-3</v>
      </c>
      <c r="K505" s="4">
        <f t="shared" si="104"/>
        <v>4.386839481555338E-2</v>
      </c>
      <c r="L505" s="4">
        <f t="shared" si="105"/>
        <v>-2.9926410466067255E-2</v>
      </c>
      <c r="M505" s="3">
        <f t="shared" si="106"/>
        <v>3.5774399348445618E-2</v>
      </c>
      <c r="N505" s="42">
        <f t="shared" si="107"/>
        <v>100.66423072574629</v>
      </c>
      <c r="O505" s="14">
        <f t="shared" si="108"/>
        <v>180.61660381805331</v>
      </c>
      <c r="P505" s="14">
        <f t="shared" si="109"/>
        <v>175.31000586192951</v>
      </c>
      <c r="Q505" s="14">
        <f t="shared" si="110"/>
        <v>48.607242339832858</v>
      </c>
      <c r="R505" s="14">
        <f t="shared" si="111"/>
        <v>0</v>
      </c>
      <c r="S505" s="14">
        <f t="shared" si="112"/>
        <v>0</v>
      </c>
      <c r="T505" s="45">
        <f t="shared" si="113"/>
        <v>505.19808274556192</v>
      </c>
      <c r="U505" s="46">
        <f t="shared" si="114"/>
        <v>4.1397254378860104E-2</v>
      </c>
    </row>
    <row r="506" spans="1:21" x14ac:dyDescent="0.25">
      <c r="A506" t="s">
        <v>229</v>
      </c>
      <c r="B506" s="7">
        <v>36845.800000000003</v>
      </c>
      <c r="C506" s="6">
        <v>1171.68</v>
      </c>
      <c r="D506" s="12">
        <v>0.30251600000000001</v>
      </c>
      <c r="E506" s="6">
        <v>40.909999999999997</v>
      </c>
      <c r="F506" s="6">
        <v>0.28037000000000001</v>
      </c>
      <c r="G506" s="16">
        <v>143.77199999999999</v>
      </c>
      <c r="H506" s="5">
        <f t="shared" si="101"/>
        <v>-5.9473091737990535E-2</v>
      </c>
      <c r="I506" s="4">
        <f t="shared" si="102"/>
        <v>-4.4439188693248033E-2</v>
      </c>
      <c r="J506" s="4">
        <f t="shared" si="103"/>
        <v>-2.7367310981648019E-2</v>
      </c>
      <c r="K506" s="4">
        <f t="shared" si="104"/>
        <v>-2.3161413562559852E-2</v>
      </c>
      <c r="L506" s="4">
        <f t="shared" si="105"/>
        <v>-5.4720161834119874E-2</v>
      </c>
      <c r="M506" s="3">
        <f t="shared" si="106"/>
        <v>-5.7918498666544305E-2</v>
      </c>
      <c r="N506" s="42">
        <f t="shared" si="107"/>
        <v>94.677417697059738</v>
      </c>
      <c r="O506" s="14">
        <f t="shared" si="108"/>
        <v>172.5901484798492</v>
      </c>
      <c r="P506" s="14">
        <f t="shared" si="109"/>
        <v>170.51224241331155</v>
      </c>
      <c r="Q506" s="14">
        <f t="shared" si="110"/>
        <v>47.481429897864423</v>
      </c>
      <c r="R506" s="14">
        <f t="shared" si="111"/>
        <v>0</v>
      </c>
      <c r="S506" s="14">
        <f t="shared" si="112"/>
        <v>0</v>
      </c>
      <c r="T506" s="45">
        <f t="shared" si="113"/>
        <v>485.26123848808487</v>
      </c>
      <c r="U506" s="46">
        <f t="shared" si="114"/>
        <v>-3.9463420267012439E-2</v>
      </c>
    </row>
    <row r="507" spans="1:21" x14ac:dyDescent="0.25">
      <c r="A507" t="s">
        <v>228</v>
      </c>
      <c r="B507" s="7">
        <v>36019.5</v>
      </c>
      <c r="C507" s="6">
        <v>1228.27</v>
      </c>
      <c r="D507" s="12">
        <v>0.35123100000000002</v>
      </c>
      <c r="E507" s="6">
        <v>43.1</v>
      </c>
      <c r="F507" s="6">
        <v>0.27950999999999998</v>
      </c>
      <c r="G507" s="16">
        <v>143.53100000000001</v>
      </c>
      <c r="H507" s="5">
        <f t="shared" si="101"/>
        <v>-2.2425893860358648E-2</v>
      </c>
      <c r="I507" s="4">
        <f t="shared" si="102"/>
        <v>4.8298170148846076E-2</v>
      </c>
      <c r="J507" s="4">
        <f t="shared" si="103"/>
        <v>0.16103280487643623</v>
      </c>
      <c r="K507" s="4">
        <f t="shared" si="104"/>
        <v>5.3532143730139481E-2</v>
      </c>
      <c r="L507" s="4">
        <f t="shared" si="105"/>
        <v>-3.0673752541285904E-3</v>
      </c>
      <c r="M507" s="3">
        <f t="shared" si="106"/>
        <v>-1.6762651976739429E-3</v>
      </c>
      <c r="N507" s="42">
        <f t="shared" si="107"/>
        <v>92.554191976812632</v>
      </c>
      <c r="O507" s="14">
        <f t="shared" si="108"/>
        <v>180.92593683714358</v>
      </c>
      <c r="P507" s="14">
        <f t="shared" si="109"/>
        <v>197.97030707489796</v>
      </c>
      <c r="Q507" s="14">
        <f t="shared" si="110"/>
        <v>50.023212627669444</v>
      </c>
      <c r="R507" s="14">
        <f t="shared" si="111"/>
        <v>0</v>
      </c>
      <c r="S507" s="14">
        <f t="shared" si="112"/>
        <v>0</v>
      </c>
      <c r="T507" s="45">
        <f t="shared" si="113"/>
        <v>521.47364851652355</v>
      </c>
      <c r="U507" s="46">
        <f t="shared" si="114"/>
        <v>7.4624567462393543E-2</v>
      </c>
    </row>
    <row r="508" spans="1:21" x14ac:dyDescent="0.25">
      <c r="A508" t="s">
        <v>227</v>
      </c>
      <c r="B508" s="7">
        <v>35839.599999999999</v>
      </c>
      <c r="C508" s="6">
        <v>1232.6400000000001</v>
      </c>
      <c r="D508" s="12">
        <v>0.38129400000000002</v>
      </c>
      <c r="E508" s="6">
        <v>45.78</v>
      </c>
      <c r="F508" s="6">
        <v>0.27742</v>
      </c>
      <c r="G508" s="16">
        <v>142.881</v>
      </c>
      <c r="H508" s="5">
        <f t="shared" si="101"/>
        <v>-4.9945168589237143E-3</v>
      </c>
      <c r="I508" s="4">
        <f t="shared" si="102"/>
        <v>3.5578496584627306E-3</v>
      </c>
      <c r="J508" s="4">
        <f t="shared" si="103"/>
        <v>8.5593242054374574E-2</v>
      </c>
      <c r="K508" s="4">
        <f t="shared" si="104"/>
        <v>6.2180974477958229E-2</v>
      </c>
      <c r="L508" s="4">
        <f t="shared" si="105"/>
        <v>-7.4773711137346988E-3</v>
      </c>
      <c r="M508" s="3">
        <f t="shared" si="106"/>
        <v>-4.528638412607755E-3</v>
      </c>
      <c r="N508" s="42">
        <f t="shared" si="107"/>
        <v>92.091928504620384</v>
      </c>
      <c r="O508" s="14">
        <f t="shared" si="108"/>
        <v>181.56964411972666</v>
      </c>
      <c r="P508" s="14">
        <f t="shared" si="109"/>
        <v>214.91522748793855</v>
      </c>
      <c r="Q508" s="14">
        <f t="shared" si="110"/>
        <v>53.133704735376035</v>
      </c>
      <c r="R508" s="14">
        <f t="shared" si="111"/>
        <v>0</v>
      </c>
      <c r="S508" s="14">
        <f t="shared" si="112"/>
        <v>0</v>
      </c>
      <c r="T508" s="45">
        <f t="shared" si="113"/>
        <v>541.71050484766158</v>
      </c>
      <c r="U508" s="46">
        <f t="shared" si="114"/>
        <v>3.8807054562981946E-2</v>
      </c>
    </row>
    <row r="509" spans="1:21" x14ac:dyDescent="0.25">
      <c r="A509" t="s">
        <v>226</v>
      </c>
      <c r="B509" s="7">
        <v>36613.199999999997</v>
      </c>
      <c r="C509" s="6">
        <v>1258.06</v>
      </c>
      <c r="D509" s="12">
        <v>0.371004</v>
      </c>
      <c r="E509" s="6">
        <v>45.35</v>
      </c>
      <c r="F509" s="6">
        <v>0.28538999999999998</v>
      </c>
      <c r="G509" s="16">
        <v>151.94900000000001</v>
      </c>
      <c r="H509" s="5">
        <f t="shared" si="101"/>
        <v>2.1585062333284943E-2</v>
      </c>
      <c r="I509" s="4">
        <f t="shared" si="102"/>
        <v>2.0622403946001899E-2</v>
      </c>
      <c r="J509" s="4">
        <f t="shared" si="103"/>
        <v>-2.6987049363483395E-2</v>
      </c>
      <c r="K509" s="4">
        <f t="shared" si="104"/>
        <v>-9.3927479248580026E-3</v>
      </c>
      <c r="L509" s="4">
        <f t="shared" si="105"/>
        <v>2.8729002955806937E-2</v>
      </c>
      <c r="M509" s="3">
        <f t="shared" si="106"/>
        <v>6.3465401277986722E-2</v>
      </c>
      <c r="N509" s="42">
        <f t="shared" si="107"/>
        <v>94.079738521785032</v>
      </c>
      <c r="O509" s="14">
        <f t="shared" si="108"/>
        <v>185.31404666509547</v>
      </c>
      <c r="P509" s="14">
        <f t="shared" si="109"/>
        <v>209.11529963475729</v>
      </c>
      <c r="Q509" s="14">
        <f t="shared" si="110"/>
        <v>52.634633240482813</v>
      </c>
      <c r="R509" s="14">
        <f t="shared" si="111"/>
        <v>0</v>
      </c>
      <c r="S509" s="14">
        <f t="shared" si="112"/>
        <v>0</v>
      </c>
      <c r="T509" s="45">
        <f t="shared" si="113"/>
        <v>541.14371806212057</v>
      </c>
      <c r="U509" s="46">
        <f t="shared" si="114"/>
        <v>-1.0462909256307995E-3</v>
      </c>
    </row>
    <row r="510" spans="1:21" x14ac:dyDescent="0.25">
      <c r="A510" t="s">
        <v>225</v>
      </c>
      <c r="B510" s="7">
        <v>36002.9</v>
      </c>
      <c r="C510" s="6">
        <v>1372</v>
      </c>
      <c r="D510" s="12">
        <v>0.36776999999999999</v>
      </c>
      <c r="E510" s="6">
        <v>42.62</v>
      </c>
      <c r="F510" s="6">
        <v>0.29454999999999998</v>
      </c>
      <c r="G510" s="16">
        <v>151.893</v>
      </c>
      <c r="H510" s="5">
        <f t="shared" si="101"/>
        <v>-1.6668851670981977E-2</v>
      </c>
      <c r="I510" s="4">
        <f t="shared" si="102"/>
        <v>9.0568017423652281E-2</v>
      </c>
      <c r="J510" s="4">
        <f t="shared" si="103"/>
        <v>-8.7168871494647249E-3</v>
      </c>
      <c r="K510" s="4">
        <f t="shared" si="104"/>
        <v>-6.0198456449834681E-2</v>
      </c>
      <c r="L510" s="4">
        <f t="shared" si="105"/>
        <v>3.2096429447422858E-2</v>
      </c>
      <c r="M510" s="3">
        <f t="shared" si="106"/>
        <v>-3.6854470908009862E-4</v>
      </c>
      <c r="N510" s="42">
        <f t="shared" si="107"/>
        <v>92.511537315120634</v>
      </c>
      <c r="O510" s="14">
        <f t="shared" si="108"/>
        <v>202.09757247230735</v>
      </c>
      <c r="P510" s="14">
        <f t="shared" si="109"/>
        <v>207.29246516661462</v>
      </c>
      <c r="Q510" s="14">
        <f t="shared" si="110"/>
        <v>49.466109563602586</v>
      </c>
      <c r="R510" s="14">
        <f t="shared" si="111"/>
        <v>0</v>
      </c>
      <c r="S510" s="14">
        <f t="shared" si="112"/>
        <v>0</v>
      </c>
      <c r="T510" s="45">
        <f t="shared" si="113"/>
        <v>551.36768451764522</v>
      </c>
      <c r="U510" s="46">
        <f t="shared" si="114"/>
        <v>1.8893255366869033E-2</v>
      </c>
    </row>
    <row r="511" spans="1:21" x14ac:dyDescent="0.25">
      <c r="A511" t="s">
        <v>224</v>
      </c>
      <c r="B511" s="7">
        <v>35476.300000000003</v>
      </c>
      <c r="C511" s="6">
        <v>1377.53</v>
      </c>
      <c r="D511" s="12">
        <v>0.37551000000000001</v>
      </c>
      <c r="E511" s="6">
        <v>42.57</v>
      </c>
      <c r="F511" s="6">
        <v>0.29531000000000002</v>
      </c>
      <c r="G511" s="16">
        <v>149.71</v>
      </c>
      <c r="H511" s="5">
        <f t="shared" si="101"/>
        <v>-1.4626599523927197E-2</v>
      </c>
      <c r="I511" s="4">
        <f t="shared" si="102"/>
        <v>4.0306122448978687E-3</v>
      </c>
      <c r="J511" s="4">
        <f t="shared" si="103"/>
        <v>2.1045762297087878E-2</v>
      </c>
      <c r="K511" s="4">
        <f t="shared" si="104"/>
        <v>-1.1731581417174786E-3</v>
      </c>
      <c r="L511" s="4">
        <f t="shared" si="105"/>
        <v>2.5802070955696088E-3</v>
      </c>
      <c r="M511" s="3">
        <f t="shared" si="106"/>
        <v>-1.4371959208126728E-2</v>
      </c>
      <c r="N511" s="42">
        <f t="shared" si="107"/>
        <v>91.158408107469512</v>
      </c>
      <c r="O511" s="14">
        <f t="shared" si="108"/>
        <v>202.91214942257835</v>
      </c>
      <c r="P511" s="14">
        <f t="shared" si="109"/>
        <v>211.65509311448855</v>
      </c>
      <c r="Q511" s="14">
        <f t="shared" si="110"/>
        <v>49.408077994428957</v>
      </c>
      <c r="R511" s="14">
        <f t="shared" si="111"/>
        <v>0</v>
      </c>
      <c r="S511" s="14">
        <f t="shared" si="112"/>
        <v>0</v>
      </c>
      <c r="T511" s="45">
        <f t="shared" si="113"/>
        <v>555.13372863896529</v>
      </c>
      <c r="U511" s="46">
        <f t="shared" si="114"/>
        <v>6.8303678780425869E-3</v>
      </c>
    </row>
    <row r="512" spans="1:21" x14ac:dyDescent="0.25">
      <c r="A512" t="s">
        <v>223</v>
      </c>
      <c r="B512" s="7">
        <v>30842.1</v>
      </c>
      <c r="C512" s="6">
        <v>1117.33</v>
      </c>
      <c r="D512" s="12">
        <v>0.307722</v>
      </c>
      <c r="E512" s="6">
        <v>38.68</v>
      </c>
      <c r="F512" s="6">
        <v>0.2681</v>
      </c>
      <c r="G512" s="16">
        <v>129.542</v>
      </c>
      <c r="H512" s="5">
        <f t="shared" si="101"/>
        <v>-0.13062805309460135</v>
      </c>
      <c r="I512" s="4">
        <f t="shared" si="102"/>
        <v>-0.18888880822922194</v>
      </c>
      <c r="J512" s="4">
        <f t="shared" si="103"/>
        <v>-0.18052248941439641</v>
      </c>
      <c r="K512" s="4">
        <f t="shared" si="104"/>
        <v>-9.1378905332393678E-2</v>
      </c>
      <c r="L512" s="4">
        <f t="shared" si="105"/>
        <v>-9.2140462564762493E-2</v>
      </c>
      <c r="M512" s="3">
        <f t="shared" si="106"/>
        <v>-0.13471377997461764</v>
      </c>
      <c r="N512" s="42">
        <f t="shared" si="107"/>
        <v>79.25056273318765</v>
      </c>
      <c r="O512" s="14">
        <f t="shared" si="108"/>
        <v>164.58431534291773</v>
      </c>
      <c r="P512" s="14">
        <f t="shared" si="109"/>
        <v>173.44658880822521</v>
      </c>
      <c r="Q512" s="14">
        <f t="shared" si="110"/>
        <v>44.893221912720513</v>
      </c>
      <c r="R512" s="14">
        <f t="shared" si="111"/>
        <v>0</v>
      </c>
      <c r="S512" s="14">
        <f t="shared" si="112"/>
        <v>0</v>
      </c>
      <c r="T512" s="45">
        <f t="shared" si="113"/>
        <v>462.17468879705109</v>
      </c>
      <c r="U512" s="46">
        <f t="shared" si="114"/>
        <v>-0.16745341716098594</v>
      </c>
    </row>
    <row r="513" spans="1:21" x14ac:dyDescent="0.25">
      <c r="A513" t="s">
        <v>222</v>
      </c>
      <c r="B513" s="7">
        <v>33000.5</v>
      </c>
      <c r="C513" s="6">
        <v>1234.58</v>
      </c>
      <c r="D513" s="12">
        <v>0.34985500000000003</v>
      </c>
      <c r="E513" s="6">
        <v>40.869999999999997</v>
      </c>
      <c r="F513" s="6">
        <v>0.27261000000000002</v>
      </c>
      <c r="G513" s="16">
        <v>137.821</v>
      </c>
      <c r="H513" s="5">
        <f t="shared" si="101"/>
        <v>6.9982264502092884E-2</v>
      </c>
      <c r="I513" s="4">
        <f t="shared" si="102"/>
        <v>0.10493766389517867</v>
      </c>
      <c r="J513" s="4">
        <f t="shared" si="103"/>
        <v>0.13691903731289945</v>
      </c>
      <c r="K513" s="4">
        <f t="shared" si="104"/>
        <v>5.6618407445708341E-2</v>
      </c>
      <c r="L513" s="4">
        <f t="shared" si="105"/>
        <v>1.6822081312942938E-2</v>
      </c>
      <c r="M513" s="3">
        <f t="shared" si="106"/>
        <v>6.3909774436090139E-2</v>
      </c>
      <c r="N513" s="42">
        <f t="shared" si="107"/>
        <v>84.796696576321295</v>
      </c>
      <c r="O513" s="14">
        <f t="shared" si="108"/>
        <v>181.85540890879093</v>
      </c>
      <c r="P513" s="14">
        <f t="shared" si="109"/>
        <v>197.19472877305373</v>
      </c>
      <c r="Q513" s="14">
        <f t="shared" si="110"/>
        <v>47.435004642525527</v>
      </c>
      <c r="R513" s="14">
        <f t="shared" si="111"/>
        <v>0</v>
      </c>
      <c r="S513" s="14">
        <f t="shared" si="112"/>
        <v>0</v>
      </c>
      <c r="T513" s="45">
        <f t="shared" si="113"/>
        <v>511.28183890069147</v>
      </c>
      <c r="U513" s="46">
        <f t="shared" si="114"/>
        <v>0.10625235715840797</v>
      </c>
    </row>
    <row r="514" spans="1:21" x14ac:dyDescent="0.25">
      <c r="A514" t="s">
        <v>221</v>
      </c>
      <c r="B514" s="7">
        <v>32088.9</v>
      </c>
      <c r="C514" s="6">
        <v>1233.4000000000001</v>
      </c>
      <c r="D514" s="12">
        <v>0.34555900000000001</v>
      </c>
      <c r="E514" s="6">
        <v>40.92</v>
      </c>
      <c r="F514" s="6">
        <v>0.27166000000000001</v>
      </c>
      <c r="G514" s="16">
        <v>137.642</v>
      </c>
      <c r="H514" s="5">
        <f t="shared" si="101"/>
        <v>-2.7623823881456344E-2</v>
      </c>
      <c r="I514" s="4">
        <f t="shared" si="102"/>
        <v>-9.5579063325168523E-4</v>
      </c>
      <c r="J514" s="4">
        <f t="shared" si="103"/>
        <v>-1.2279372883051587E-2</v>
      </c>
      <c r="K514" s="4">
        <f t="shared" si="104"/>
        <v>1.2233912405188452E-3</v>
      </c>
      <c r="L514" s="4">
        <f t="shared" si="105"/>
        <v>-3.4848318110121124E-3</v>
      </c>
      <c r="M514" s="3">
        <f t="shared" si="106"/>
        <v>-1.2987861066166007E-3</v>
      </c>
      <c r="N514" s="42">
        <f t="shared" si="107"/>
        <v>82.454287564367704</v>
      </c>
      <c r="O514" s="14">
        <f t="shared" si="108"/>
        <v>181.68159321234975</v>
      </c>
      <c r="P514" s="14">
        <f t="shared" si="109"/>
        <v>194.77330116787718</v>
      </c>
      <c r="Q514" s="14">
        <f t="shared" si="110"/>
        <v>47.493036211699163</v>
      </c>
      <c r="R514" s="14">
        <f t="shared" si="111"/>
        <v>0</v>
      </c>
      <c r="S514" s="14">
        <f t="shared" si="112"/>
        <v>0</v>
      </c>
      <c r="T514" s="45">
        <f t="shared" si="113"/>
        <v>506.40221815629377</v>
      </c>
      <c r="U514" s="46">
        <f t="shared" si="114"/>
        <v>-9.5438960923966976E-3</v>
      </c>
    </row>
    <row r="515" spans="1:21" x14ac:dyDescent="0.25">
      <c r="A515" t="s">
        <v>220</v>
      </c>
      <c r="B515" s="7">
        <v>32241.3</v>
      </c>
      <c r="C515" s="6">
        <v>1390.28</v>
      </c>
      <c r="D515" s="12">
        <v>0.35317199999999999</v>
      </c>
      <c r="E515" s="6">
        <v>41.82</v>
      </c>
      <c r="F515" s="6">
        <v>0.2732</v>
      </c>
      <c r="G515" s="16">
        <v>140.97</v>
      </c>
      <c r="H515" s="5">
        <f t="shared" si="101"/>
        <v>4.7493058347278794E-3</v>
      </c>
      <c r="I515" s="4">
        <f t="shared" si="102"/>
        <v>0.12719312469596233</v>
      </c>
      <c r="J515" s="4">
        <f t="shared" si="103"/>
        <v>2.2030970109301107E-2</v>
      </c>
      <c r="K515" s="4">
        <f t="shared" si="104"/>
        <v>2.1994134897360684E-2</v>
      </c>
      <c r="L515" s="4">
        <f t="shared" si="105"/>
        <v>5.6688507693440915E-3</v>
      </c>
      <c r="M515" s="3">
        <f t="shared" si="106"/>
        <v>2.4178666395431758E-2</v>
      </c>
      <c r="N515" s="42">
        <f t="shared" si="107"/>
        <v>82.845888193395481</v>
      </c>
      <c r="O515" s="14">
        <f t="shared" si="108"/>
        <v>204.79024275276925</v>
      </c>
      <c r="P515" s="14">
        <f t="shared" si="109"/>
        <v>199.06434594399659</v>
      </c>
      <c r="Q515" s="14">
        <f t="shared" si="110"/>
        <v>48.537604456824511</v>
      </c>
      <c r="R515" s="14">
        <f t="shared" si="111"/>
        <v>0</v>
      </c>
      <c r="S515" s="14">
        <f t="shared" si="112"/>
        <v>0</v>
      </c>
      <c r="T515" s="45">
        <f t="shared" si="113"/>
        <v>535.23808134698584</v>
      </c>
      <c r="U515" s="46">
        <f t="shared" si="114"/>
        <v>5.6942608378923509E-2</v>
      </c>
    </row>
    <row r="516" spans="1:21" x14ac:dyDescent="0.25">
      <c r="A516" t="s">
        <v>219</v>
      </c>
      <c r="B516" s="7">
        <v>32252.3</v>
      </c>
      <c r="C516" s="6">
        <v>1317.9</v>
      </c>
      <c r="D516" s="12">
        <v>0.34309400000000001</v>
      </c>
      <c r="E516" s="6">
        <v>41.78</v>
      </c>
      <c r="F516" s="6">
        <v>0.26757999999999998</v>
      </c>
      <c r="G516" s="16">
        <v>137.11000000000001</v>
      </c>
      <c r="H516" s="5">
        <f t="shared" si="101"/>
        <v>3.4117730984783989E-4</v>
      </c>
      <c r="I516" s="4">
        <f t="shared" si="102"/>
        <v>-5.2061455246425137E-2</v>
      </c>
      <c r="J516" s="4">
        <f t="shared" si="103"/>
        <v>-2.8535671004496277E-2</v>
      </c>
      <c r="K516" s="4">
        <f t="shared" si="104"/>
        <v>-9.5648015303684275E-4</v>
      </c>
      <c r="L516" s="4">
        <f t="shared" si="105"/>
        <v>-2.0571010248901955E-2</v>
      </c>
      <c r="M516" s="3">
        <f t="shared" si="106"/>
        <v>-2.7381712421082449E-2</v>
      </c>
      <c r="N516" s="42">
        <f t="shared" si="107"/>
        <v>82.874153330661258</v>
      </c>
      <c r="O516" s="14">
        <f t="shared" si="108"/>
        <v>194.12856469479141</v>
      </c>
      <c r="P516" s="14">
        <f t="shared" si="109"/>
        <v>193.38391125941345</v>
      </c>
      <c r="Q516" s="14">
        <f t="shared" si="110"/>
        <v>48.491179201485608</v>
      </c>
      <c r="R516" s="14">
        <f t="shared" si="111"/>
        <v>0</v>
      </c>
      <c r="S516" s="14">
        <f t="shared" si="112"/>
        <v>0</v>
      </c>
      <c r="T516" s="45">
        <f t="shared" si="113"/>
        <v>518.87780848635168</v>
      </c>
      <c r="U516" s="46">
        <f t="shared" si="114"/>
        <v>-3.056634688522486E-2</v>
      </c>
    </row>
    <row r="517" spans="1:21" x14ac:dyDescent="0.25">
      <c r="A517" t="s">
        <v>218</v>
      </c>
      <c r="B517" s="7">
        <v>32502.1</v>
      </c>
      <c r="C517" s="6">
        <v>1366.27</v>
      </c>
      <c r="D517" s="12">
        <v>0.34352700000000003</v>
      </c>
      <c r="E517" s="6">
        <v>41.74</v>
      </c>
      <c r="F517" s="6">
        <v>0.26840999999999998</v>
      </c>
      <c r="G517" s="16">
        <v>134.709</v>
      </c>
      <c r="H517" s="5">
        <f t="shared" ref="H517:H580" si="115">IFERROR(B517/B516-1,"")</f>
        <v>7.7451840643922854E-3</v>
      </c>
      <c r="I517" s="4">
        <f t="shared" ref="I517:I580" si="116">IFERROR(C517/C516-1,"")</f>
        <v>3.6702329463540462E-2</v>
      </c>
      <c r="J517" s="4">
        <f t="shared" ref="J517:J580" si="117">IFERROR(D517/D516-1,"")</f>
        <v>1.2620448040479015E-3</v>
      </c>
      <c r="K517" s="4">
        <f t="shared" ref="K517:K580" si="118">IFERROR(E517/E516-1,"")</f>
        <v>-9.5739588319765367E-4</v>
      </c>
      <c r="L517" s="4">
        <f t="shared" ref="L517:L580" si="119">IFERROR(F517/F516-1,"")</f>
        <v>3.1018760744450091E-3</v>
      </c>
      <c r="M517" s="3">
        <f t="shared" ref="M517:M580" si="120">IFERROR(G517/G516-1,"")</f>
        <v>-1.7511487127124248E-2</v>
      </c>
      <c r="N517" s="42">
        <f t="shared" si="107"/>
        <v>83.516028902387902</v>
      </c>
      <c r="O517" s="14">
        <f t="shared" si="108"/>
        <v>201.25353523450386</v>
      </c>
      <c r="P517" s="14">
        <f t="shared" si="109"/>
        <v>193.62797041980485</v>
      </c>
      <c r="Q517" s="14">
        <f t="shared" si="110"/>
        <v>48.444753946146704</v>
      </c>
      <c r="R517" s="14">
        <f t="shared" si="111"/>
        <v>0</v>
      </c>
      <c r="S517" s="14">
        <f t="shared" si="112"/>
        <v>0</v>
      </c>
      <c r="T517" s="45">
        <f t="shared" si="113"/>
        <v>526.8422885028433</v>
      </c>
      <c r="U517" s="46">
        <f t="shared" si="114"/>
        <v>1.534943273007805E-2</v>
      </c>
    </row>
    <row r="518" spans="1:21" x14ac:dyDescent="0.25">
      <c r="A518" t="s">
        <v>217</v>
      </c>
      <c r="B518" s="7">
        <v>30404</v>
      </c>
      <c r="C518" s="6">
        <v>1247.6199999999999</v>
      </c>
      <c r="D518" s="12">
        <v>0.311971</v>
      </c>
      <c r="E518" s="6">
        <v>40.99</v>
      </c>
      <c r="F518" s="6">
        <v>0.25073000000000001</v>
      </c>
      <c r="G518" s="16">
        <v>122.44</v>
      </c>
      <c r="H518" s="5">
        <f t="shared" si="115"/>
        <v>-6.4552751976026168E-2</v>
      </c>
      <c r="I518" s="4">
        <f t="shared" si="116"/>
        <v>-8.6842278612572987E-2</v>
      </c>
      <c r="J518" s="4">
        <f t="shared" si="117"/>
        <v>-9.1858864077641766E-2</v>
      </c>
      <c r="K518" s="4">
        <f t="shared" si="118"/>
        <v>-1.7968375658840463E-2</v>
      </c>
      <c r="L518" s="4">
        <f t="shared" si="119"/>
        <v>-6.5869378935210943E-2</v>
      </c>
      <c r="M518" s="3">
        <f t="shared" si="120"/>
        <v>-9.1077804749497115E-2</v>
      </c>
      <c r="N518" s="42">
        <f t="shared" ref="N518:N581" si="121">N517*(1+H518)</f>
        <v>78.124839402629419</v>
      </c>
      <c r="O518" s="14">
        <f t="shared" ref="O518:O581" si="122">O517*(1+I518)</f>
        <v>183.77621965590379</v>
      </c>
      <c r="P518" s="14">
        <f t="shared" ref="P518:P581" si="123">P517*(1+J518)</f>
        <v>175.84152500338237</v>
      </c>
      <c r="Q518" s="14">
        <f t="shared" ref="Q518:Q581" si="124">Q517*(1+K518)</f>
        <v>47.574280408542243</v>
      </c>
      <c r="R518" s="14">
        <f t="shared" ref="R518:R581" si="125">R517*(1+L518)</f>
        <v>0</v>
      </c>
      <c r="S518" s="14">
        <f t="shared" ref="S518:S581" si="126">S517*(1+M518)</f>
        <v>0</v>
      </c>
      <c r="T518" s="45">
        <f t="shared" ref="T518:T581" si="127">SUM(N518:S518)</f>
        <v>485.31686447045774</v>
      </c>
      <c r="U518" s="46">
        <f t="shared" ref="U518:U581" si="128">T518/T517-1</f>
        <v>-7.881945876135088E-2</v>
      </c>
    </row>
    <row r="519" spans="1:21" x14ac:dyDescent="0.25">
      <c r="A519" t="s">
        <v>216</v>
      </c>
      <c r="B519" s="7">
        <v>33374.800000000003</v>
      </c>
      <c r="C519" s="6">
        <v>1328.47</v>
      </c>
      <c r="D519" s="12">
        <v>0.34375</v>
      </c>
      <c r="E519" s="6">
        <v>42.47</v>
      </c>
      <c r="F519" s="6">
        <v>0.26415</v>
      </c>
      <c r="G519" s="16">
        <v>133.21700000000001</v>
      </c>
      <c r="H519" s="5">
        <f t="shared" si="115"/>
        <v>9.7710827522694554E-2</v>
      </c>
      <c r="I519" s="4">
        <f t="shared" si="116"/>
        <v>6.4803385646270639E-2</v>
      </c>
      <c r="J519" s="4">
        <f t="shared" si="117"/>
        <v>0.1018652374739959</v>
      </c>
      <c r="K519" s="4">
        <f t="shared" si="118"/>
        <v>3.6106367406684381E-2</v>
      </c>
      <c r="L519" s="4">
        <f t="shared" si="119"/>
        <v>5.3523710764567412E-2</v>
      </c>
      <c r="M519" s="3">
        <f t="shared" si="120"/>
        <v>8.8018621365566929E-2</v>
      </c>
      <c r="N519" s="42">
        <f t="shared" si="121"/>
        <v>85.758482110737958</v>
      </c>
      <c r="O519" s="14">
        <f t="shared" si="122"/>
        <v>195.68554089087905</v>
      </c>
      <c r="P519" s="14">
        <f t="shared" si="123"/>
        <v>193.75366370564151</v>
      </c>
      <c r="Q519" s="14">
        <f t="shared" si="124"/>
        <v>49.2920148560817</v>
      </c>
      <c r="R519" s="14">
        <f t="shared" si="125"/>
        <v>0</v>
      </c>
      <c r="S519" s="14">
        <f t="shared" si="126"/>
        <v>0</v>
      </c>
      <c r="T519" s="45">
        <f t="shared" si="127"/>
        <v>524.48970156334019</v>
      </c>
      <c r="U519" s="46">
        <f t="shared" si="128"/>
        <v>8.0716002184727298E-2</v>
      </c>
    </row>
    <row r="520" spans="1:21" x14ac:dyDescent="0.25">
      <c r="A520" t="s">
        <v>215</v>
      </c>
      <c r="B520" s="7">
        <v>34301.800000000003</v>
      </c>
      <c r="C520" s="6">
        <v>1379.3</v>
      </c>
      <c r="D520" s="12">
        <v>0.34759299999999999</v>
      </c>
      <c r="E520" s="6">
        <v>42.87</v>
      </c>
      <c r="F520" s="6">
        <v>0.28277999999999998</v>
      </c>
      <c r="G520" s="16">
        <v>134.673</v>
      </c>
      <c r="H520" s="5">
        <f t="shared" si="115"/>
        <v>2.7775447343504567E-2</v>
      </c>
      <c r="I520" s="4">
        <f t="shared" si="116"/>
        <v>3.8262060867012337E-2</v>
      </c>
      <c r="J520" s="4">
        <f t="shared" si="117"/>
        <v>1.1179636363636281E-2</v>
      </c>
      <c r="K520" s="4">
        <f t="shared" si="118"/>
        <v>9.4184129974099751E-3</v>
      </c>
      <c r="L520" s="4">
        <f t="shared" si="119"/>
        <v>7.0528109028960673E-2</v>
      </c>
      <c r="M520" s="3">
        <f t="shared" si="120"/>
        <v>1.0929536020177544E-2</v>
      </c>
      <c r="N520" s="42">
        <f t="shared" si="121"/>
        <v>88.14046231486364</v>
      </c>
      <c r="O520" s="14">
        <f t="shared" si="122"/>
        <v>203.1728729672401</v>
      </c>
      <c r="P520" s="14">
        <f t="shared" si="123"/>
        <v>195.91975920999286</v>
      </c>
      <c r="Q520" s="14">
        <f t="shared" si="124"/>
        <v>49.756267409470745</v>
      </c>
      <c r="R520" s="14">
        <f t="shared" si="125"/>
        <v>0</v>
      </c>
      <c r="S520" s="14">
        <f t="shared" si="126"/>
        <v>0</v>
      </c>
      <c r="T520" s="45">
        <f t="shared" si="127"/>
        <v>536.98936190156735</v>
      </c>
      <c r="U520" s="46">
        <f t="shared" si="128"/>
        <v>2.3832041508097479E-2</v>
      </c>
    </row>
    <row r="521" spans="1:21" x14ac:dyDescent="0.25">
      <c r="A521" t="s">
        <v>214</v>
      </c>
      <c r="B521" s="7">
        <v>34283.1</v>
      </c>
      <c r="C521" s="6">
        <v>1376.96</v>
      </c>
      <c r="D521" s="12">
        <v>0.36362299999999997</v>
      </c>
      <c r="E521" s="6">
        <v>44.76</v>
      </c>
      <c r="F521" s="6">
        <v>0.44303999999999999</v>
      </c>
      <c r="G521" s="16">
        <v>133.34899999999999</v>
      </c>
      <c r="H521" s="5">
        <f t="shared" si="115"/>
        <v>-5.4516089534673018E-4</v>
      </c>
      <c r="I521" s="4">
        <f t="shared" si="116"/>
        <v>-1.6965127238454114E-3</v>
      </c>
      <c r="J521" s="4">
        <f t="shared" si="117"/>
        <v>4.6117154257997006E-2</v>
      </c>
      <c r="K521" s="4">
        <f t="shared" si="118"/>
        <v>4.4086773967809689E-2</v>
      </c>
      <c r="L521" s="4">
        <f t="shared" si="119"/>
        <v>0.56673032039040949</v>
      </c>
      <c r="M521" s="3">
        <f t="shared" si="120"/>
        <v>-9.8312208089224029E-3</v>
      </c>
      <c r="N521" s="42">
        <f t="shared" si="121"/>
        <v>88.092411581511797</v>
      </c>
      <c r="O521" s="14">
        <f t="shared" si="122"/>
        <v>202.82818760311093</v>
      </c>
      <c r="P521" s="14">
        <f t="shared" si="123"/>
        <v>204.95502096766972</v>
      </c>
      <c r="Q521" s="14">
        <f t="shared" si="124"/>
        <v>51.949860724233979</v>
      </c>
      <c r="R521" s="14">
        <f t="shared" si="125"/>
        <v>0</v>
      </c>
      <c r="S521" s="14">
        <f t="shared" si="126"/>
        <v>0</v>
      </c>
      <c r="T521" s="45">
        <f t="shared" si="127"/>
        <v>547.8254808765264</v>
      </c>
      <c r="U521" s="46">
        <f t="shared" si="128"/>
        <v>2.0179392263166118E-2</v>
      </c>
    </row>
    <row r="522" spans="1:21" x14ac:dyDescent="0.25">
      <c r="A522" t="s">
        <v>213</v>
      </c>
      <c r="B522" s="7">
        <v>33108.1</v>
      </c>
      <c r="C522" s="6">
        <v>1312.73</v>
      </c>
      <c r="D522" s="12">
        <v>0.34502300000000002</v>
      </c>
      <c r="E522" s="6">
        <v>44.27</v>
      </c>
      <c r="F522" s="6">
        <v>0.49492999999999998</v>
      </c>
      <c r="G522" s="16">
        <v>129.4</v>
      </c>
      <c r="H522" s="5">
        <f t="shared" si="115"/>
        <v>-3.4273446683642961E-2</v>
      </c>
      <c r="I522" s="4">
        <f t="shared" si="116"/>
        <v>-4.6646235184754858E-2</v>
      </c>
      <c r="J522" s="4">
        <f t="shared" si="117"/>
        <v>-5.1151879831583646E-2</v>
      </c>
      <c r="K522" s="4">
        <f t="shared" si="118"/>
        <v>-1.0947274352099967E-2</v>
      </c>
      <c r="L522" s="4">
        <f t="shared" si="119"/>
        <v>0.11712260743950886</v>
      </c>
      <c r="M522" s="3">
        <f t="shared" si="120"/>
        <v>-2.9614020352608406E-2</v>
      </c>
      <c r="N522" s="42">
        <f t="shared" si="121"/>
        <v>85.073181009939319</v>
      </c>
      <c r="O522" s="14">
        <f t="shared" si="122"/>
        <v>193.36701626207864</v>
      </c>
      <c r="P522" s="14">
        <f t="shared" si="123"/>
        <v>194.47118636425176</v>
      </c>
      <c r="Q522" s="14">
        <f t="shared" si="124"/>
        <v>51.381151346332409</v>
      </c>
      <c r="R522" s="14">
        <f t="shared" si="125"/>
        <v>0</v>
      </c>
      <c r="S522" s="14">
        <f t="shared" si="126"/>
        <v>0</v>
      </c>
      <c r="T522" s="45">
        <f t="shared" si="127"/>
        <v>524.29253498260209</v>
      </c>
      <c r="U522" s="46">
        <f t="shared" si="128"/>
        <v>-4.2957012251915283E-2</v>
      </c>
    </row>
    <row r="523" spans="1:21" x14ac:dyDescent="0.25">
      <c r="A523" t="s">
        <v>212</v>
      </c>
      <c r="B523" s="7">
        <v>33515.699999999997</v>
      </c>
      <c r="C523" s="6">
        <v>1373.4</v>
      </c>
      <c r="D523" s="12">
        <v>0.40834100000000001</v>
      </c>
      <c r="E523" s="6">
        <v>51.42</v>
      </c>
      <c r="F523" s="6">
        <v>0.37163000000000002</v>
      </c>
      <c r="G523" s="16">
        <v>132.04900000000001</v>
      </c>
      <c r="H523" s="5">
        <f t="shared" si="115"/>
        <v>1.2311186688453768E-2</v>
      </c>
      <c r="I523" s="4">
        <f t="shared" si="116"/>
        <v>4.6216662984772228E-2</v>
      </c>
      <c r="J523" s="4">
        <f t="shared" si="117"/>
        <v>0.18351820023592635</v>
      </c>
      <c r="K523" s="4">
        <f t="shared" si="118"/>
        <v>0.16150892252089455</v>
      </c>
      <c r="L523" s="4">
        <f t="shared" si="119"/>
        <v>-0.24912613904996661</v>
      </c>
      <c r="M523" s="3">
        <f t="shared" si="120"/>
        <v>2.0471406491499256E-2</v>
      </c>
      <c r="N523" s="42">
        <f t="shared" si="121"/>
        <v>86.120532823533296</v>
      </c>
      <c r="O523" s="14">
        <f t="shared" si="122"/>
        <v>202.3037944850341</v>
      </c>
      <c r="P523" s="14">
        <f t="shared" si="123"/>
        <v>230.16018848356467</v>
      </c>
      <c r="Q523" s="14">
        <f t="shared" si="124"/>
        <v>59.679665738161567</v>
      </c>
      <c r="R523" s="14">
        <f t="shared" si="125"/>
        <v>0</v>
      </c>
      <c r="S523" s="14">
        <f t="shared" si="126"/>
        <v>0</v>
      </c>
      <c r="T523" s="45">
        <f t="shared" si="127"/>
        <v>578.26418153029363</v>
      </c>
      <c r="U523" s="46">
        <f t="shared" si="128"/>
        <v>0.1029418558276487</v>
      </c>
    </row>
    <row r="524" spans="1:21" x14ac:dyDescent="0.25">
      <c r="A524" t="s">
        <v>211</v>
      </c>
      <c r="B524" s="7">
        <v>35485.199999999997</v>
      </c>
      <c r="C524" s="6">
        <v>1511.36</v>
      </c>
      <c r="D524" s="12">
        <v>0.425759</v>
      </c>
      <c r="E524" s="6">
        <v>50.99</v>
      </c>
      <c r="F524" s="6">
        <v>0.37230000000000002</v>
      </c>
      <c r="G524" s="16">
        <v>141.916</v>
      </c>
      <c r="H524" s="5">
        <f t="shared" si="115"/>
        <v>5.8763504864884242E-2</v>
      </c>
      <c r="I524" s="4">
        <f t="shared" si="116"/>
        <v>0.10045143439638848</v>
      </c>
      <c r="J524" s="4">
        <f t="shared" si="117"/>
        <v>4.2655525651354997E-2</v>
      </c>
      <c r="K524" s="4">
        <f t="shared" si="118"/>
        <v>-8.3625048619214715E-3</v>
      </c>
      <c r="L524" s="4">
        <f t="shared" si="119"/>
        <v>1.8028684444204579E-3</v>
      </c>
      <c r="M524" s="3">
        <f t="shared" si="120"/>
        <v>7.4722262190550337E-2</v>
      </c>
      <c r="N524" s="42">
        <f t="shared" si="121"/>
        <v>91.181277173075415</v>
      </c>
      <c r="O524" s="14">
        <f t="shared" si="122"/>
        <v>222.62550082488798</v>
      </c>
      <c r="P524" s="14">
        <f t="shared" si="123"/>
        <v>239.97779230734605</v>
      </c>
      <c r="Q524" s="14">
        <f t="shared" si="124"/>
        <v>59.180594243268345</v>
      </c>
      <c r="R524" s="14">
        <f t="shared" si="125"/>
        <v>0</v>
      </c>
      <c r="S524" s="14">
        <f t="shared" si="126"/>
        <v>0</v>
      </c>
      <c r="T524" s="45">
        <f t="shared" si="127"/>
        <v>612.96516454857783</v>
      </c>
      <c r="U524" s="46">
        <f t="shared" si="128"/>
        <v>6.0008875055088229E-2</v>
      </c>
    </row>
    <row r="525" spans="1:21" x14ac:dyDescent="0.25">
      <c r="A525" t="s">
        <v>210</v>
      </c>
      <c r="B525" s="7">
        <v>37646.800000000003</v>
      </c>
      <c r="C525" s="6">
        <v>1664.34</v>
      </c>
      <c r="D525" s="12">
        <v>0.44187199999999999</v>
      </c>
      <c r="E525" s="6">
        <v>52.13</v>
      </c>
      <c r="F525" s="6">
        <v>0.39726</v>
      </c>
      <c r="G525" s="16">
        <v>155.941</v>
      </c>
      <c r="H525" s="5">
        <f t="shared" si="115"/>
        <v>6.0915536618083133E-2</v>
      </c>
      <c r="I525" s="4">
        <f t="shared" si="116"/>
        <v>0.10122009316112646</v>
      </c>
      <c r="J525" s="4">
        <f t="shared" si="117"/>
        <v>3.7845353826930328E-2</v>
      </c>
      <c r="K525" s="4">
        <f t="shared" si="118"/>
        <v>2.2357324965679659E-2</v>
      </c>
      <c r="L525" s="4">
        <f t="shared" si="119"/>
        <v>6.7042707493956355E-2</v>
      </c>
      <c r="M525" s="3">
        <f t="shared" si="120"/>
        <v>9.8826066123622436E-2</v>
      </c>
      <c r="N525" s="42">
        <f t="shared" si="121"/>
        <v>96.735633601595481</v>
      </c>
      <c r="O525" s="14">
        <f t="shared" si="122"/>
        <v>245.15967475842558</v>
      </c>
      <c r="P525" s="14">
        <f t="shared" si="123"/>
        <v>249.05983676782316</v>
      </c>
      <c r="Q525" s="14">
        <f t="shared" si="124"/>
        <v>60.503714020427125</v>
      </c>
      <c r="R525" s="14">
        <f t="shared" si="125"/>
        <v>0</v>
      </c>
      <c r="S525" s="14">
        <f t="shared" si="126"/>
        <v>0</v>
      </c>
      <c r="T525" s="45">
        <f t="shared" si="127"/>
        <v>651.45885914827136</v>
      </c>
      <c r="U525" s="46">
        <f t="shared" si="128"/>
        <v>6.2799155361532577E-2</v>
      </c>
    </row>
    <row r="526" spans="1:21" x14ac:dyDescent="0.25">
      <c r="A526" t="s">
        <v>209</v>
      </c>
      <c r="B526" s="7">
        <v>36982.1</v>
      </c>
      <c r="C526" s="6">
        <v>1594</v>
      </c>
      <c r="D526" s="12">
        <v>0.43951899999999999</v>
      </c>
      <c r="E526" s="6">
        <v>55.66</v>
      </c>
      <c r="F526" s="6">
        <v>0.44427</v>
      </c>
      <c r="G526" s="16">
        <v>143.71</v>
      </c>
      <c r="H526" s="5">
        <f t="shared" si="115"/>
        <v>-1.7656215136479192E-2</v>
      </c>
      <c r="I526" s="4">
        <f t="shared" si="116"/>
        <v>-4.2262999146808866E-2</v>
      </c>
      <c r="J526" s="4">
        <f t="shared" si="117"/>
        <v>-5.3250715139225857E-3</v>
      </c>
      <c r="K526" s="4">
        <f t="shared" si="118"/>
        <v>6.7715327066947939E-2</v>
      </c>
      <c r="L526" s="4">
        <f t="shared" si="119"/>
        <v>0.11833559885213707</v>
      </c>
      <c r="M526" s="3">
        <f t="shared" si="120"/>
        <v>-7.8433510109592652E-2</v>
      </c>
      <c r="N526" s="42">
        <f t="shared" si="121"/>
        <v>95.027648443362082</v>
      </c>
      <c r="O526" s="14">
        <f t="shared" si="122"/>
        <v>234.7984916332783</v>
      </c>
      <c r="P526" s="14">
        <f t="shared" si="123"/>
        <v>247.73357532578862</v>
      </c>
      <c r="Q526" s="14">
        <f t="shared" si="124"/>
        <v>64.600742804085428</v>
      </c>
      <c r="R526" s="14">
        <f t="shared" si="125"/>
        <v>0</v>
      </c>
      <c r="S526" s="14">
        <f t="shared" si="126"/>
        <v>0</v>
      </c>
      <c r="T526" s="45">
        <f t="shared" si="127"/>
        <v>642.16045820651448</v>
      </c>
      <c r="U526" s="46">
        <f t="shared" si="128"/>
        <v>-1.4273197472383425E-2</v>
      </c>
    </row>
    <row r="527" spans="1:21" x14ac:dyDescent="0.25">
      <c r="A527" t="s">
        <v>208</v>
      </c>
      <c r="B527" s="7">
        <v>38297.599999999999</v>
      </c>
      <c r="C527" s="6">
        <v>1719.2</v>
      </c>
      <c r="D527" s="12">
        <v>0.53935</v>
      </c>
      <c r="E527" s="6">
        <v>67.75</v>
      </c>
      <c r="F527" s="6">
        <v>0.45182</v>
      </c>
      <c r="G527" s="16">
        <v>155.02600000000001</v>
      </c>
      <c r="H527" s="5">
        <f t="shared" si="115"/>
        <v>3.5571262854191543E-2</v>
      </c>
      <c r="I527" s="4">
        <f t="shared" si="116"/>
        <v>7.8544542032622289E-2</v>
      </c>
      <c r="J527" s="4">
        <f t="shared" si="117"/>
        <v>0.22713693833486159</v>
      </c>
      <c r="K527" s="4">
        <f t="shared" si="118"/>
        <v>0.21721164211282806</v>
      </c>
      <c r="L527" s="4">
        <f t="shared" si="119"/>
        <v>1.6994170211808157E-2</v>
      </c>
      <c r="M527" s="3">
        <f t="shared" si="120"/>
        <v>7.8741910792568426E-2</v>
      </c>
      <c r="N527" s="42">
        <f t="shared" si="121"/>
        <v>98.407901904556624</v>
      </c>
      <c r="O527" s="14">
        <f t="shared" si="122"/>
        <v>253.24063162856464</v>
      </c>
      <c r="P527" s="14">
        <f t="shared" si="123"/>
        <v>304.00302114803708</v>
      </c>
      <c r="Q527" s="14">
        <f t="shared" si="124"/>
        <v>78.632776230269286</v>
      </c>
      <c r="R527" s="14">
        <f t="shared" si="125"/>
        <v>0</v>
      </c>
      <c r="S527" s="14">
        <f t="shared" si="126"/>
        <v>0</v>
      </c>
      <c r="T527" s="45">
        <f t="shared" si="127"/>
        <v>734.28433091142767</v>
      </c>
      <c r="U527" s="46">
        <f t="shared" si="128"/>
        <v>0.14345927334455522</v>
      </c>
    </row>
    <row r="528" spans="1:21" x14ac:dyDescent="0.25">
      <c r="A528" t="s">
        <v>207</v>
      </c>
      <c r="B528" s="7">
        <v>39256.6</v>
      </c>
      <c r="C528" s="6">
        <v>1676.63</v>
      </c>
      <c r="D528" s="12">
        <v>0.63386699999999996</v>
      </c>
      <c r="E528" s="6">
        <v>72.58</v>
      </c>
      <c r="F528" s="6">
        <v>0.44274000000000002</v>
      </c>
      <c r="G528" s="16">
        <v>155.393</v>
      </c>
      <c r="H528" s="5">
        <f t="shared" si="115"/>
        <v>2.5040733622994749E-2</v>
      </c>
      <c r="I528" s="4">
        <f t="shared" si="116"/>
        <v>-2.4761516984644016E-2</v>
      </c>
      <c r="J528" s="4">
        <f t="shared" si="117"/>
        <v>0.17524242143320667</v>
      </c>
      <c r="K528" s="4">
        <f t="shared" si="118"/>
        <v>7.1291512915129029E-2</v>
      </c>
      <c r="L528" s="4">
        <f t="shared" si="119"/>
        <v>-2.0096498605639335E-2</v>
      </c>
      <c r="M528" s="3">
        <f t="shared" si="120"/>
        <v>2.3673448324796897E-3</v>
      </c>
      <c r="N528" s="42">
        <f t="shared" si="121"/>
        <v>100.87210796254642</v>
      </c>
      <c r="O528" s="14">
        <f t="shared" si="122"/>
        <v>246.97000942729196</v>
      </c>
      <c r="P528" s="14">
        <f t="shared" si="123"/>
        <v>357.27724669702945</v>
      </c>
      <c r="Q528" s="14">
        <f t="shared" si="124"/>
        <v>84.238625812441981</v>
      </c>
      <c r="R528" s="14">
        <f t="shared" si="125"/>
        <v>0</v>
      </c>
      <c r="S528" s="14">
        <f t="shared" si="126"/>
        <v>0</v>
      </c>
      <c r="T528" s="45">
        <f t="shared" si="127"/>
        <v>789.35798989930981</v>
      </c>
      <c r="U528" s="46">
        <f t="shared" si="128"/>
        <v>7.500317883608143E-2</v>
      </c>
    </row>
    <row r="529" spans="1:21" x14ac:dyDescent="0.25">
      <c r="A529" t="s">
        <v>206</v>
      </c>
      <c r="B529" s="7">
        <v>38852.9</v>
      </c>
      <c r="C529" s="6">
        <v>1612.99</v>
      </c>
      <c r="D529" s="12">
        <v>0.66256899999999996</v>
      </c>
      <c r="E529" s="6">
        <v>68.400000000000006</v>
      </c>
      <c r="F529" s="6">
        <v>0.41842000000000001</v>
      </c>
      <c r="G529" s="16">
        <v>150.73099999999999</v>
      </c>
      <c r="H529" s="5">
        <f t="shared" si="115"/>
        <v>-1.028362109810832E-2</v>
      </c>
      <c r="I529" s="4">
        <f t="shared" si="116"/>
        <v>-3.7957092501028855E-2</v>
      </c>
      <c r="J529" s="4">
        <f t="shared" si="117"/>
        <v>4.5280792342873299E-2</v>
      </c>
      <c r="K529" s="4">
        <f t="shared" si="118"/>
        <v>-5.7591623036649109E-2</v>
      </c>
      <c r="L529" s="4">
        <f t="shared" si="119"/>
        <v>-5.4930659077562449E-2</v>
      </c>
      <c r="M529" s="3">
        <f t="shared" si="120"/>
        <v>-3.0001351412225818E-2</v>
      </c>
      <c r="N529" s="42">
        <f t="shared" si="121"/>
        <v>99.834777424892124</v>
      </c>
      <c r="O529" s="14">
        <f t="shared" si="122"/>
        <v>237.59574593448028</v>
      </c>
      <c r="P529" s="14">
        <f t="shared" si="123"/>
        <v>373.45504351355117</v>
      </c>
      <c r="Q529" s="14">
        <f t="shared" si="124"/>
        <v>79.387186629526482</v>
      </c>
      <c r="R529" s="14">
        <f t="shared" si="125"/>
        <v>0</v>
      </c>
      <c r="S529" s="14">
        <f t="shared" si="126"/>
        <v>0</v>
      </c>
      <c r="T529" s="45">
        <f t="shared" si="127"/>
        <v>790.27275350245009</v>
      </c>
      <c r="U529" s="46">
        <f t="shared" si="128"/>
        <v>1.1588703919458432E-3</v>
      </c>
    </row>
    <row r="530" spans="1:21" x14ac:dyDescent="0.25">
      <c r="A530" t="s">
        <v>205</v>
      </c>
      <c r="B530" s="7">
        <v>46395.7</v>
      </c>
      <c r="C530" s="6">
        <v>1750.18</v>
      </c>
      <c r="D530" s="12">
        <v>0.67740400000000001</v>
      </c>
      <c r="E530" s="6">
        <v>79.709999999999994</v>
      </c>
      <c r="F530" s="6">
        <v>0.45084000000000002</v>
      </c>
      <c r="G530" s="16">
        <v>167.351</v>
      </c>
      <c r="H530" s="5">
        <f t="shared" si="115"/>
        <v>0.19413737455891322</v>
      </c>
      <c r="I530" s="4">
        <f t="shared" si="116"/>
        <v>8.5053224136541594E-2</v>
      </c>
      <c r="J530" s="4">
        <f t="shared" si="117"/>
        <v>2.2390120877976649E-2</v>
      </c>
      <c r="K530" s="4">
        <f t="shared" si="118"/>
        <v>0.16535087719298236</v>
      </c>
      <c r="L530" s="4">
        <f t="shared" si="119"/>
        <v>7.7481955929448842E-2</v>
      </c>
      <c r="M530" s="3">
        <f t="shared" si="120"/>
        <v>0.11026265333607554</v>
      </c>
      <c r="N530" s="42">
        <f t="shared" si="121"/>
        <v>119.21643900383414</v>
      </c>
      <c r="O530" s="14">
        <f t="shared" si="122"/>
        <v>257.80403016733442</v>
      </c>
      <c r="P530" s="14">
        <f t="shared" si="123"/>
        <v>381.8167470803096</v>
      </c>
      <c r="Q530" s="14">
        <f t="shared" si="124"/>
        <v>92.513927576601688</v>
      </c>
      <c r="R530" s="14">
        <f t="shared" si="125"/>
        <v>0</v>
      </c>
      <c r="S530" s="14">
        <f t="shared" si="126"/>
        <v>0</v>
      </c>
      <c r="T530" s="45">
        <f t="shared" si="127"/>
        <v>851.35114382807978</v>
      </c>
      <c r="U530" s="46">
        <f t="shared" si="128"/>
        <v>7.7287733956324933E-2</v>
      </c>
    </row>
    <row r="531" spans="1:21" x14ac:dyDescent="0.25">
      <c r="A531" t="s">
        <v>204</v>
      </c>
      <c r="B531" s="7">
        <v>46508.6</v>
      </c>
      <c r="C531" s="6">
        <v>1770.63</v>
      </c>
      <c r="D531" s="12">
        <v>0.70583099999999999</v>
      </c>
      <c r="E531" s="6">
        <v>107.6</v>
      </c>
      <c r="F531" s="6">
        <v>0.47643000000000002</v>
      </c>
      <c r="G531" s="16">
        <v>181.44200000000001</v>
      </c>
      <c r="H531" s="5">
        <f t="shared" si="115"/>
        <v>2.43341516562956E-3</v>
      </c>
      <c r="I531" s="4">
        <f t="shared" si="116"/>
        <v>1.1684512450148121E-2</v>
      </c>
      <c r="J531" s="4">
        <f t="shared" si="117"/>
        <v>4.1964617864671538E-2</v>
      </c>
      <c r="K531" s="4">
        <f t="shared" si="118"/>
        <v>0.34989336344247901</v>
      </c>
      <c r="L531" s="4">
        <f t="shared" si="119"/>
        <v>5.6760713335107793E-2</v>
      </c>
      <c r="M531" s="3">
        <f t="shared" si="120"/>
        <v>8.4200273676285242E-2</v>
      </c>
      <c r="N531" s="42">
        <f t="shared" si="121"/>
        <v>119.50654209449841</v>
      </c>
      <c r="O531" s="14">
        <f t="shared" si="122"/>
        <v>260.816344567523</v>
      </c>
      <c r="P531" s="14">
        <f t="shared" si="123"/>
        <v>397.83954096586672</v>
      </c>
      <c r="Q531" s="14">
        <f t="shared" si="124"/>
        <v>124.88393686165277</v>
      </c>
      <c r="R531" s="14">
        <f t="shared" si="125"/>
        <v>0</v>
      </c>
      <c r="S531" s="14">
        <f t="shared" si="126"/>
        <v>0</v>
      </c>
      <c r="T531" s="45">
        <f t="shared" si="127"/>
        <v>903.04636448954079</v>
      </c>
      <c r="U531" s="46">
        <f t="shared" si="128"/>
        <v>6.0721385102056269E-2</v>
      </c>
    </row>
    <row r="532" spans="1:21" x14ac:dyDescent="0.25">
      <c r="A532" t="s">
        <v>203</v>
      </c>
      <c r="B532" s="7">
        <v>44836</v>
      </c>
      <c r="C532" s="6">
        <v>1742.09</v>
      </c>
      <c r="D532" s="12">
        <v>0.94036399999999998</v>
      </c>
      <c r="E532" s="6">
        <v>128.72</v>
      </c>
      <c r="F532" s="6">
        <v>0.50471999999999995</v>
      </c>
      <c r="G532" s="16">
        <v>181.55099999999999</v>
      </c>
      <c r="H532" s="5">
        <f t="shared" si="115"/>
        <v>-3.5963241207002561E-2</v>
      </c>
      <c r="I532" s="4">
        <f t="shared" si="116"/>
        <v>-1.6118556671919193E-2</v>
      </c>
      <c r="J532" s="4">
        <f t="shared" si="117"/>
        <v>0.33227925664925451</v>
      </c>
      <c r="K532" s="4">
        <f t="shared" si="118"/>
        <v>0.19628252788104095</v>
      </c>
      <c r="L532" s="4">
        <f t="shared" si="119"/>
        <v>5.9379132296454751E-2</v>
      </c>
      <c r="M532" s="3">
        <f t="shared" si="120"/>
        <v>6.0074293713685556E-4</v>
      </c>
      <c r="N532" s="42">
        <f t="shared" si="121"/>
        <v>115.20869949533916</v>
      </c>
      <c r="O532" s="14">
        <f t="shared" si="122"/>
        <v>256.61236153664856</v>
      </c>
      <c r="P532" s="14">
        <f t="shared" si="123"/>
        <v>530.03336790368553</v>
      </c>
      <c r="Q532" s="14">
        <f t="shared" si="124"/>
        <v>149.39647168059429</v>
      </c>
      <c r="R532" s="14">
        <f t="shared" si="125"/>
        <v>0</v>
      </c>
      <c r="S532" s="14">
        <f t="shared" si="126"/>
        <v>0</v>
      </c>
      <c r="T532" s="45">
        <f t="shared" si="127"/>
        <v>1051.2509006162675</v>
      </c>
      <c r="U532" s="46">
        <f t="shared" si="128"/>
        <v>0.16411619818712331</v>
      </c>
    </row>
    <row r="533" spans="1:21" x14ac:dyDescent="0.25">
      <c r="A533" t="s">
        <v>202</v>
      </c>
      <c r="B533" s="7">
        <v>47990.7</v>
      </c>
      <c r="C533" s="6">
        <v>1786.35</v>
      </c>
      <c r="D533" s="12">
        <v>0.92929200000000001</v>
      </c>
      <c r="E533" s="6">
        <v>124.03</v>
      </c>
      <c r="F533" s="6">
        <v>0.52817000000000003</v>
      </c>
      <c r="G533" s="16">
        <v>183.75700000000001</v>
      </c>
      <c r="H533" s="5">
        <f t="shared" si="115"/>
        <v>7.0360870728878533E-2</v>
      </c>
      <c r="I533" s="4">
        <f t="shared" si="116"/>
        <v>2.540626488872566E-2</v>
      </c>
      <c r="J533" s="4">
        <f t="shared" si="117"/>
        <v>-1.1774164047113622E-2</v>
      </c>
      <c r="K533" s="4">
        <f t="shared" si="118"/>
        <v>-3.6435674331883106E-2</v>
      </c>
      <c r="L533" s="4">
        <f t="shared" si="119"/>
        <v>4.6461404343002277E-2</v>
      </c>
      <c r="M533" s="3">
        <f t="shared" si="120"/>
        <v>1.2150855682425465E-2</v>
      </c>
      <c r="N533" s="42">
        <f t="shared" si="121"/>
        <v>123.31488390737293</v>
      </c>
      <c r="O533" s="14">
        <f t="shared" si="122"/>
        <v>263.13192316757011</v>
      </c>
      <c r="P533" s="14">
        <f t="shared" si="123"/>
        <v>523.79266807954343</v>
      </c>
      <c r="Q533" s="14">
        <f t="shared" si="124"/>
        <v>143.95311049210775</v>
      </c>
      <c r="R533" s="14">
        <f t="shared" si="125"/>
        <v>0</v>
      </c>
      <c r="S533" s="14">
        <f t="shared" si="126"/>
        <v>0</v>
      </c>
      <c r="T533" s="45">
        <f t="shared" si="127"/>
        <v>1054.1925856465941</v>
      </c>
      <c r="U533" s="46">
        <f t="shared" si="128"/>
        <v>2.7982711154892481E-3</v>
      </c>
    </row>
    <row r="534" spans="1:21" x14ac:dyDescent="0.25">
      <c r="A534" t="s">
        <v>201</v>
      </c>
      <c r="B534" s="7">
        <v>47371.7</v>
      </c>
      <c r="C534" s="6">
        <v>1841.02</v>
      </c>
      <c r="D534" s="12">
        <v>0.92487699999999995</v>
      </c>
      <c r="E534" s="6">
        <v>136.52000000000001</v>
      </c>
      <c r="F534" s="6">
        <v>0.60892000000000002</v>
      </c>
      <c r="G534" s="16">
        <v>196.38200000000001</v>
      </c>
      <c r="H534" s="5">
        <f t="shared" si="115"/>
        <v>-1.2898332385232969E-2</v>
      </c>
      <c r="I534" s="4">
        <f t="shared" si="116"/>
        <v>3.0604304867467125E-2</v>
      </c>
      <c r="J534" s="4">
        <f t="shared" si="117"/>
        <v>-4.7509286639721982E-3</v>
      </c>
      <c r="K534" s="4">
        <f t="shared" si="118"/>
        <v>0.10070144319922614</v>
      </c>
      <c r="L534" s="4">
        <f t="shared" si="119"/>
        <v>0.15288638127875487</v>
      </c>
      <c r="M534" s="3">
        <f t="shared" si="120"/>
        <v>6.8704865664981574E-2</v>
      </c>
      <c r="N534" s="42">
        <f t="shared" si="121"/>
        <v>121.72432754668922</v>
      </c>
      <c r="O534" s="14">
        <f t="shared" si="122"/>
        <v>271.18489276455335</v>
      </c>
      <c r="P534" s="14">
        <f t="shared" si="123"/>
        <v>521.30416647878587</v>
      </c>
      <c r="Q534" s="14">
        <f t="shared" si="124"/>
        <v>158.44939647168067</v>
      </c>
      <c r="R534" s="14">
        <f t="shared" si="125"/>
        <v>0</v>
      </c>
      <c r="S534" s="14">
        <f t="shared" si="126"/>
        <v>0</v>
      </c>
      <c r="T534" s="45">
        <f t="shared" si="127"/>
        <v>1072.6627832617091</v>
      </c>
      <c r="U534" s="46">
        <f t="shared" si="128"/>
        <v>1.7520705292938699E-2</v>
      </c>
    </row>
    <row r="535" spans="1:21" x14ac:dyDescent="0.25">
      <c r="A535" t="s">
        <v>200</v>
      </c>
      <c r="B535" s="7">
        <v>47168.7</v>
      </c>
      <c r="C535" s="6">
        <v>1815.49</v>
      </c>
      <c r="D535" s="12">
        <v>0.91114700000000004</v>
      </c>
      <c r="E535" s="6">
        <v>133.07</v>
      </c>
      <c r="F535" s="6">
        <v>0.63302999999999998</v>
      </c>
      <c r="G535" s="16">
        <v>225.94200000000001</v>
      </c>
      <c r="H535" s="5">
        <f t="shared" si="115"/>
        <v>-4.2852589204103175E-3</v>
      </c>
      <c r="I535" s="4">
        <f t="shared" si="116"/>
        <v>-1.3867312685359234E-2</v>
      </c>
      <c r="J535" s="4">
        <f t="shared" si="117"/>
        <v>-1.4845217255916143E-2</v>
      </c>
      <c r="K535" s="4">
        <f t="shared" si="118"/>
        <v>-2.5271022560797052E-2</v>
      </c>
      <c r="L535" s="4">
        <f t="shared" si="119"/>
        <v>3.9594692242002072E-2</v>
      </c>
      <c r="M535" s="3">
        <f t="shared" si="120"/>
        <v>0.15052296035278179</v>
      </c>
      <c r="N535" s="42">
        <f t="shared" si="121"/>
        <v>121.20270728623883</v>
      </c>
      <c r="O535" s="14">
        <f t="shared" si="122"/>
        <v>267.4242870610417</v>
      </c>
      <c r="P535" s="14">
        <f t="shared" si="123"/>
        <v>513.56529287099397</v>
      </c>
      <c r="Q535" s="14">
        <f t="shared" si="124"/>
        <v>154.44521819870016</v>
      </c>
      <c r="R535" s="14">
        <f t="shared" si="125"/>
        <v>0</v>
      </c>
      <c r="S535" s="14">
        <f t="shared" si="126"/>
        <v>0</v>
      </c>
      <c r="T535" s="45">
        <f t="shared" si="127"/>
        <v>1056.6375054169746</v>
      </c>
      <c r="U535" s="46">
        <f t="shared" si="128"/>
        <v>-1.4939716465230179E-2</v>
      </c>
    </row>
    <row r="536" spans="1:21" x14ac:dyDescent="0.25">
      <c r="A536" t="s">
        <v>199</v>
      </c>
      <c r="B536" s="7">
        <v>48643.4</v>
      </c>
      <c r="C536" s="6">
        <v>1801.78</v>
      </c>
      <c r="D536" s="12">
        <v>0.84442600000000001</v>
      </c>
      <c r="E536" s="6">
        <v>135.97999999999999</v>
      </c>
      <c r="F536" s="6">
        <v>0.59252000000000005</v>
      </c>
      <c r="G536" s="16">
        <v>213.589</v>
      </c>
      <c r="H536" s="5">
        <f t="shared" si="115"/>
        <v>3.1264376588712617E-2</v>
      </c>
      <c r="I536" s="4">
        <f t="shared" si="116"/>
        <v>-7.5516802626288682E-3</v>
      </c>
      <c r="J536" s="4">
        <f t="shared" si="117"/>
        <v>-7.3227481405305661E-2</v>
      </c>
      <c r="K536" s="4">
        <f t="shared" si="118"/>
        <v>2.1868189674607352E-2</v>
      </c>
      <c r="L536" s="4">
        <f t="shared" si="119"/>
        <v>-6.3993807560463023E-2</v>
      </c>
      <c r="M536" s="3">
        <f t="shared" si="120"/>
        <v>-5.4673323242248051E-2</v>
      </c>
      <c r="N536" s="42">
        <f t="shared" si="121"/>
        <v>124.99203437040731</v>
      </c>
      <c r="O536" s="14">
        <f t="shared" si="122"/>
        <v>265.40478435069525</v>
      </c>
      <c r="P536" s="14">
        <f t="shared" si="123"/>
        <v>475.95819993687292</v>
      </c>
      <c r="Q536" s="14">
        <f t="shared" si="124"/>
        <v>157.82265552460547</v>
      </c>
      <c r="R536" s="14">
        <f t="shared" si="125"/>
        <v>0</v>
      </c>
      <c r="S536" s="14">
        <f t="shared" si="126"/>
        <v>0</v>
      </c>
      <c r="T536" s="45">
        <f t="shared" si="127"/>
        <v>1024.1776741825811</v>
      </c>
      <c r="U536" s="46">
        <f t="shared" si="128"/>
        <v>-3.0719930977259891E-2</v>
      </c>
    </row>
    <row r="537" spans="1:21" x14ac:dyDescent="0.25">
      <c r="A537" t="s">
        <v>198</v>
      </c>
      <c r="B537" s="7">
        <v>47936.3</v>
      </c>
      <c r="C537" s="6">
        <v>1778.82</v>
      </c>
      <c r="D537" s="12">
        <v>0.86019999999999996</v>
      </c>
      <c r="E537" s="6">
        <v>129.97999999999999</v>
      </c>
      <c r="F537" s="6">
        <v>0.54939000000000004</v>
      </c>
      <c r="G537" s="16">
        <v>207.709</v>
      </c>
      <c r="H537" s="5">
        <f t="shared" si="115"/>
        <v>-1.4536401649555719E-2</v>
      </c>
      <c r="I537" s="4">
        <f t="shared" si="116"/>
        <v>-1.2742954189745692E-2</v>
      </c>
      <c r="J537" s="4">
        <f t="shared" si="117"/>
        <v>1.8680144855795389E-2</v>
      </c>
      <c r="K537" s="4">
        <f t="shared" si="118"/>
        <v>-4.4124135902338546E-2</v>
      </c>
      <c r="L537" s="4">
        <f t="shared" si="119"/>
        <v>-7.2790791872004323E-2</v>
      </c>
      <c r="M537" s="3">
        <f t="shared" si="120"/>
        <v>-2.7529507605728698E-2</v>
      </c>
      <c r="N537" s="42">
        <f t="shared" si="121"/>
        <v>123.175099955804</v>
      </c>
      <c r="O537" s="14">
        <f t="shared" si="122"/>
        <v>262.022743341975</v>
      </c>
      <c r="P537" s="14">
        <f t="shared" si="123"/>
        <v>484.84916805699731</v>
      </c>
      <c r="Q537" s="14">
        <f t="shared" si="124"/>
        <v>150.85886722376981</v>
      </c>
      <c r="R537" s="14">
        <f t="shared" si="125"/>
        <v>0</v>
      </c>
      <c r="S537" s="14">
        <f t="shared" si="126"/>
        <v>0</v>
      </c>
      <c r="T537" s="45">
        <f t="shared" si="127"/>
        <v>1020.9058785785461</v>
      </c>
      <c r="U537" s="46">
        <f t="shared" si="128"/>
        <v>-3.1945586068806708E-3</v>
      </c>
    </row>
    <row r="538" spans="1:21" x14ac:dyDescent="0.25">
      <c r="A538" t="s">
        <v>197</v>
      </c>
      <c r="B538" s="7">
        <v>49169.7</v>
      </c>
      <c r="C538" s="6">
        <v>1781.69</v>
      </c>
      <c r="D538" s="12">
        <v>0.87039299999999997</v>
      </c>
      <c r="E538" s="6">
        <v>130.09</v>
      </c>
      <c r="F538" s="6">
        <v>0.51956000000000002</v>
      </c>
      <c r="G538" s="16">
        <v>210.38900000000001</v>
      </c>
      <c r="H538" s="5">
        <f t="shared" si="115"/>
        <v>2.5729979159843319E-2</v>
      </c>
      <c r="I538" s="4">
        <f t="shared" si="116"/>
        <v>1.6134291271743262E-3</v>
      </c>
      <c r="J538" s="4">
        <f t="shared" si="117"/>
        <v>1.1849569867472765E-2</v>
      </c>
      <c r="K538" s="4">
        <f t="shared" si="118"/>
        <v>8.4628404369913035E-4</v>
      </c>
      <c r="L538" s="4">
        <f t="shared" si="119"/>
        <v>-5.4296583483499972E-2</v>
      </c>
      <c r="M538" s="3">
        <f t="shared" si="120"/>
        <v>1.2902666711601452E-2</v>
      </c>
      <c r="N538" s="42">
        <f t="shared" si="121"/>
        <v>126.34439271067845</v>
      </c>
      <c r="O538" s="14">
        <f t="shared" si="122"/>
        <v>262.44549846806507</v>
      </c>
      <c r="P538" s="14">
        <f t="shared" si="123"/>
        <v>490.59442214907477</v>
      </c>
      <c r="Q538" s="14">
        <f t="shared" si="124"/>
        <v>150.98653667595181</v>
      </c>
      <c r="R538" s="14">
        <f t="shared" si="125"/>
        <v>0</v>
      </c>
      <c r="S538" s="14">
        <f t="shared" si="126"/>
        <v>0</v>
      </c>
      <c r="T538" s="45">
        <f t="shared" si="127"/>
        <v>1030.3708500037701</v>
      </c>
      <c r="U538" s="46">
        <f t="shared" si="128"/>
        <v>9.2711498913127244E-3</v>
      </c>
    </row>
    <row r="539" spans="1:21" x14ac:dyDescent="0.25">
      <c r="A539" t="s">
        <v>196</v>
      </c>
      <c r="B539" s="7">
        <v>52079.199999999997</v>
      </c>
      <c r="C539" s="6">
        <v>1847.95</v>
      </c>
      <c r="D539" s="12">
        <v>0.89170199999999999</v>
      </c>
      <c r="E539" s="6">
        <v>165.38</v>
      </c>
      <c r="F539" s="6">
        <v>0.53395999999999999</v>
      </c>
      <c r="G539" s="16">
        <v>237.066</v>
      </c>
      <c r="H539" s="5">
        <f t="shared" si="115"/>
        <v>5.9172620536631193E-2</v>
      </c>
      <c r="I539" s="4">
        <f t="shared" si="116"/>
        <v>3.7189410054498717E-2</v>
      </c>
      <c r="J539" s="4">
        <f t="shared" si="117"/>
        <v>2.4482044317911678E-2</v>
      </c>
      <c r="K539" s="4">
        <f t="shared" si="118"/>
        <v>0.27127373356906759</v>
      </c>
      <c r="L539" s="4">
        <f t="shared" si="119"/>
        <v>2.7715759488798231E-2</v>
      </c>
      <c r="M539" s="3">
        <f t="shared" si="120"/>
        <v>0.12679845429181169</v>
      </c>
      <c r="N539" s="42">
        <f t="shared" si="121"/>
        <v>133.82052151747854</v>
      </c>
      <c r="O539" s="14">
        <f t="shared" si="122"/>
        <v>272.20569172755125</v>
      </c>
      <c r="P539" s="14">
        <f t="shared" si="123"/>
        <v>502.6051765342487</v>
      </c>
      <c r="Q539" s="14">
        <f t="shared" si="124"/>
        <v>191.94521819870022</v>
      </c>
      <c r="R539" s="14">
        <f t="shared" si="125"/>
        <v>0</v>
      </c>
      <c r="S539" s="14">
        <f t="shared" si="126"/>
        <v>0</v>
      </c>
      <c r="T539" s="45">
        <f t="shared" si="127"/>
        <v>1100.5766079779787</v>
      </c>
      <c r="U539" s="46">
        <f t="shared" si="128"/>
        <v>6.8136397661047621E-2</v>
      </c>
    </row>
    <row r="540" spans="1:21" x14ac:dyDescent="0.25">
      <c r="A540" t="s">
        <v>195</v>
      </c>
      <c r="B540" s="7">
        <v>51582.2</v>
      </c>
      <c r="C540" s="6">
        <v>1934.16</v>
      </c>
      <c r="D540" s="12">
        <v>0.91375200000000001</v>
      </c>
      <c r="E540" s="6">
        <v>195.74</v>
      </c>
      <c r="F540" s="6">
        <v>0.53061000000000003</v>
      </c>
      <c r="G540" s="16">
        <v>226.58</v>
      </c>
      <c r="H540" s="5">
        <f t="shared" si="115"/>
        <v>-9.5431573449669127E-3</v>
      </c>
      <c r="I540" s="4">
        <f t="shared" si="116"/>
        <v>4.6651695121621373E-2</v>
      </c>
      <c r="J540" s="4">
        <f t="shared" si="117"/>
        <v>2.4727992087042461E-2</v>
      </c>
      <c r="K540" s="4">
        <f t="shared" si="118"/>
        <v>0.18357721610835664</v>
      </c>
      <c r="L540" s="4">
        <f t="shared" si="119"/>
        <v>-6.2738781931229726E-3</v>
      </c>
      <c r="M540" s="3">
        <f t="shared" si="120"/>
        <v>-4.4232407852665467E-2</v>
      </c>
      <c r="N540" s="42">
        <f t="shared" si="121"/>
        <v>132.5434512246517</v>
      </c>
      <c r="O540" s="14">
        <f t="shared" si="122"/>
        <v>284.90454866839502</v>
      </c>
      <c r="P540" s="14">
        <f t="shared" si="123"/>
        <v>515.03359336249423</v>
      </c>
      <c r="Q540" s="14">
        <f t="shared" si="124"/>
        <v>227.18198700092867</v>
      </c>
      <c r="R540" s="14">
        <f t="shared" si="125"/>
        <v>0</v>
      </c>
      <c r="S540" s="14">
        <f t="shared" si="126"/>
        <v>0</v>
      </c>
      <c r="T540" s="45">
        <f t="shared" si="127"/>
        <v>1159.6635802564697</v>
      </c>
      <c r="U540" s="46">
        <f t="shared" si="128"/>
        <v>5.3687287054962729E-2</v>
      </c>
    </row>
    <row r="541" spans="1:21" x14ac:dyDescent="0.25">
      <c r="A541" t="s">
        <v>194</v>
      </c>
      <c r="B541" s="7">
        <v>55906.6</v>
      </c>
      <c r="C541" s="6">
        <v>1955.59</v>
      </c>
      <c r="D541" s="12">
        <v>0.92589399999999999</v>
      </c>
      <c r="E541" s="6">
        <v>332.74</v>
      </c>
      <c r="F541" s="6">
        <v>0.56325000000000003</v>
      </c>
      <c r="G541" s="16">
        <v>236.69399999999999</v>
      </c>
      <c r="H541" s="5">
        <f t="shared" si="115"/>
        <v>8.3835121417853431E-2</v>
      </c>
      <c r="I541" s="4">
        <f t="shared" si="116"/>
        <v>1.1079745212391856E-2</v>
      </c>
      <c r="J541" s="4">
        <f t="shared" si="117"/>
        <v>1.3288069410518411E-2</v>
      </c>
      <c r="K541" s="4">
        <f t="shared" si="118"/>
        <v>0.69990804127924799</v>
      </c>
      <c r="L541" s="4">
        <f t="shared" si="119"/>
        <v>6.1514106405834879E-2</v>
      </c>
      <c r="M541" s="3">
        <f t="shared" si="120"/>
        <v>4.4637655574190083E-2</v>
      </c>
      <c r="N541" s="42">
        <f t="shared" si="121"/>
        <v>143.65524755121172</v>
      </c>
      <c r="O541" s="14">
        <f t="shared" si="122"/>
        <v>288.06121847749233</v>
      </c>
      <c r="P541" s="14">
        <f t="shared" si="123"/>
        <v>521.87739549984371</v>
      </c>
      <c r="Q541" s="14">
        <f t="shared" si="124"/>
        <v>386.18848653667624</v>
      </c>
      <c r="R541" s="14">
        <f t="shared" si="125"/>
        <v>0</v>
      </c>
      <c r="S541" s="14">
        <f t="shared" si="126"/>
        <v>0</v>
      </c>
      <c r="T541" s="45">
        <f t="shared" si="127"/>
        <v>1339.7823480652241</v>
      </c>
      <c r="U541" s="46">
        <f t="shared" si="128"/>
        <v>0.1553198452338389</v>
      </c>
    </row>
    <row r="542" spans="1:21" x14ac:dyDescent="0.25">
      <c r="A542" t="s">
        <v>193</v>
      </c>
      <c r="B542" s="7">
        <v>55923.7</v>
      </c>
      <c r="C542" s="6">
        <v>1913.88</v>
      </c>
      <c r="D542" s="12">
        <v>1.1161490000000001</v>
      </c>
      <c r="E542" s="6">
        <v>254.36</v>
      </c>
      <c r="F542" s="6">
        <v>0.51200000000000001</v>
      </c>
      <c r="G542" s="16">
        <v>227.5</v>
      </c>
      <c r="H542" s="5">
        <f t="shared" si="115"/>
        <v>3.0586728579451439E-4</v>
      </c>
      <c r="I542" s="4">
        <f t="shared" si="116"/>
        <v>-2.1328601598494479E-2</v>
      </c>
      <c r="J542" s="4">
        <f t="shared" si="117"/>
        <v>0.20548248503608413</v>
      </c>
      <c r="K542" s="4">
        <f t="shared" si="118"/>
        <v>-0.23555929554607202</v>
      </c>
      <c r="L542" s="4">
        <f t="shared" si="119"/>
        <v>-9.0989791389258778E-2</v>
      </c>
      <c r="M542" s="3">
        <f t="shared" si="120"/>
        <v>-3.8843401184651905E-2</v>
      </c>
      <c r="N542" s="42">
        <f t="shared" si="121"/>
        <v>143.69918699187033</v>
      </c>
      <c r="O542" s="14">
        <f t="shared" si="122"/>
        <v>281.91727551260902</v>
      </c>
      <c r="P542" s="14">
        <f t="shared" si="123"/>
        <v>629.11405961131095</v>
      </c>
      <c r="Q542" s="14">
        <f t="shared" si="124"/>
        <v>295.21819870009307</v>
      </c>
      <c r="R542" s="14">
        <f t="shared" si="125"/>
        <v>0</v>
      </c>
      <c r="S542" s="14">
        <f t="shared" si="126"/>
        <v>0</v>
      </c>
      <c r="T542" s="45">
        <f t="shared" si="127"/>
        <v>1349.9487208158835</v>
      </c>
      <c r="U542" s="46">
        <f t="shared" si="128"/>
        <v>7.5880778436441254E-3</v>
      </c>
    </row>
    <row r="543" spans="1:21" x14ac:dyDescent="0.25">
      <c r="A543" t="s">
        <v>192</v>
      </c>
      <c r="B543" s="7">
        <v>57433.8</v>
      </c>
      <c r="C543" s="6">
        <v>1933.45</v>
      </c>
      <c r="D543" s="12">
        <v>1.0998209999999999</v>
      </c>
      <c r="E543" s="6">
        <v>293.76</v>
      </c>
      <c r="F543" s="6">
        <v>0.54393000000000002</v>
      </c>
      <c r="G543" s="16">
        <v>227.21899999999999</v>
      </c>
      <c r="H543" s="5">
        <f t="shared" si="115"/>
        <v>2.70028628291763E-2</v>
      </c>
      <c r="I543" s="4">
        <f t="shared" si="116"/>
        <v>1.0225301481806559E-2</v>
      </c>
      <c r="J543" s="4">
        <f t="shared" si="117"/>
        <v>-1.4628871234933838E-2</v>
      </c>
      <c r="K543" s="4">
        <f t="shared" si="118"/>
        <v>0.15489856895738319</v>
      </c>
      <c r="L543" s="4">
        <f t="shared" si="119"/>
        <v>6.2363281250000124E-2</v>
      </c>
      <c r="M543" s="3">
        <f t="shared" si="120"/>
        <v>-1.235164835164837E-3</v>
      </c>
      <c r="N543" s="42">
        <f t="shared" si="121"/>
        <v>147.57947642687597</v>
      </c>
      <c r="O543" s="14">
        <f t="shared" si="122"/>
        <v>284.79996464765497</v>
      </c>
      <c r="P543" s="14">
        <f t="shared" si="123"/>
        <v>619.91083104117058</v>
      </c>
      <c r="Q543" s="14">
        <f t="shared" si="124"/>
        <v>340.94707520891387</v>
      </c>
      <c r="R543" s="14">
        <f t="shared" si="125"/>
        <v>0</v>
      </c>
      <c r="S543" s="14">
        <f t="shared" si="126"/>
        <v>0</v>
      </c>
      <c r="T543" s="45">
        <f t="shared" si="127"/>
        <v>1393.2373473246155</v>
      </c>
      <c r="U543" s="46">
        <f t="shared" si="128"/>
        <v>3.2066867312240621E-2</v>
      </c>
    </row>
    <row r="544" spans="1:21" x14ac:dyDescent="0.25">
      <c r="A544" t="s">
        <v>191</v>
      </c>
      <c r="B544" s="7">
        <v>54111.8</v>
      </c>
      <c r="C544" s="6">
        <v>1777.28</v>
      </c>
      <c r="D544" s="12">
        <v>1.0968659999999999</v>
      </c>
      <c r="E544" s="6">
        <v>267.43</v>
      </c>
      <c r="F544" s="6">
        <v>0.56581000000000004</v>
      </c>
      <c r="G544" s="16">
        <v>208.03899999999999</v>
      </c>
      <c r="H544" s="5">
        <f t="shared" si="115"/>
        <v>-5.7840505068443959E-2</v>
      </c>
      <c r="I544" s="4">
        <f t="shared" si="116"/>
        <v>-8.0772711991517809E-2</v>
      </c>
      <c r="J544" s="4">
        <f t="shared" si="117"/>
        <v>-2.6868008521386821E-3</v>
      </c>
      <c r="K544" s="4">
        <f t="shared" si="118"/>
        <v>-8.9630991285402972E-2</v>
      </c>
      <c r="L544" s="4">
        <f t="shared" si="119"/>
        <v>4.0225764344676618E-2</v>
      </c>
      <c r="M544" s="3">
        <f t="shared" si="120"/>
        <v>-8.4411954986158722E-2</v>
      </c>
      <c r="N544" s="42">
        <f t="shared" si="121"/>
        <v>139.04340497260895</v>
      </c>
      <c r="O544" s="14">
        <f t="shared" si="122"/>
        <v>261.79589912797547</v>
      </c>
      <c r="P544" s="14">
        <f t="shared" si="123"/>
        <v>618.24525409207922</v>
      </c>
      <c r="Q544" s="14">
        <f t="shared" si="124"/>
        <v>310.3876508820801</v>
      </c>
      <c r="R544" s="14">
        <f t="shared" si="125"/>
        <v>0</v>
      </c>
      <c r="S544" s="14">
        <f t="shared" si="126"/>
        <v>0</v>
      </c>
      <c r="T544" s="45">
        <f t="shared" si="127"/>
        <v>1329.4722090747437</v>
      </c>
      <c r="U544" s="46">
        <f t="shared" si="128"/>
        <v>-4.5767606195970645E-2</v>
      </c>
    </row>
    <row r="545" spans="1:21" x14ac:dyDescent="0.25">
      <c r="A545" t="s">
        <v>190</v>
      </c>
      <c r="B545" s="7">
        <v>48911.199999999997</v>
      </c>
      <c r="C545" s="6">
        <v>1578.11</v>
      </c>
      <c r="D545" s="12">
        <v>0.96397299999999997</v>
      </c>
      <c r="E545" s="6">
        <v>231.72</v>
      </c>
      <c r="F545" s="6">
        <v>0.47489999999999999</v>
      </c>
      <c r="G545" s="16">
        <v>177.53800000000001</v>
      </c>
      <c r="H545" s="5">
        <f t="shared" si="115"/>
        <v>-9.6108427367043836E-2</v>
      </c>
      <c r="I545" s="4">
        <f t="shared" si="116"/>
        <v>-0.11206450306085713</v>
      </c>
      <c r="J545" s="4">
        <f t="shared" si="117"/>
        <v>-0.12115700550477448</v>
      </c>
      <c r="K545" s="4">
        <f t="shared" si="118"/>
        <v>-0.13353026960326064</v>
      </c>
      <c r="L545" s="4">
        <f t="shared" si="119"/>
        <v>-0.16067231049292174</v>
      </c>
      <c r="M545" s="3">
        <f t="shared" si="120"/>
        <v>-0.1466119333394218</v>
      </c>
      <c r="N545" s="42">
        <f t="shared" si="121"/>
        <v>125.68016198493251</v>
      </c>
      <c r="O545" s="14">
        <f t="shared" si="122"/>
        <v>232.45787178882861</v>
      </c>
      <c r="P545" s="14">
        <f t="shared" si="123"/>
        <v>543.34051043874445</v>
      </c>
      <c r="Q545" s="14">
        <f t="shared" si="124"/>
        <v>268.94150417827319</v>
      </c>
      <c r="R545" s="14">
        <f t="shared" si="125"/>
        <v>0</v>
      </c>
      <c r="S545" s="14">
        <f t="shared" si="126"/>
        <v>0</v>
      </c>
      <c r="T545" s="45">
        <f t="shared" si="127"/>
        <v>1170.4200483907787</v>
      </c>
      <c r="U545" s="46">
        <f t="shared" si="128"/>
        <v>-0.1196355663535521</v>
      </c>
    </row>
    <row r="546" spans="1:21" x14ac:dyDescent="0.25">
      <c r="A546" t="s">
        <v>189</v>
      </c>
      <c r="B546" s="7">
        <v>49697.5</v>
      </c>
      <c r="C546" s="6">
        <v>1623.71</v>
      </c>
      <c r="D546" s="12">
        <v>1.0481480000000001</v>
      </c>
      <c r="E546" s="6">
        <v>254.26</v>
      </c>
      <c r="F546" s="6">
        <v>0.46922999999999998</v>
      </c>
      <c r="G546" s="16">
        <v>181.499</v>
      </c>
      <c r="H546" s="5">
        <f t="shared" si="115"/>
        <v>1.6076072555978982E-2</v>
      </c>
      <c r="I546" s="4">
        <f t="shared" si="116"/>
        <v>2.8895324153576096E-2</v>
      </c>
      <c r="J546" s="4">
        <f t="shared" si="117"/>
        <v>8.7320910440437771E-2</v>
      </c>
      <c r="K546" s="4">
        <f t="shared" si="118"/>
        <v>9.7272570343517994E-2</v>
      </c>
      <c r="L546" s="4">
        <f t="shared" si="119"/>
        <v>-1.193935565382187E-2</v>
      </c>
      <c r="M546" s="3">
        <f t="shared" si="120"/>
        <v>2.2310716578985756E-2</v>
      </c>
      <c r="N546" s="42">
        <f t="shared" si="121"/>
        <v>127.70060538784948</v>
      </c>
      <c r="O546" s="14">
        <f t="shared" si="122"/>
        <v>239.17481734621725</v>
      </c>
      <c r="P546" s="14">
        <f t="shared" si="123"/>
        <v>590.78549848942782</v>
      </c>
      <c r="Q546" s="14">
        <f t="shared" si="124"/>
        <v>295.1021355617458</v>
      </c>
      <c r="R546" s="14">
        <f t="shared" si="125"/>
        <v>0</v>
      </c>
      <c r="S546" s="14">
        <f t="shared" si="126"/>
        <v>0</v>
      </c>
      <c r="T546" s="45">
        <f t="shared" si="127"/>
        <v>1252.7630567852405</v>
      </c>
      <c r="U546" s="46">
        <f t="shared" si="128"/>
        <v>7.0353381683504024E-2</v>
      </c>
    </row>
    <row r="547" spans="1:21" x14ac:dyDescent="0.25">
      <c r="A547" t="s">
        <v>188</v>
      </c>
      <c r="B547" s="7">
        <v>46928.5</v>
      </c>
      <c r="C547" s="6">
        <v>1476.15</v>
      </c>
      <c r="D547" s="12">
        <v>1.07517</v>
      </c>
      <c r="E547" s="6">
        <v>233.7</v>
      </c>
      <c r="F547" s="6">
        <v>0.43561</v>
      </c>
      <c r="G547" s="16">
        <v>179.50700000000001</v>
      </c>
      <c r="H547" s="5">
        <f t="shared" si="115"/>
        <v>-5.5717088384727553E-2</v>
      </c>
      <c r="I547" s="4">
        <f t="shared" si="116"/>
        <v>-9.0878297232880212E-2</v>
      </c>
      <c r="J547" s="4">
        <f t="shared" si="117"/>
        <v>2.5780710357697467E-2</v>
      </c>
      <c r="K547" s="4">
        <f t="shared" si="118"/>
        <v>-8.0862109651537839E-2</v>
      </c>
      <c r="L547" s="4">
        <f t="shared" si="119"/>
        <v>-7.1649297785734034E-2</v>
      </c>
      <c r="M547" s="3">
        <f t="shared" si="120"/>
        <v>-1.0975267081361317E-2</v>
      </c>
      <c r="N547" s="42">
        <f t="shared" si="121"/>
        <v>120.58549947067145</v>
      </c>
      <c r="O547" s="14">
        <f t="shared" si="122"/>
        <v>217.4390172048079</v>
      </c>
      <c r="P547" s="14">
        <f t="shared" si="123"/>
        <v>606.01636830951168</v>
      </c>
      <c r="Q547" s="14">
        <f t="shared" si="124"/>
        <v>271.23955431754894</v>
      </c>
      <c r="R547" s="14">
        <f t="shared" si="125"/>
        <v>0</v>
      </c>
      <c r="S547" s="14">
        <f t="shared" si="126"/>
        <v>0</v>
      </c>
      <c r="T547" s="45">
        <f t="shared" si="127"/>
        <v>1215.2804393025399</v>
      </c>
      <c r="U547" s="46">
        <f t="shared" si="128"/>
        <v>-2.9919957552776211E-2</v>
      </c>
    </row>
    <row r="548" spans="1:21" x14ac:dyDescent="0.25">
      <c r="A548" t="s">
        <v>187</v>
      </c>
      <c r="B548" s="7">
        <v>46345.599999999999</v>
      </c>
      <c r="C548" s="6">
        <v>1445.44</v>
      </c>
      <c r="D548" s="12">
        <v>1.2415849999999999</v>
      </c>
      <c r="E548" s="6">
        <v>222.08</v>
      </c>
      <c r="F548" s="6">
        <v>0.42782999999999999</v>
      </c>
      <c r="G548" s="16">
        <v>170.02</v>
      </c>
      <c r="H548" s="5">
        <f t="shared" si="115"/>
        <v>-1.2421023471877457E-2</v>
      </c>
      <c r="I548" s="4">
        <f t="shared" si="116"/>
        <v>-2.0804118822612905E-2</v>
      </c>
      <c r="J548" s="4">
        <f t="shared" si="117"/>
        <v>0.15478017429801794</v>
      </c>
      <c r="K548" s="4">
        <f t="shared" si="118"/>
        <v>-4.9721865639708929E-2</v>
      </c>
      <c r="L548" s="4">
        <f t="shared" si="119"/>
        <v>-1.7860012396409664E-2</v>
      </c>
      <c r="M548" s="3">
        <f t="shared" si="120"/>
        <v>-5.2850306673277281E-2</v>
      </c>
      <c r="N548" s="42">
        <f t="shared" si="121"/>
        <v>119.08770415137818</v>
      </c>
      <c r="O548" s="14">
        <f t="shared" si="122"/>
        <v>212.91539005420691</v>
      </c>
      <c r="P548" s="14">
        <f t="shared" si="123"/>
        <v>699.81568742390971</v>
      </c>
      <c r="Q548" s="14">
        <f t="shared" si="124"/>
        <v>257.75301764159724</v>
      </c>
      <c r="R548" s="14">
        <f t="shared" si="125"/>
        <v>0</v>
      </c>
      <c r="S548" s="14">
        <f t="shared" si="126"/>
        <v>0</v>
      </c>
      <c r="T548" s="45">
        <f t="shared" si="127"/>
        <v>1289.571799271092</v>
      </c>
      <c r="U548" s="46">
        <f t="shared" si="128"/>
        <v>6.1131042322370099E-2</v>
      </c>
    </row>
    <row r="549" spans="1:21" x14ac:dyDescent="0.25">
      <c r="A549" t="s">
        <v>186</v>
      </c>
      <c r="B549" s="7">
        <v>46136.7</v>
      </c>
      <c r="C549" s="6">
        <v>1458.93</v>
      </c>
      <c r="D549" s="12">
        <v>1.3165750000000001</v>
      </c>
      <c r="E549" s="6">
        <v>225.07</v>
      </c>
      <c r="F549" s="6">
        <v>0.43574000000000002</v>
      </c>
      <c r="G549" s="16">
        <v>171.86799999999999</v>
      </c>
      <c r="H549" s="5">
        <f t="shared" si="115"/>
        <v>-4.5074397569564439E-3</v>
      </c>
      <c r="I549" s="4">
        <f t="shared" si="116"/>
        <v>9.3327983174673612E-3</v>
      </c>
      <c r="J549" s="4">
        <f t="shared" si="117"/>
        <v>6.0398603398075901E-2</v>
      </c>
      <c r="K549" s="4">
        <f t="shared" si="118"/>
        <v>1.3463616714697313E-2</v>
      </c>
      <c r="L549" s="4">
        <f t="shared" si="119"/>
        <v>1.8488652034686748E-2</v>
      </c>
      <c r="M549" s="3">
        <f t="shared" si="120"/>
        <v>1.0869309493000801E-2</v>
      </c>
      <c r="N549" s="42">
        <f t="shared" si="121"/>
        <v>118.55092349912158</v>
      </c>
      <c r="O549" s="14">
        <f t="shared" si="122"/>
        <v>214.90248644826772</v>
      </c>
      <c r="P549" s="14">
        <f t="shared" si="123"/>
        <v>742.08357758037823</v>
      </c>
      <c r="Q549" s="14">
        <f t="shared" si="124"/>
        <v>261.22330547818029</v>
      </c>
      <c r="R549" s="14">
        <f t="shared" si="125"/>
        <v>0</v>
      </c>
      <c r="S549" s="14">
        <f t="shared" si="126"/>
        <v>0</v>
      </c>
      <c r="T549" s="45">
        <f t="shared" si="127"/>
        <v>1336.7602930059477</v>
      </c>
      <c r="U549" s="46">
        <f t="shared" si="128"/>
        <v>3.6592374121028559E-2</v>
      </c>
    </row>
    <row r="550" spans="1:21" x14ac:dyDescent="0.25">
      <c r="A550" t="s">
        <v>185</v>
      </c>
      <c r="B550" s="7">
        <v>45164</v>
      </c>
      <c r="C550" s="6">
        <v>1418.76</v>
      </c>
      <c r="D550" s="12">
        <v>1.3076730000000001</v>
      </c>
      <c r="E550" s="6">
        <v>210.04</v>
      </c>
      <c r="F550" s="6">
        <v>0.41527999999999998</v>
      </c>
      <c r="G550" s="16">
        <v>165.119</v>
      </c>
      <c r="H550" s="5">
        <f t="shared" si="115"/>
        <v>-2.1082999000795355E-2</v>
      </c>
      <c r="I550" s="4">
        <f t="shared" si="116"/>
        <v>-2.7533877567806564E-2</v>
      </c>
      <c r="J550" s="4">
        <f t="shared" si="117"/>
        <v>-6.7614833944135144E-3</v>
      </c>
      <c r="K550" s="4">
        <f t="shared" si="118"/>
        <v>-6.677922424134719E-2</v>
      </c>
      <c r="L550" s="4">
        <f t="shared" si="119"/>
        <v>-4.6954605957681306E-2</v>
      </c>
      <c r="M550" s="3">
        <f t="shared" si="120"/>
        <v>-3.9268508390159829E-2</v>
      </c>
      <c r="N550" s="42">
        <f t="shared" si="121"/>
        <v>116.05151449744623</v>
      </c>
      <c r="O550" s="14">
        <f t="shared" si="122"/>
        <v>208.98538769738391</v>
      </c>
      <c r="P550" s="14">
        <f t="shared" si="123"/>
        <v>737.06599179330158</v>
      </c>
      <c r="Q550" s="14">
        <f t="shared" si="124"/>
        <v>243.77901578458696</v>
      </c>
      <c r="R550" s="14">
        <f t="shared" si="125"/>
        <v>0</v>
      </c>
      <c r="S550" s="14">
        <f t="shared" si="126"/>
        <v>0</v>
      </c>
      <c r="T550" s="45">
        <f t="shared" si="127"/>
        <v>1305.8819097727187</v>
      </c>
      <c r="U550" s="46">
        <f t="shared" si="128"/>
        <v>-2.3099416847424004E-2</v>
      </c>
    </row>
    <row r="551" spans="1:21" x14ac:dyDescent="0.25">
      <c r="A551" t="s">
        <v>184</v>
      </c>
      <c r="B551" s="7">
        <v>49595.5</v>
      </c>
      <c r="C551" s="6">
        <v>1570.03</v>
      </c>
      <c r="D551" s="12">
        <v>1.2962</v>
      </c>
      <c r="E551" s="6">
        <v>254.72</v>
      </c>
      <c r="F551" s="6">
        <v>0.44551000000000002</v>
      </c>
      <c r="G551" s="16">
        <v>175.97800000000001</v>
      </c>
      <c r="H551" s="5">
        <f t="shared" si="115"/>
        <v>9.8120184217518336E-2</v>
      </c>
      <c r="I551" s="4">
        <f t="shared" si="116"/>
        <v>0.10662127491612394</v>
      </c>
      <c r="J551" s="4">
        <f t="shared" si="117"/>
        <v>-8.77360012786077E-3</v>
      </c>
      <c r="K551" s="4">
        <f t="shared" si="118"/>
        <v>0.21272138640259008</v>
      </c>
      <c r="L551" s="4">
        <f t="shared" si="119"/>
        <v>7.279425929493355E-2</v>
      </c>
      <c r="M551" s="3">
        <f t="shared" si="120"/>
        <v>6.5764690919882129E-2</v>
      </c>
      <c r="N551" s="42">
        <f t="shared" si="121"/>
        <v>127.43851047865766</v>
      </c>
      <c r="O551" s="14">
        <f t="shared" si="122"/>
        <v>231.26767617251943</v>
      </c>
      <c r="P551" s="14">
        <f t="shared" si="123"/>
        <v>730.59926951346199</v>
      </c>
      <c r="Q551" s="14">
        <f t="shared" si="124"/>
        <v>295.63602599814317</v>
      </c>
      <c r="R551" s="14">
        <f t="shared" si="125"/>
        <v>0</v>
      </c>
      <c r="S551" s="14">
        <f t="shared" si="126"/>
        <v>0</v>
      </c>
      <c r="T551" s="45">
        <f t="shared" si="127"/>
        <v>1384.9414821627822</v>
      </c>
      <c r="U551" s="46">
        <f t="shared" si="128"/>
        <v>6.0541134537826169E-2</v>
      </c>
    </row>
    <row r="552" spans="1:21" x14ac:dyDescent="0.25">
      <c r="A552" t="s">
        <v>183</v>
      </c>
      <c r="B552" s="7">
        <v>48424.2</v>
      </c>
      <c r="C552" s="6">
        <v>1488.62</v>
      </c>
      <c r="D552" s="12">
        <v>1.2246429999999999</v>
      </c>
      <c r="E552" s="6">
        <v>239.46</v>
      </c>
      <c r="F552" s="6">
        <v>0.43581999999999999</v>
      </c>
      <c r="G552" s="16">
        <v>178.32</v>
      </c>
      <c r="H552" s="5">
        <f t="shared" si="115"/>
        <v>-2.3617062031837666E-2</v>
      </c>
      <c r="I552" s="4">
        <f t="shared" si="116"/>
        <v>-5.1852512372375092E-2</v>
      </c>
      <c r="J552" s="4">
        <f t="shared" si="117"/>
        <v>-5.5205215244561123E-2</v>
      </c>
      <c r="K552" s="4">
        <f t="shared" si="118"/>
        <v>-5.990891959798994E-2</v>
      </c>
      <c r="L552" s="4">
        <f t="shared" si="119"/>
        <v>-2.1750353527418054E-2</v>
      </c>
      <c r="M552" s="3">
        <f t="shared" si="120"/>
        <v>1.3308481742035916E-2</v>
      </c>
      <c r="N552" s="42">
        <f t="shared" si="121"/>
        <v>124.42878727143821</v>
      </c>
      <c r="O552" s="14">
        <f t="shared" si="122"/>
        <v>219.27586613245342</v>
      </c>
      <c r="P552" s="14">
        <f t="shared" si="123"/>
        <v>690.26637958245215</v>
      </c>
      <c r="Q552" s="14">
        <f t="shared" si="124"/>
        <v>277.92479108635115</v>
      </c>
      <c r="R552" s="14">
        <f t="shared" si="125"/>
        <v>0</v>
      </c>
      <c r="S552" s="14">
        <f t="shared" si="126"/>
        <v>0</v>
      </c>
      <c r="T552" s="45">
        <f t="shared" si="127"/>
        <v>1311.8958240726949</v>
      </c>
      <c r="U552" s="46">
        <f t="shared" si="128"/>
        <v>-5.2742775800184827E-2</v>
      </c>
    </row>
    <row r="553" spans="1:21" x14ac:dyDescent="0.25">
      <c r="A553" t="s">
        <v>182</v>
      </c>
      <c r="B553" s="7">
        <v>50395.1</v>
      </c>
      <c r="C553" s="6">
        <v>1571.05</v>
      </c>
      <c r="D553" s="12">
        <v>1.214324</v>
      </c>
      <c r="E553" s="6">
        <v>240.85</v>
      </c>
      <c r="F553" s="6">
        <v>0.44844000000000001</v>
      </c>
      <c r="G553" s="16">
        <v>187.81200000000001</v>
      </c>
      <c r="H553" s="5">
        <f t="shared" si="115"/>
        <v>4.0700724018156276E-2</v>
      </c>
      <c r="I553" s="4">
        <f t="shared" si="116"/>
        <v>5.5373433112547277E-2</v>
      </c>
      <c r="J553" s="4">
        <f t="shared" si="117"/>
        <v>-8.4261290841494141E-3</v>
      </c>
      <c r="K553" s="4">
        <f t="shared" si="118"/>
        <v>5.8047273030985558E-3</v>
      </c>
      <c r="L553" s="4">
        <f t="shared" si="119"/>
        <v>2.8956908815566118E-2</v>
      </c>
      <c r="M553" s="3">
        <f t="shared" si="120"/>
        <v>5.3230148048452275E-2</v>
      </c>
      <c r="N553" s="42">
        <f t="shared" si="121"/>
        <v>129.4931290020869</v>
      </c>
      <c r="O553" s="14">
        <f t="shared" si="122"/>
        <v>231.4179236389347</v>
      </c>
      <c r="P553" s="14">
        <f t="shared" si="123"/>
        <v>684.45010596564191</v>
      </c>
      <c r="Q553" s="14">
        <f t="shared" si="124"/>
        <v>279.53806870937808</v>
      </c>
      <c r="R553" s="14">
        <f t="shared" si="125"/>
        <v>0</v>
      </c>
      <c r="S553" s="14">
        <f t="shared" si="126"/>
        <v>0</v>
      </c>
      <c r="T553" s="45">
        <f t="shared" si="127"/>
        <v>1324.8992273160416</v>
      </c>
      <c r="U553" s="46">
        <f t="shared" si="128"/>
        <v>9.9119175507231816E-3</v>
      </c>
    </row>
    <row r="554" spans="1:21" x14ac:dyDescent="0.25">
      <c r="A554" t="s">
        <v>181</v>
      </c>
      <c r="B554" s="7">
        <v>48428</v>
      </c>
      <c r="C554" s="6">
        <v>1538.61</v>
      </c>
      <c r="D554" s="12">
        <v>1.11249</v>
      </c>
      <c r="E554" s="6">
        <v>229.7</v>
      </c>
      <c r="F554" s="6">
        <v>0.48087999999999997</v>
      </c>
      <c r="G554" s="16">
        <v>180.65700000000001</v>
      </c>
      <c r="H554" s="5">
        <f t="shared" si="115"/>
        <v>-3.9033556833898531E-2</v>
      </c>
      <c r="I554" s="4">
        <f t="shared" si="116"/>
        <v>-2.0648610801693223E-2</v>
      </c>
      <c r="J554" s="4">
        <f t="shared" si="117"/>
        <v>-8.3860650040681106E-2</v>
      </c>
      <c r="K554" s="4">
        <f t="shared" si="118"/>
        <v>-4.6294374091758406E-2</v>
      </c>
      <c r="L554" s="4">
        <f t="shared" si="119"/>
        <v>7.23396663990723E-2</v>
      </c>
      <c r="M554" s="3">
        <f t="shared" si="120"/>
        <v>-3.8096607245543423E-2</v>
      </c>
      <c r="N554" s="42">
        <f t="shared" si="121"/>
        <v>124.43855159158458</v>
      </c>
      <c r="O554" s="14">
        <f t="shared" si="122"/>
        <v>226.63946500117837</v>
      </c>
      <c r="P554" s="14">
        <f t="shared" si="123"/>
        <v>627.05167515895016</v>
      </c>
      <c r="Q554" s="14">
        <f t="shared" si="124"/>
        <v>266.59702878365846</v>
      </c>
      <c r="R554" s="14">
        <f t="shared" si="125"/>
        <v>0</v>
      </c>
      <c r="S554" s="14">
        <f t="shared" si="126"/>
        <v>0</v>
      </c>
      <c r="T554" s="45">
        <f t="shared" si="127"/>
        <v>1244.7267205353717</v>
      </c>
      <c r="U554" s="46">
        <f t="shared" si="128"/>
        <v>-6.0512154530486084E-2</v>
      </c>
    </row>
    <row r="555" spans="1:21" x14ac:dyDescent="0.25">
      <c r="A555" t="s">
        <v>180</v>
      </c>
      <c r="B555" s="7">
        <v>48792.5</v>
      </c>
      <c r="C555" s="6">
        <v>1530.29</v>
      </c>
      <c r="D555" s="12">
        <v>1.1582269999999999</v>
      </c>
      <c r="E555" s="6">
        <v>225.63</v>
      </c>
      <c r="F555" s="6">
        <v>0.45501000000000003</v>
      </c>
      <c r="G555" s="16">
        <v>180.142</v>
      </c>
      <c r="H555" s="5">
        <f t="shared" si="115"/>
        <v>7.5266374824480842E-3</v>
      </c>
      <c r="I555" s="4">
        <f t="shared" si="116"/>
        <v>-5.4074781783557402E-3</v>
      </c>
      <c r="J555" s="4">
        <f t="shared" si="117"/>
        <v>4.1112279660940665E-2</v>
      </c>
      <c r="K555" s="4">
        <f t="shared" si="118"/>
        <v>-1.7718763604701704E-2</v>
      </c>
      <c r="L555" s="4">
        <f t="shared" si="119"/>
        <v>-5.3797205123939373E-2</v>
      </c>
      <c r="M555" s="3">
        <f t="shared" si="120"/>
        <v>-2.8507060340867696E-3</v>
      </c>
      <c r="N555" s="42">
        <f t="shared" si="121"/>
        <v>125.37515545825535</v>
      </c>
      <c r="O555" s="14">
        <f t="shared" si="122"/>
        <v>225.41391703983027</v>
      </c>
      <c r="P555" s="14">
        <f t="shared" si="123"/>
        <v>652.83119898994619</v>
      </c>
      <c r="Q555" s="14">
        <f t="shared" si="124"/>
        <v>261.87325905292494</v>
      </c>
      <c r="R555" s="14">
        <f t="shared" si="125"/>
        <v>0</v>
      </c>
      <c r="S555" s="14">
        <f t="shared" si="126"/>
        <v>0</v>
      </c>
      <c r="T555" s="45">
        <f t="shared" si="127"/>
        <v>1265.4935305409567</v>
      </c>
      <c r="U555" s="46">
        <f t="shared" si="128"/>
        <v>1.6683830806374145E-2</v>
      </c>
    </row>
    <row r="556" spans="1:21" x14ac:dyDescent="0.25">
      <c r="A556" t="s">
        <v>179</v>
      </c>
      <c r="B556" s="7">
        <v>48855.6</v>
      </c>
      <c r="C556" s="6">
        <v>1649.19</v>
      </c>
      <c r="D556" s="12">
        <v>1.129016</v>
      </c>
      <c r="E556" s="6">
        <v>226.26</v>
      </c>
      <c r="F556" s="6">
        <v>0.46295999999999998</v>
      </c>
      <c r="G556" s="16">
        <v>182.816</v>
      </c>
      <c r="H556" s="5">
        <f t="shared" si="115"/>
        <v>1.2932315417328866E-3</v>
      </c>
      <c r="I556" s="4">
        <f t="shared" si="116"/>
        <v>7.7697691287272441E-2</v>
      </c>
      <c r="J556" s="4">
        <f t="shared" si="117"/>
        <v>-2.5220444696937516E-2</v>
      </c>
      <c r="K556" s="4">
        <f t="shared" si="118"/>
        <v>2.7921818907059581E-3</v>
      </c>
      <c r="L556" s="4">
        <f t="shared" si="119"/>
        <v>1.7472143469374313E-2</v>
      </c>
      <c r="M556" s="3">
        <f t="shared" si="120"/>
        <v>1.4843845410842604E-2</v>
      </c>
      <c r="N556" s="42">
        <f t="shared" si="121"/>
        <v>125.53729456384363</v>
      </c>
      <c r="O556" s="14">
        <f t="shared" si="122"/>
        <v>242.92805797784584</v>
      </c>
      <c r="P556" s="14">
        <f t="shared" si="123"/>
        <v>636.36650583938479</v>
      </c>
      <c r="Q556" s="14">
        <f t="shared" si="124"/>
        <v>262.60445682451268</v>
      </c>
      <c r="R556" s="14">
        <f t="shared" si="125"/>
        <v>0</v>
      </c>
      <c r="S556" s="14">
        <f t="shared" si="126"/>
        <v>0</v>
      </c>
      <c r="T556" s="45">
        <f t="shared" si="127"/>
        <v>1267.4363152055869</v>
      </c>
      <c r="U556" s="46">
        <f t="shared" si="128"/>
        <v>1.5351992070633536E-3</v>
      </c>
    </row>
    <row r="557" spans="1:21" x14ac:dyDescent="0.25">
      <c r="A557" t="s">
        <v>178</v>
      </c>
      <c r="B557" s="7">
        <v>50982.3</v>
      </c>
      <c r="C557" s="6">
        <v>1728.1</v>
      </c>
      <c r="D557" s="12">
        <v>1.1318820000000001</v>
      </c>
      <c r="E557" s="6">
        <v>240.02</v>
      </c>
      <c r="F557" s="6">
        <v>0.46532000000000001</v>
      </c>
      <c r="G557" s="16">
        <v>190.75899999999999</v>
      </c>
      <c r="H557" s="5">
        <f t="shared" si="115"/>
        <v>4.353032201016882E-2</v>
      </c>
      <c r="I557" s="4">
        <f t="shared" si="116"/>
        <v>4.7847731310522112E-2</v>
      </c>
      <c r="J557" s="4">
        <f t="shared" si="117"/>
        <v>2.5384936971664107E-3</v>
      </c>
      <c r="K557" s="4">
        <f t="shared" si="118"/>
        <v>6.0814991602581081E-2</v>
      </c>
      <c r="L557" s="4">
        <f t="shared" si="119"/>
        <v>5.0976326248488579E-3</v>
      </c>
      <c r="M557" s="3">
        <f t="shared" si="120"/>
        <v>4.3448057062839052E-2</v>
      </c>
      <c r="N557" s="42">
        <f t="shared" si="121"/>
        <v>131.00197342049316</v>
      </c>
      <c r="O557" s="14">
        <f t="shared" si="122"/>
        <v>254.55161442375675</v>
      </c>
      <c r="P557" s="14">
        <f t="shared" si="123"/>
        <v>637.98191820354589</v>
      </c>
      <c r="Q557" s="14">
        <f t="shared" si="124"/>
        <v>278.57474466109579</v>
      </c>
      <c r="R557" s="14">
        <f t="shared" si="125"/>
        <v>0</v>
      </c>
      <c r="S557" s="14">
        <f t="shared" si="126"/>
        <v>0</v>
      </c>
      <c r="T557" s="45">
        <f t="shared" si="127"/>
        <v>1302.1102507088917</v>
      </c>
      <c r="U557" s="46">
        <f t="shared" si="128"/>
        <v>2.7357536696177576E-2</v>
      </c>
    </row>
    <row r="558" spans="1:21" x14ac:dyDescent="0.25">
      <c r="A558" t="s">
        <v>177</v>
      </c>
      <c r="B558" s="7">
        <v>52311</v>
      </c>
      <c r="C558" s="6">
        <v>1831.49</v>
      </c>
      <c r="D558" s="12">
        <v>1.118466</v>
      </c>
      <c r="E558" s="6">
        <v>240.59</v>
      </c>
      <c r="F558" s="6">
        <v>0.47358</v>
      </c>
      <c r="G558" s="16">
        <v>191.595</v>
      </c>
      <c r="H558" s="5">
        <f t="shared" si="115"/>
        <v>2.6061986218746558E-2</v>
      </c>
      <c r="I558" s="4">
        <f t="shared" si="116"/>
        <v>5.9828713616110196E-2</v>
      </c>
      <c r="J558" s="4">
        <f t="shared" si="117"/>
        <v>-1.1852825647903353E-2</v>
      </c>
      <c r="K558" s="4">
        <f t="shared" si="118"/>
        <v>2.3748020998248798E-3</v>
      </c>
      <c r="L558" s="4">
        <f t="shared" si="119"/>
        <v>1.7751224963465928E-2</v>
      </c>
      <c r="M558" s="3">
        <f t="shared" si="120"/>
        <v>4.3824930933795692E-3</v>
      </c>
      <c r="N558" s="42">
        <f t="shared" si="121"/>
        <v>134.41614504640665</v>
      </c>
      <c r="O558" s="14">
        <f t="shared" si="122"/>
        <v>269.78111006363417</v>
      </c>
      <c r="P558" s="14">
        <f t="shared" si="123"/>
        <v>630.42002976056438</v>
      </c>
      <c r="Q558" s="14">
        <f t="shared" si="124"/>
        <v>279.23630454967514</v>
      </c>
      <c r="R558" s="14">
        <f t="shared" si="125"/>
        <v>0</v>
      </c>
      <c r="S558" s="14">
        <f t="shared" si="126"/>
        <v>0</v>
      </c>
      <c r="T558" s="45">
        <f t="shared" si="127"/>
        <v>1313.8535894202803</v>
      </c>
      <c r="U558" s="46">
        <f t="shared" si="128"/>
        <v>9.0186976909176764E-3</v>
      </c>
    </row>
    <row r="559" spans="1:21" x14ac:dyDescent="0.25">
      <c r="A559" t="s">
        <v>176</v>
      </c>
      <c r="B559" s="7">
        <v>54879</v>
      </c>
      <c r="C559" s="6">
        <v>1869.1</v>
      </c>
      <c r="D559" s="12">
        <v>1.1972</v>
      </c>
      <c r="E559" s="6">
        <v>292.99</v>
      </c>
      <c r="F559" s="6">
        <v>0.48498999999999998</v>
      </c>
      <c r="G559" s="16">
        <v>203.751</v>
      </c>
      <c r="H559" s="5">
        <f t="shared" si="115"/>
        <v>4.9091013362390301E-2</v>
      </c>
      <c r="I559" s="4">
        <f t="shared" si="116"/>
        <v>2.0535192657344492E-2</v>
      </c>
      <c r="J559" s="4">
        <f t="shared" si="117"/>
        <v>7.0394629787584151E-2</v>
      </c>
      <c r="K559" s="4">
        <f t="shared" si="118"/>
        <v>0.21779791346273747</v>
      </c>
      <c r="L559" s="4">
        <f t="shared" si="119"/>
        <v>2.4093078254993738E-2</v>
      </c>
      <c r="M559" s="3">
        <f t="shared" si="120"/>
        <v>6.3446332106787739E-2</v>
      </c>
      <c r="N559" s="42">
        <f t="shared" si="121"/>
        <v>141.0147698190008</v>
      </c>
      <c r="O559" s="14">
        <f t="shared" si="122"/>
        <v>275.32111713410313</v>
      </c>
      <c r="P559" s="14">
        <f t="shared" si="123"/>
        <v>674.79821436623706</v>
      </c>
      <c r="Q559" s="14">
        <f t="shared" si="124"/>
        <v>340.05338904363987</v>
      </c>
      <c r="R559" s="14">
        <f t="shared" si="125"/>
        <v>0</v>
      </c>
      <c r="S559" s="14">
        <f t="shared" si="126"/>
        <v>0</v>
      </c>
      <c r="T559" s="45">
        <f t="shared" si="127"/>
        <v>1431.187490362981</v>
      </c>
      <c r="U559" s="46">
        <f t="shared" si="128"/>
        <v>8.9305156896875015E-2</v>
      </c>
    </row>
    <row r="560" spans="1:21" x14ac:dyDescent="0.25">
      <c r="A560" t="s">
        <v>175</v>
      </c>
      <c r="B560" s="7">
        <v>55851.9</v>
      </c>
      <c r="C560" s="6">
        <v>1794.14</v>
      </c>
      <c r="D560" s="12">
        <v>1.133092</v>
      </c>
      <c r="E560" s="6">
        <v>278.14999999999998</v>
      </c>
      <c r="F560" s="6">
        <v>0.46157999999999999</v>
      </c>
      <c r="G560" s="16">
        <v>200.13300000000001</v>
      </c>
      <c r="H560" s="5">
        <f t="shared" si="115"/>
        <v>1.772809271305964E-2</v>
      </c>
      <c r="I560" s="4">
        <f t="shared" si="116"/>
        <v>-4.0104863303193961E-2</v>
      </c>
      <c r="J560" s="4">
        <f t="shared" si="117"/>
        <v>-5.3548279318409664E-2</v>
      </c>
      <c r="K560" s="4">
        <f t="shared" si="118"/>
        <v>-5.0650192839346131E-2</v>
      </c>
      <c r="L560" s="4">
        <f t="shared" si="119"/>
        <v>-4.8269036474978821E-2</v>
      </c>
      <c r="M560" s="3">
        <f t="shared" si="120"/>
        <v>-1.7756968063960432E-2</v>
      </c>
      <c r="N560" s="42">
        <f t="shared" si="121"/>
        <v>143.5146927322628</v>
      </c>
      <c r="O560" s="14">
        <f t="shared" si="122"/>
        <v>264.2794013669573</v>
      </c>
      <c r="P560" s="14">
        <f t="shared" si="123"/>
        <v>638.66393109978969</v>
      </c>
      <c r="Q560" s="14">
        <f t="shared" si="124"/>
        <v>322.82961931290629</v>
      </c>
      <c r="R560" s="14">
        <f t="shared" si="125"/>
        <v>0</v>
      </c>
      <c r="S560" s="14">
        <f t="shared" si="126"/>
        <v>0</v>
      </c>
      <c r="T560" s="45">
        <f t="shared" si="127"/>
        <v>1369.2876445119161</v>
      </c>
      <c r="U560" s="46">
        <f t="shared" si="128"/>
        <v>-4.3250689562249867E-2</v>
      </c>
    </row>
    <row r="561" spans="1:21" x14ac:dyDescent="0.25">
      <c r="A561" t="s">
        <v>174</v>
      </c>
      <c r="B561" s="7">
        <v>57799.5</v>
      </c>
      <c r="C561" s="6">
        <v>1825.79</v>
      </c>
      <c r="D561" s="12">
        <v>1.124155</v>
      </c>
      <c r="E561" s="6">
        <v>290.07</v>
      </c>
      <c r="F561" s="6">
        <v>0.45155000000000001</v>
      </c>
      <c r="G561" s="16">
        <v>201.32900000000001</v>
      </c>
      <c r="H561" s="5">
        <f t="shared" si="115"/>
        <v>3.4870792220139224E-2</v>
      </c>
      <c r="I561" s="4">
        <f t="shared" si="116"/>
        <v>1.7640763819991578E-2</v>
      </c>
      <c r="J561" s="4">
        <f t="shared" si="117"/>
        <v>-7.8872677593698759E-3</v>
      </c>
      <c r="K561" s="4">
        <f t="shared" si="118"/>
        <v>4.28545748696747E-2</v>
      </c>
      <c r="L561" s="4">
        <f t="shared" si="119"/>
        <v>-2.1729710992677287E-2</v>
      </c>
      <c r="M561" s="3">
        <f t="shared" si="120"/>
        <v>5.9760259427481532E-3</v>
      </c>
      <c r="N561" s="42">
        <f t="shared" si="121"/>
        <v>148.51916376306667</v>
      </c>
      <c r="O561" s="14">
        <f t="shared" si="122"/>
        <v>268.94149186896055</v>
      </c>
      <c r="P561" s="14">
        <f t="shared" si="123"/>
        <v>633.62661766695385</v>
      </c>
      <c r="Q561" s="14">
        <f t="shared" si="124"/>
        <v>336.6643454038998</v>
      </c>
      <c r="R561" s="14">
        <f t="shared" si="125"/>
        <v>0</v>
      </c>
      <c r="S561" s="14">
        <f t="shared" si="126"/>
        <v>0</v>
      </c>
      <c r="T561" s="45">
        <f t="shared" si="127"/>
        <v>1387.7516187028809</v>
      </c>
      <c r="U561" s="46">
        <f t="shared" si="128"/>
        <v>1.3484364855673725E-2</v>
      </c>
    </row>
    <row r="562" spans="1:21" x14ac:dyDescent="0.25">
      <c r="A562" t="s">
        <v>173</v>
      </c>
      <c r="B562" s="7">
        <v>57265.1</v>
      </c>
      <c r="C562" s="6">
        <v>1766.9</v>
      </c>
      <c r="D562" s="12">
        <v>1.0320499999999999</v>
      </c>
      <c r="E562" s="6">
        <v>263.42</v>
      </c>
      <c r="F562" s="6">
        <v>0.43941000000000002</v>
      </c>
      <c r="G562" s="16">
        <v>220.61</v>
      </c>
      <c r="H562" s="5">
        <f t="shared" si="115"/>
        <v>-9.2457547210615942E-3</v>
      </c>
      <c r="I562" s="4">
        <f t="shared" si="116"/>
        <v>-3.2254530915384549E-2</v>
      </c>
      <c r="J562" s="4">
        <f t="shared" si="117"/>
        <v>-8.1932651636117848E-2</v>
      </c>
      <c r="K562" s="4">
        <f t="shared" si="118"/>
        <v>-9.1874375150825638E-2</v>
      </c>
      <c r="L562" s="4">
        <f t="shared" si="119"/>
        <v>-2.6885173291994247E-2</v>
      </c>
      <c r="M562" s="3">
        <f t="shared" si="120"/>
        <v>9.5768617536470257E-2</v>
      </c>
      <c r="N562" s="42">
        <f t="shared" si="121"/>
        <v>147.14599200353618</v>
      </c>
      <c r="O562" s="14">
        <f t="shared" si="122"/>
        <v>260.26691020504353</v>
      </c>
      <c r="P562" s="14">
        <f t="shared" si="123"/>
        <v>581.71190873427565</v>
      </c>
      <c r="Q562" s="14">
        <f t="shared" si="124"/>
        <v>305.73351903435474</v>
      </c>
      <c r="R562" s="14">
        <f t="shared" si="125"/>
        <v>0</v>
      </c>
      <c r="S562" s="14">
        <f t="shared" si="126"/>
        <v>0</v>
      </c>
      <c r="T562" s="45">
        <f t="shared" si="127"/>
        <v>1294.8583299772101</v>
      </c>
      <c r="U562" s="46">
        <f t="shared" si="128"/>
        <v>-6.6937979011328697E-2</v>
      </c>
    </row>
    <row r="563" spans="1:21" x14ac:dyDescent="0.25">
      <c r="A563" t="s">
        <v>172</v>
      </c>
      <c r="B563" s="7">
        <v>61195.3</v>
      </c>
      <c r="C563" s="6">
        <v>1921.13</v>
      </c>
      <c r="D563" s="12">
        <v>1.1013090000000001</v>
      </c>
      <c r="E563" s="6">
        <v>275.89</v>
      </c>
      <c r="F563" s="6">
        <v>0.4577</v>
      </c>
      <c r="G563" s="16">
        <v>226.208</v>
      </c>
      <c r="H563" s="5">
        <f t="shared" si="115"/>
        <v>6.8631679679246327E-2</v>
      </c>
      <c r="I563" s="4">
        <f t="shared" si="116"/>
        <v>8.7288471333974771E-2</v>
      </c>
      <c r="J563" s="4">
        <f t="shared" si="117"/>
        <v>6.7108182743084388E-2</v>
      </c>
      <c r="K563" s="4">
        <f t="shared" si="118"/>
        <v>4.7338850504897056E-2</v>
      </c>
      <c r="L563" s="4">
        <f t="shared" si="119"/>
        <v>4.1623995812566816E-2</v>
      </c>
      <c r="M563" s="3">
        <f t="shared" si="120"/>
        <v>2.5375096323829283E-2</v>
      </c>
      <c r="N563" s="42">
        <f t="shared" si="121"/>
        <v>157.24486859280782</v>
      </c>
      <c r="O563" s="14">
        <f t="shared" si="122"/>
        <v>282.98521093565864</v>
      </c>
      <c r="P563" s="14">
        <f t="shared" si="123"/>
        <v>620.74953780944384</v>
      </c>
      <c r="Q563" s="14">
        <f t="shared" si="124"/>
        <v>320.20659238625814</v>
      </c>
      <c r="R563" s="14">
        <f t="shared" si="125"/>
        <v>0</v>
      </c>
      <c r="S563" s="14">
        <f t="shared" si="126"/>
        <v>0</v>
      </c>
      <c r="T563" s="45">
        <f t="shared" si="127"/>
        <v>1381.1862097241685</v>
      </c>
      <c r="U563" s="46">
        <f t="shared" si="128"/>
        <v>6.666974892031452E-2</v>
      </c>
    </row>
    <row r="564" spans="1:21" x14ac:dyDescent="0.25">
      <c r="A564" t="s">
        <v>171</v>
      </c>
      <c r="B564" s="7">
        <v>59113.7</v>
      </c>
      <c r="C564" s="6">
        <v>1849.06</v>
      </c>
      <c r="D564" s="12">
        <v>1.0551189999999999</v>
      </c>
      <c r="E564" s="6">
        <v>264.25</v>
      </c>
      <c r="F564" s="6">
        <v>0.43930000000000002</v>
      </c>
      <c r="G564" s="16">
        <v>214.226</v>
      </c>
      <c r="H564" s="5">
        <f t="shared" si="115"/>
        <v>-3.4015684211042396E-2</v>
      </c>
      <c r="I564" s="4">
        <f t="shared" si="116"/>
        <v>-3.7514379557864519E-2</v>
      </c>
      <c r="J564" s="4">
        <f t="shared" si="117"/>
        <v>-4.1940999301740223E-2</v>
      </c>
      <c r="K564" s="4">
        <f t="shared" si="118"/>
        <v>-4.2190728188770787E-2</v>
      </c>
      <c r="L564" s="4">
        <f t="shared" si="119"/>
        <v>-4.020100502512558E-2</v>
      </c>
      <c r="M564" s="3">
        <f t="shared" si="120"/>
        <v>-5.2968948931956472E-2</v>
      </c>
      <c r="N564" s="42">
        <f t="shared" si="121"/>
        <v>151.896076798948</v>
      </c>
      <c r="O564" s="14">
        <f t="shared" si="122"/>
        <v>272.36919632335599</v>
      </c>
      <c r="P564" s="14">
        <f t="shared" si="123"/>
        <v>594.71468187762241</v>
      </c>
      <c r="Q564" s="14">
        <f t="shared" si="124"/>
        <v>306.69684308263697</v>
      </c>
      <c r="R564" s="14">
        <f t="shared" si="125"/>
        <v>0</v>
      </c>
      <c r="S564" s="14">
        <f t="shared" si="126"/>
        <v>0</v>
      </c>
      <c r="T564" s="45">
        <f t="shared" si="127"/>
        <v>1325.6767980825634</v>
      </c>
      <c r="U564" s="46">
        <f t="shared" si="128"/>
        <v>-4.0189665412812547E-2</v>
      </c>
    </row>
    <row r="565" spans="1:21" x14ac:dyDescent="0.25">
      <c r="A565" t="s">
        <v>170</v>
      </c>
      <c r="B565" s="7">
        <v>55791.3</v>
      </c>
      <c r="C565" s="6">
        <v>1792.38</v>
      </c>
      <c r="D565" s="12">
        <v>1.0309539999999999</v>
      </c>
      <c r="E565" s="6">
        <v>254.22</v>
      </c>
      <c r="F565" s="6">
        <v>0.43568000000000001</v>
      </c>
      <c r="G565" s="16">
        <v>200.46199999999999</v>
      </c>
      <c r="H565" s="5">
        <f t="shared" si="115"/>
        <v>-5.620355349098427E-2</v>
      </c>
      <c r="I565" s="4">
        <f t="shared" si="116"/>
        <v>-3.0653413085567682E-2</v>
      </c>
      <c r="J565" s="4">
        <f t="shared" si="117"/>
        <v>-2.2902629940319552E-2</v>
      </c>
      <c r="K565" s="4">
        <f t="shared" si="118"/>
        <v>-3.7956480605487286E-2</v>
      </c>
      <c r="L565" s="4">
        <f t="shared" si="119"/>
        <v>-8.2403824265877557E-3</v>
      </c>
      <c r="M565" s="3">
        <f t="shared" si="120"/>
        <v>-6.4249904306666883E-2</v>
      </c>
      <c r="N565" s="42">
        <f t="shared" si="121"/>
        <v>143.35897752150768</v>
      </c>
      <c r="O565" s="14">
        <f t="shared" si="122"/>
        <v>264.02015083667209</v>
      </c>
      <c r="P565" s="14">
        <f t="shared" si="123"/>
        <v>581.09415159850437</v>
      </c>
      <c r="Q565" s="14">
        <f t="shared" si="124"/>
        <v>295.0557103064067</v>
      </c>
      <c r="R565" s="14">
        <f t="shared" si="125"/>
        <v>0</v>
      </c>
      <c r="S565" s="14">
        <f t="shared" si="126"/>
        <v>0</v>
      </c>
      <c r="T565" s="45">
        <f t="shared" si="127"/>
        <v>1283.5289902630907</v>
      </c>
      <c r="U565" s="46">
        <f t="shared" si="128"/>
        <v>-3.179342648255945E-2</v>
      </c>
    </row>
    <row r="566" spans="1:21" x14ac:dyDescent="0.25">
      <c r="A566" t="s">
        <v>169</v>
      </c>
      <c r="B566" s="7">
        <v>56889.7</v>
      </c>
      <c r="C566" s="6">
        <v>1804.85</v>
      </c>
      <c r="D566" s="12">
        <v>1.249261</v>
      </c>
      <c r="E566" s="6">
        <v>258.27999999999997</v>
      </c>
      <c r="F566" s="6">
        <v>0.46037</v>
      </c>
      <c r="G566" s="16">
        <v>201.69800000000001</v>
      </c>
      <c r="H566" s="5">
        <f t="shared" si="115"/>
        <v>1.9687657394611646E-2</v>
      </c>
      <c r="I566" s="4">
        <f t="shared" si="116"/>
        <v>6.9572300516629326E-3</v>
      </c>
      <c r="J566" s="4">
        <f t="shared" si="117"/>
        <v>0.21175241572368897</v>
      </c>
      <c r="K566" s="4">
        <f t="shared" si="118"/>
        <v>1.5970419321847062E-2</v>
      </c>
      <c r="L566" s="4">
        <f t="shared" si="119"/>
        <v>5.6670033051781088E-2</v>
      </c>
      <c r="M566" s="3">
        <f t="shared" si="120"/>
        <v>6.1657571010964585E-3</v>
      </c>
      <c r="N566" s="42">
        <f t="shared" si="121"/>
        <v>146.18137995539297</v>
      </c>
      <c r="O566" s="14">
        <f t="shared" si="122"/>
        <v>265.85699976431755</v>
      </c>
      <c r="P566" s="14">
        <f t="shared" si="123"/>
        <v>704.14224196239525</v>
      </c>
      <c r="Q566" s="14">
        <f t="shared" si="124"/>
        <v>299.76787372330546</v>
      </c>
      <c r="R566" s="14">
        <f t="shared" si="125"/>
        <v>0</v>
      </c>
      <c r="S566" s="14">
        <f t="shared" si="126"/>
        <v>0</v>
      </c>
      <c r="T566" s="45">
        <f t="shared" si="127"/>
        <v>1415.9484954054112</v>
      </c>
      <c r="U566" s="46">
        <f t="shared" si="128"/>
        <v>0.1031683009475135</v>
      </c>
    </row>
    <row r="567" spans="1:21" x14ac:dyDescent="0.25">
      <c r="A567" t="s">
        <v>168</v>
      </c>
      <c r="B567" s="7">
        <v>58913.5</v>
      </c>
      <c r="C567" s="6">
        <v>1823.35</v>
      </c>
      <c r="D567" s="12">
        <v>1.3774059999999999</v>
      </c>
      <c r="E567" s="6">
        <v>269.86</v>
      </c>
      <c r="F567" s="6">
        <v>0.47</v>
      </c>
      <c r="G567" s="16">
        <v>206.11</v>
      </c>
      <c r="H567" s="5">
        <f t="shared" si="115"/>
        <v>3.5574102166121557E-2</v>
      </c>
      <c r="I567" s="4">
        <f t="shared" si="116"/>
        <v>1.0250159293015981E-2</v>
      </c>
      <c r="J567" s="4">
        <f t="shared" si="117"/>
        <v>0.10257664331152583</v>
      </c>
      <c r="K567" s="4">
        <f t="shared" si="118"/>
        <v>4.4835062722626828E-2</v>
      </c>
      <c r="L567" s="4">
        <f t="shared" si="119"/>
        <v>2.0917957295218947E-2</v>
      </c>
      <c r="M567" s="3">
        <f t="shared" si="120"/>
        <v>2.1874287300816198E-2</v>
      </c>
      <c r="N567" s="42">
        <f t="shared" si="121"/>
        <v>151.38165130071076</v>
      </c>
      <c r="O567" s="14">
        <f t="shared" si="122"/>
        <v>268.58207636106511</v>
      </c>
      <c r="P567" s="14">
        <f t="shared" si="123"/>
        <v>776.37078955674997</v>
      </c>
      <c r="Q567" s="14">
        <f t="shared" si="124"/>
        <v>313.20798514391834</v>
      </c>
      <c r="R567" s="14">
        <f t="shared" si="125"/>
        <v>0</v>
      </c>
      <c r="S567" s="14">
        <f t="shared" si="126"/>
        <v>0</v>
      </c>
      <c r="T567" s="45">
        <f t="shared" si="127"/>
        <v>1509.5425023624443</v>
      </c>
      <c r="U567" s="46">
        <f t="shared" si="128"/>
        <v>6.6099866810646501E-2</v>
      </c>
    </row>
    <row r="568" spans="1:21" x14ac:dyDescent="0.25">
      <c r="A568" t="s">
        <v>167</v>
      </c>
      <c r="B568" s="7">
        <v>57656</v>
      </c>
      <c r="C568" s="6">
        <v>1776.08</v>
      </c>
      <c r="D568" s="12">
        <v>1.23123</v>
      </c>
      <c r="E568" s="6">
        <v>261.08999999999997</v>
      </c>
      <c r="F568" s="6">
        <v>0.46884999999999999</v>
      </c>
      <c r="G568" s="16">
        <v>199.733</v>
      </c>
      <c r="H568" s="5">
        <f t="shared" si="115"/>
        <v>-2.134485304726419E-2</v>
      </c>
      <c r="I568" s="4">
        <f t="shared" si="116"/>
        <v>-2.5924808731181637E-2</v>
      </c>
      <c r="J568" s="4">
        <f t="shared" si="117"/>
        <v>-0.10612412026664608</v>
      </c>
      <c r="K568" s="4">
        <f t="shared" si="118"/>
        <v>-3.2498332468687607E-2</v>
      </c>
      <c r="L568" s="4">
        <f t="shared" si="119"/>
        <v>-2.4468085106382764E-3</v>
      </c>
      <c r="M568" s="3">
        <f t="shared" si="120"/>
        <v>-3.0939789432827158E-2</v>
      </c>
      <c r="N568" s="42">
        <f t="shared" si="121"/>
        <v>148.15043219964488</v>
      </c>
      <c r="O568" s="14">
        <f t="shared" si="122"/>
        <v>261.61913740278089</v>
      </c>
      <c r="P568" s="14">
        <f t="shared" si="123"/>
        <v>693.97912251431842</v>
      </c>
      <c r="Q568" s="14">
        <f t="shared" si="124"/>
        <v>303.02924791086349</v>
      </c>
      <c r="R568" s="14">
        <f t="shared" si="125"/>
        <v>0</v>
      </c>
      <c r="S568" s="14">
        <f t="shared" si="126"/>
        <v>0</v>
      </c>
      <c r="T568" s="45">
        <f t="shared" si="127"/>
        <v>1406.7779400276077</v>
      </c>
      <c r="U568" s="46">
        <f t="shared" si="128"/>
        <v>-6.8076627305299064E-2</v>
      </c>
    </row>
    <row r="569" spans="1:21" x14ac:dyDescent="0.25">
      <c r="A569" t="s">
        <v>166</v>
      </c>
      <c r="B569" s="7">
        <v>58088</v>
      </c>
      <c r="C569" s="6">
        <v>1809.64</v>
      </c>
      <c r="D569" s="12">
        <v>1.2959320000000001</v>
      </c>
      <c r="E569" s="6">
        <v>263.14999999999998</v>
      </c>
      <c r="F569" s="6">
        <v>0.46668999999999999</v>
      </c>
      <c r="G569" s="16">
        <v>200.27600000000001</v>
      </c>
      <c r="H569" s="5">
        <f t="shared" si="115"/>
        <v>7.4927154155681741E-3</v>
      </c>
      <c r="I569" s="4">
        <f t="shared" si="116"/>
        <v>1.8895545245709799E-2</v>
      </c>
      <c r="J569" s="4">
        <f t="shared" si="117"/>
        <v>5.255070133118922E-2</v>
      </c>
      <c r="K569" s="4">
        <f t="shared" si="118"/>
        <v>7.8899996169903286E-3</v>
      </c>
      <c r="L569" s="4">
        <f t="shared" si="119"/>
        <v>-4.6070171696704909E-3</v>
      </c>
      <c r="M569" s="3">
        <f t="shared" si="120"/>
        <v>2.7186293702092801E-3</v>
      </c>
      <c r="N569" s="42">
        <f t="shared" si="121"/>
        <v>149.26048122681024</v>
      </c>
      <c r="O569" s="14">
        <f t="shared" si="122"/>
        <v>266.56257365071872</v>
      </c>
      <c r="P569" s="14">
        <f t="shared" si="123"/>
        <v>730.44821211164913</v>
      </c>
      <c r="Q569" s="14">
        <f t="shared" si="124"/>
        <v>305.4201485608171</v>
      </c>
      <c r="R569" s="14">
        <f t="shared" si="125"/>
        <v>0</v>
      </c>
      <c r="S569" s="14">
        <f t="shared" si="126"/>
        <v>0</v>
      </c>
      <c r="T569" s="45">
        <f t="shared" si="127"/>
        <v>1451.6914155499951</v>
      </c>
      <c r="U569" s="46">
        <f t="shared" si="128"/>
        <v>3.1926485513062541E-2</v>
      </c>
    </row>
    <row r="570" spans="1:21" x14ac:dyDescent="0.25">
      <c r="A570" t="s">
        <v>165</v>
      </c>
      <c r="B570" s="7">
        <v>58093.4</v>
      </c>
      <c r="C570" s="6">
        <v>1804.6</v>
      </c>
      <c r="D570" s="12">
        <v>1.2004090000000001</v>
      </c>
      <c r="E570" s="6">
        <v>264.10000000000002</v>
      </c>
      <c r="F570" s="6">
        <v>0.52446000000000004</v>
      </c>
      <c r="G570" s="16">
        <v>199.99100000000001</v>
      </c>
      <c r="H570" s="5">
        <f t="shared" si="115"/>
        <v>9.2962401873064593E-5</v>
      </c>
      <c r="I570" s="4">
        <f t="shared" si="116"/>
        <v>-2.785084326164422E-3</v>
      </c>
      <c r="J570" s="4">
        <f t="shared" si="117"/>
        <v>-7.3709886012537695E-2</v>
      </c>
      <c r="K570" s="4">
        <f t="shared" si="118"/>
        <v>3.6101083032493708E-3</v>
      </c>
      <c r="L570" s="4">
        <f t="shared" si="119"/>
        <v>0.12378666780946679</v>
      </c>
      <c r="M570" s="3">
        <f t="shared" si="120"/>
        <v>-1.4230362100301486E-3</v>
      </c>
      <c r="N570" s="42">
        <f t="shared" si="121"/>
        <v>149.27435683964981</v>
      </c>
      <c r="O570" s="14">
        <f t="shared" si="122"/>
        <v>265.82017440490205</v>
      </c>
      <c r="P570" s="14">
        <f t="shared" si="123"/>
        <v>676.60695765883747</v>
      </c>
      <c r="Q570" s="14">
        <f t="shared" si="124"/>
        <v>306.52274837511618</v>
      </c>
      <c r="R570" s="14">
        <f t="shared" si="125"/>
        <v>0</v>
      </c>
      <c r="S570" s="14">
        <f t="shared" si="126"/>
        <v>0</v>
      </c>
      <c r="T570" s="45">
        <f t="shared" si="127"/>
        <v>1398.2242372785056</v>
      </c>
      <c r="U570" s="46">
        <f t="shared" si="128"/>
        <v>-3.6830952982685128E-2</v>
      </c>
    </row>
    <row r="571" spans="1:21" x14ac:dyDescent="0.25">
      <c r="A571" t="s">
        <v>164</v>
      </c>
      <c r="B571" s="7">
        <v>57383.8</v>
      </c>
      <c r="C571" s="6">
        <v>1783.72</v>
      </c>
      <c r="D571" s="12">
        <v>1.186839</v>
      </c>
      <c r="E571" s="6">
        <v>264.74</v>
      </c>
      <c r="F571" s="6">
        <v>0.51670000000000005</v>
      </c>
      <c r="G571" s="16">
        <v>195.38</v>
      </c>
      <c r="H571" s="5">
        <f t="shared" si="115"/>
        <v>-1.2214812698172262E-2</v>
      </c>
      <c r="I571" s="4">
        <f t="shared" si="116"/>
        <v>-1.1570431120469848E-2</v>
      </c>
      <c r="J571" s="4">
        <f t="shared" si="117"/>
        <v>-1.1304480389600635E-2</v>
      </c>
      <c r="K571" s="4">
        <f t="shared" si="118"/>
        <v>2.4233244982960755E-3</v>
      </c>
      <c r="L571" s="4">
        <f t="shared" si="119"/>
        <v>-1.4796171300003769E-2</v>
      </c>
      <c r="M571" s="3">
        <f t="shared" si="120"/>
        <v>-2.305603752168861E-2</v>
      </c>
      <c r="N571" s="42">
        <f t="shared" si="121"/>
        <v>147.45099853021335</v>
      </c>
      <c r="O571" s="14">
        <f t="shared" si="122"/>
        <v>262.74452038651884</v>
      </c>
      <c r="P571" s="14">
        <f t="shared" si="123"/>
        <v>668.95826757451584</v>
      </c>
      <c r="Q571" s="14">
        <f t="shared" si="124"/>
        <v>307.26555246053863</v>
      </c>
      <c r="R571" s="14">
        <f t="shared" si="125"/>
        <v>0</v>
      </c>
      <c r="S571" s="14">
        <f t="shared" si="126"/>
        <v>0</v>
      </c>
      <c r="T571" s="45">
        <f t="shared" si="127"/>
        <v>1386.4193389517866</v>
      </c>
      <c r="U571" s="46">
        <f t="shared" si="128"/>
        <v>-8.4427790707561901E-3</v>
      </c>
    </row>
    <row r="572" spans="1:21" x14ac:dyDescent="0.25">
      <c r="A572" t="s">
        <v>163</v>
      </c>
      <c r="B572" s="7">
        <v>54158.3</v>
      </c>
      <c r="C572" s="6">
        <v>1682.37</v>
      </c>
      <c r="D572" s="12">
        <v>1.103464</v>
      </c>
      <c r="E572" s="6">
        <v>255.03</v>
      </c>
      <c r="F572" s="6">
        <v>0.54413999999999996</v>
      </c>
      <c r="G572" s="16">
        <v>185.63900000000001</v>
      </c>
      <c r="H572" s="5">
        <f t="shared" si="115"/>
        <v>-5.6209243723838398E-2</v>
      </c>
      <c r="I572" s="4">
        <f t="shared" si="116"/>
        <v>-5.6819455968425636E-2</v>
      </c>
      <c r="J572" s="4">
        <f t="shared" si="117"/>
        <v>-7.0249629477966202E-2</v>
      </c>
      <c r="K572" s="4">
        <f t="shared" si="118"/>
        <v>-3.6677494900657304E-2</v>
      </c>
      <c r="L572" s="4">
        <f t="shared" si="119"/>
        <v>5.310625120959922E-2</v>
      </c>
      <c r="M572" s="3">
        <f t="shared" si="120"/>
        <v>-4.9856689528098963E-2</v>
      </c>
      <c r="N572" s="42">
        <f t="shared" si="121"/>
        <v>139.16288941650527</v>
      </c>
      <c r="O572" s="14">
        <f t="shared" si="122"/>
        <v>247.81551967947192</v>
      </c>
      <c r="P572" s="14">
        <f t="shared" si="123"/>
        <v>621.96419714118394</v>
      </c>
      <c r="Q572" s="14">
        <f t="shared" si="124"/>
        <v>295.99582172701957</v>
      </c>
      <c r="R572" s="14">
        <f t="shared" si="125"/>
        <v>0</v>
      </c>
      <c r="S572" s="14">
        <f t="shared" si="126"/>
        <v>0</v>
      </c>
      <c r="T572" s="45">
        <f t="shared" si="127"/>
        <v>1304.9384279641808</v>
      </c>
      <c r="U572" s="46">
        <f t="shared" si="128"/>
        <v>-5.8770754776985457E-2</v>
      </c>
    </row>
    <row r="573" spans="1:21" x14ac:dyDescent="0.25">
      <c r="A573" t="s">
        <v>162</v>
      </c>
      <c r="B573" s="7">
        <v>54452.5</v>
      </c>
      <c r="C573" s="6">
        <v>1667.9</v>
      </c>
      <c r="D573" s="12">
        <v>1.1163430000000001</v>
      </c>
      <c r="E573" s="6">
        <v>255.43</v>
      </c>
      <c r="F573" s="6">
        <v>0.55044999999999999</v>
      </c>
      <c r="G573" s="16">
        <v>186.19</v>
      </c>
      <c r="H573" s="5">
        <f t="shared" si="115"/>
        <v>5.4322236850121719E-3</v>
      </c>
      <c r="I573" s="4">
        <f t="shared" si="116"/>
        <v>-8.6009617384997794E-3</v>
      </c>
      <c r="J573" s="4">
        <f t="shared" si="117"/>
        <v>1.1671427432159209E-2</v>
      </c>
      <c r="K573" s="4">
        <f t="shared" si="118"/>
        <v>1.5684429282829537E-3</v>
      </c>
      <c r="L573" s="4">
        <f t="shared" si="119"/>
        <v>1.1596280369022827E-2</v>
      </c>
      <c r="M573" s="3">
        <f t="shared" si="120"/>
        <v>2.9681263096654753E-3</v>
      </c>
      <c r="N573" s="42">
        <f t="shared" si="121"/>
        <v>139.91885336046835</v>
      </c>
      <c r="O573" s="14">
        <f t="shared" si="122"/>
        <v>245.68406787650235</v>
      </c>
      <c r="P573" s="14">
        <f t="shared" si="123"/>
        <v>629.22340713351844</v>
      </c>
      <c r="Q573" s="14">
        <f t="shared" si="124"/>
        <v>296.46007428040861</v>
      </c>
      <c r="R573" s="14">
        <f t="shared" si="125"/>
        <v>0</v>
      </c>
      <c r="S573" s="14">
        <f t="shared" si="126"/>
        <v>0</v>
      </c>
      <c r="T573" s="45">
        <f t="shared" si="127"/>
        <v>1311.2864026508978</v>
      </c>
      <c r="U573" s="46">
        <f t="shared" si="128"/>
        <v>4.8645779376887965E-3</v>
      </c>
    </row>
    <row r="574" spans="1:21" x14ac:dyDescent="0.25">
      <c r="A574" t="s">
        <v>161</v>
      </c>
      <c r="B574" s="7">
        <v>52325.4</v>
      </c>
      <c r="C574" s="6">
        <v>1582.38</v>
      </c>
      <c r="D574" s="12">
        <v>1.0701670000000001</v>
      </c>
      <c r="E574" s="6">
        <v>248.59</v>
      </c>
      <c r="F574" s="6">
        <v>0.48213</v>
      </c>
      <c r="G574" s="16">
        <v>176.2</v>
      </c>
      <c r="H574" s="5">
        <f t="shared" si="115"/>
        <v>-3.9063403884119108E-2</v>
      </c>
      <c r="I574" s="4">
        <f t="shared" si="116"/>
        <v>-5.127405719767375E-2</v>
      </c>
      <c r="J574" s="4">
        <f t="shared" si="117"/>
        <v>-4.1363631070378881E-2</v>
      </c>
      <c r="K574" s="4">
        <f t="shared" si="118"/>
        <v>-2.6778373722742055E-2</v>
      </c>
      <c r="L574" s="4">
        <f t="shared" si="119"/>
        <v>-0.12411663184667088</v>
      </c>
      <c r="M574" s="3">
        <f t="shared" si="120"/>
        <v>-5.3654868682528667E-2</v>
      </c>
      <c r="N574" s="42">
        <f t="shared" si="121"/>
        <v>134.45314668064555</v>
      </c>
      <c r="O574" s="14">
        <f t="shared" si="122"/>
        <v>233.08684892764541</v>
      </c>
      <c r="P574" s="14">
        <f t="shared" si="123"/>
        <v>603.19644226000082</v>
      </c>
      <c r="Q574" s="14">
        <f t="shared" si="124"/>
        <v>288.52135561745598</v>
      </c>
      <c r="R574" s="14">
        <f t="shared" si="125"/>
        <v>0</v>
      </c>
      <c r="S574" s="14">
        <f t="shared" si="126"/>
        <v>0</v>
      </c>
      <c r="T574" s="45">
        <f t="shared" si="127"/>
        <v>1259.2577934857477</v>
      </c>
      <c r="U574" s="46">
        <f t="shared" si="128"/>
        <v>-3.9677532734244014E-2</v>
      </c>
    </row>
    <row r="575" spans="1:21" x14ac:dyDescent="0.25">
      <c r="A575" t="s">
        <v>160</v>
      </c>
      <c r="B575" s="7">
        <v>51322.3</v>
      </c>
      <c r="C575" s="6">
        <v>1586.54</v>
      </c>
      <c r="D575" s="12">
        <v>1.0964290000000001</v>
      </c>
      <c r="E575" s="6">
        <v>234.25</v>
      </c>
      <c r="F575" s="6">
        <v>0.51085000000000003</v>
      </c>
      <c r="G575" s="16">
        <v>171.66</v>
      </c>
      <c r="H575" s="5">
        <f t="shared" si="115"/>
        <v>-1.9170422013018551E-2</v>
      </c>
      <c r="I575" s="4">
        <f t="shared" si="116"/>
        <v>2.6289513264827757E-3</v>
      </c>
      <c r="J575" s="4">
        <f t="shared" si="117"/>
        <v>2.4540095144028884E-2</v>
      </c>
      <c r="K575" s="4">
        <f t="shared" si="118"/>
        <v>-5.7685345347761374E-2</v>
      </c>
      <c r="L575" s="4">
        <f t="shared" si="119"/>
        <v>5.9568995913965139E-2</v>
      </c>
      <c r="M575" s="3">
        <f t="shared" si="120"/>
        <v>-2.5766174801362007E-2</v>
      </c>
      <c r="N575" s="42">
        <f t="shared" si="121"/>
        <v>131.87562311779928</v>
      </c>
      <c r="O575" s="14">
        <f t="shared" si="122"/>
        <v>233.69962290831944</v>
      </c>
      <c r="P575" s="14">
        <f t="shared" si="123"/>
        <v>617.99894034360102</v>
      </c>
      <c r="Q575" s="14">
        <f t="shared" si="124"/>
        <v>271.87790157845876</v>
      </c>
      <c r="R575" s="14">
        <f t="shared" si="125"/>
        <v>0</v>
      </c>
      <c r="S575" s="14">
        <f t="shared" si="126"/>
        <v>0</v>
      </c>
      <c r="T575" s="45">
        <f t="shared" si="127"/>
        <v>1255.4520879481786</v>
      </c>
      <c r="U575" s="46">
        <f t="shared" si="128"/>
        <v>-3.0221814447021211E-3</v>
      </c>
    </row>
    <row r="576" spans="1:21" x14ac:dyDescent="0.25">
      <c r="A576" t="s">
        <v>159</v>
      </c>
      <c r="B576" s="7">
        <v>55036.1</v>
      </c>
      <c r="C576" s="6">
        <v>1698.6</v>
      </c>
      <c r="D576" s="12">
        <v>1.2144569999999999</v>
      </c>
      <c r="E576" s="6">
        <v>254.99</v>
      </c>
      <c r="F576" s="6">
        <v>0.56303999999999998</v>
      </c>
      <c r="G576" s="16">
        <v>183.40100000000001</v>
      </c>
      <c r="H576" s="5">
        <f t="shared" si="115"/>
        <v>7.2362306443787494E-2</v>
      </c>
      <c r="I576" s="4">
        <f t="shared" si="116"/>
        <v>7.0631689084422744E-2</v>
      </c>
      <c r="J576" s="4">
        <f t="shared" si="117"/>
        <v>0.10764764521916126</v>
      </c>
      <c r="K576" s="4">
        <f t="shared" si="118"/>
        <v>8.8537886872998905E-2</v>
      </c>
      <c r="L576" s="4">
        <f t="shared" si="119"/>
        <v>0.10216306156405985</v>
      </c>
      <c r="M576" s="3">
        <f t="shared" si="120"/>
        <v>6.839683094489124E-2</v>
      </c>
      <c r="N576" s="42">
        <f t="shared" si="121"/>
        <v>141.41844737031491</v>
      </c>
      <c r="O576" s="14">
        <f t="shared" si="122"/>
        <v>250.2062220127267</v>
      </c>
      <c r="P576" s="14">
        <f t="shared" si="123"/>
        <v>684.52507101952654</v>
      </c>
      <c r="Q576" s="14">
        <f t="shared" si="124"/>
        <v>295.9493964716807</v>
      </c>
      <c r="R576" s="14">
        <f t="shared" si="125"/>
        <v>0</v>
      </c>
      <c r="S576" s="14">
        <f t="shared" si="126"/>
        <v>0</v>
      </c>
      <c r="T576" s="45">
        <f t="shared" si="127"/>
        <v>1372.0991368742489</v>
      </c>
      <c r="U576" s="46">
        <f t="shared" si="128"/>
        <v>9.291238594115514E-2</v>
      </c>
    </row>
    <row r="577" spans="1:21" x14ac:dyDescent="0.25">
      <c r="A577" t="s">
        <v>158</v>
      </c>
      <c r="B577" s="7">
        <v>55862.9</v>
      </c>
      <c r="C577" s="6">
        <v>1713.01</v>
      </c>
      <c r="D577" s="12">
        <v>1.176785</v>
      </c>
      <c r="E577" s="6">
        <v>269.32</v>
      </c>
      <c r="F577" s="6">
        <v>0.54788999999999999</v>
      </c>
      <c r="G577" s="16">
        <v>184.06100000000001</v>
      </c>
      <c r="H577" s="5">
        <f t="shared" si="115"/>
        <v>1.502286680923981E-2</v>
      </c>
      <c r="I577" s="4">
        <f t="shared" si="116"/>
        <v>8.4834569645590996E-3</v>
      </c>
      <c r="J577" s="4">
        <f t="shared" si="117"/>
        <v>-3.1019624408274549E-2</v>
      </c>
      <c r="K577" s="4">
        <f t="shared" si="118"/>
        <v>5.619828228557977E-2</v>
      </c>
      <c r="L577" s="4">
        <f t="shared" si="119"/>
        <v>-2.6907502131287342E-2</v>
      </c>
      <c r="M577" s="3">
        <f t="shared" si="120"/>
        <v>3.5986717629674647E-3</v>
      </c>
      <c r="N577" s="42">
        <f t="shared" si="121"/>
        <v>143.54295786952864</v>
      </c>
      <c r="O577" s="14">
        <f t="shared" si="122"/>
        <v>252.32883572943658</v>
      </c>
      <c r="P577" s="14">
        <f t="shared" si="123"/>
        <v>663.29136041845334</v>
      </c>
      <c r="Q577" s="14">
        <f t="shared" si="124"/>
        <v>312.58124419684316</v>
      </c>
      <c r="R577" s="14">
        <f t="shared" si="125"/>
        <v>0</v>
      </c>
      <c r="S577" s="14">
        <f t="shared" si="126"/>
        <v>0</v>
      </c>
      <c r="T577" s="45">
        <f t="shared" si="127"/>
        <v>1371.7443982142618</v>
      </c>
      <c r="U577" s="46">
        <f t="shared" si="128"/>
        <v>-2.5853719345325654E-4</v>
      </c>
    </row>
    <row r="578" spans="1:21" x14ac:dyDescent="0.25">
      <c r="A578" t="s">
        <v>157</v>
      </c>
      <c r="B578" s="7">
        <v>55765.2</v>
      </c>
      <c r="C578" s="6">
        <v>1686.8</v>
      </c>
      <c r="D578" s="12">
        <v>1.189546</v>
      </c>
      <c r="E578" s="6">
        <v>268.87</v>
      </c>
      <c r="F578" s="6">
        <v>0.54564999999999997</v>
      </c>
      <c r="G578" s="16">
        <v>184.239</v>
      </c>
      <c r="H578" s="5">
        <f t="shared" si="115"/>
        <v>-1.7489245993316249E-3</v>
      </c>
      <c r="I578" s="4">
        <f t="shared" si="116"/>
        <v>-1.5300552828062863E-2</v>
      </c>
      <c r="J578" s="4">
        <f t="shared" si="117"/>
        <v>1.0843951953840358E-2</v>
      </c>
      <c r="K578" s="4">
        <f t="shared" si="118"/>
        <v>-1.6708747957818737E-3</v>
      </c>
      <c r="L578" s="4">
        <f t="shared" si="119"/>
        <v>-4.088411907499756E-3</v>
      </c>
      <c r="M578" s="3">
        <f t="shared" si="120"/>
        <v>9.6707069938761769E-4</v>
      </c>
      <c r="N578" s="42">
        <f t="shared" si="121"/>
        <v>143.2919120594498</v>
      </c>
      <c r="O578" s="14">
        <f t="shared" si="122"/>
        <v>248.46806504831474</v>
      </c>
      <c r="P578" s="14">
        <f t="shared" si="123"/>
        <v>670.48406006222842</v>
      </c>
      <c r="Q578" s="14">
        <f t="shared" si="124"/>
        <v>312.05896007428049</v>
      </c>
      <c r="R578" s="14">
        <f t="shared" si="125"/>
        <v>0</v>
      </c>
      <c r="S578" s="14">
        <f t="shared" si="126"/>
        <v>0</v>
      </c>
      <c r="T578" s="45">
        <f t="shared" si="127"/>
        <v>1374.3029972442735</v>
      </c>
      <c r="U578" s="46">
        <f t="shared" si="128"/>
        <v>1.86521558487307E-3</v>
      </c>
    </row>
    <row r="579" spans="1:21" x14ac:dyDescent="0.25">
      <c r="A579" t="s">
        <v>156</v>
      </c>
      <c r="B579" s="7">
        <v>57616.2</v>
      </c>
      <c r="C579" s="6">
        <v>1816.69</v>
      </c>
      <c r="D579" s="12">
        <v>1.202812</v>
      </c>
      <c r="E579" s="6">
        <v>275.12</v>
      </c>
      <c r="F579" s="6">
        <v>0.56537000000000004</v>
      </c>
      <c r="G579" s="16">
        <v>193.762</v>
      </c>
      <c r="H579" s="5">
        <f t="shared" si="115"/>
        <v>3.3192743861763185E-2</v>
      </c>
      <c r="I579" s="4">
        <f t="shared" si="116"/>
        <v>7.7003794166469186E-2</v>
      </c>
      <c r="J579" s="4">
        <f t="shared" si="117"/>
        <v>1.1152153846929913E-2</v>
      </c>
      <c r="K579" s="4">
        <f t="shared" si="118"/>
        <v>2.3245434596645298E-2</v>
      </c>
      <c r="L579" s="4">
        <f t="shared" si="119"/>
        <v>3.6140383029414691E-2</v>
      </c>
      <c r="M579" s="3">
        <f t="shared" si="120"/>
        <v>5.1688296180504745E-2</v>
      </c>
      <c r="N579" s="42">
        <f t="shared" si="121"/>
        <v>148.04816379390141</v>
      </c>
      <c r="O579" s="14">
        <f t="shared" si="122"/>
        <v>267.60104878623605</v>
      </c>
      <c r="P579" s="14">
        <f t="shared" si="123"/>
        <v>677.96140145195659</v>
      </c>
      <c r="Q579" s="14">
        <f t="shared" si="124"/>
        <v>319.3129062209843</v>
      </c>
      <c r="R579" s="14">
        <f t="shared" si="125"/>
        <v>0</v>
      </c>
      <c r="S579" s="14">
        <f t="shared" si="126"/>
        <v>0</v>
      </c>
      <c r="T579" s="45">
        <f t="shared" si="127"/>
        <v>1412.9235202530783</v>
      </c>
      <c r="U579" s="46">
        <f t="shared" si="128"/>
        <v>2.8101898261333913E-2</v>
      </c>
    </row>
    <row r="580" spans="1:21" x14ac:dyDescent="0.25">
      <c r="A580" t="s">
        <v>155</v>
      </c>
      <c r="B580" s="7">
        <v>58771.3</v>
      </c>
      <c r="C580" s="6">
        <v>1841.01</v>
      </c>
      <c r="D580" s="12">
        <v>1.212645</v>
      </c>
      <c r="E580" s="6">
        <v>311.41000000000003</v>
      </c>
      <c r="F580" s="6">
        <v>0.56225000000000003</v>
      </c>
      <c r="G580" s="16">
        <v>195.77099999999999</v>
      </c>
      <c r="H580" s="5">
        <f t="shared" si="115"/>
        <v>2.004818089356819E-2</v>
      </c>
      <c r="I580" s="4">
        <f t="shared" si="116"/>
        <v>1.3386984020388626E-2</v>
      </c>
      <c r="J580" s="4">
        <f t="shared" si="117"/>
        <v>8.1750098934829651E-3</v>
      </c>
      <c r="K580" s="4">
        <f t="shared" si="118"/>
        <v>0.13190607734806647</v>
      </c>
      <c r="L580" s="4">
        <f t="shared" si="119"/>
        <v>-5.5185100022994149E-3</v>
      </c>
      <c r="M580" s="3">
        <f t="shared" si="120"/>
        <v>1.0368390086807455E-2</v>
      </c>
      <c r="N580" s="42">
        <f t="shared" si="121"/>
        <v>151.01626016260215</v>
      </c>
      <c r="O580" s="14">
        <f t="shared" si="122"/>
        <v>271.18341975017665</v>
      </c>
      <c r="P580" s="14">
        <f t="shared" si="123"/>
        <v>683.50374261622596</v>
      </c>
      <c r="Q580" s="14">
        <f t="shared" si="124"/>
        <v>361.43221912720537</v>
      </c>
      <c r="R580" s="14">
        <f t="shared" si="125"/>
        <v>0</v>
      </c>
      <c r="S580" s="14">
        <f t="shared" si="126"/>
        <v>0</v>
      </c>
      <c r="T580" s="45">
        <f t="shared" si="127"/>
        <v>1467.1356416562103</v>
      </c>
      <c r="U580" s="46">
        <f t="shared" si="128"/>
        <v>3.8368758553485982E-2</v>
      </c>
    </row>
    <row r="581" spans="1:21" x14ac:dyDescent="0.25">
      <c r="A581" t="s">
        <v>154</v>
      </c>
      <c r="B581" s="7">
        <v>58763.7</v>
      </c>
      <c r="C581" s="6">
        <v>1917.99</v>
      </c>
      <c r="D581" s="12">
        <v>1.191349</v>
      </c>
      <c r="E581" s="6">
        <v>302.18</v>
      </c>
      <c r="F581" s="6">
        <v>0.56957000000000002</v>
      </c>
      <c r="G581" s="16">
        <v>196.661</v>
      </c>
      <c r="H581" s="5">
        <f t="shared" ref="H581:H644" si="129">IFERROR(B581/B580-1,"")</f>
        <v>-1.2931481862754612E-4</v>
      </c>
      <c r="I581" s="4">
        <f t="shared" ref="I581:I644" si="130">IFERROR(C581/C580-1,"")</f>
        <v>4.1814004269395522E-2</v>
      </c>
      <c r="J581" s="4">
        <f t="shared" ref="J581:J644" si="131">IFERROR(D581/D580-1,"")</f>
        <v>-1.7561611188765092E-2</v>
      </c>
      <c r="K581" s="4">
        <f t="shared" ref="K581:K644" si="132">IFERROR(E581/E580-1,"")</f>
        <v>-2.9639382164991512E-2</v>
      </c>
      <c r="L581" s="4">
        <f t="shared" ref="L581:L644" si="133">IFERROR(F581/F580-1,"")</f>
        <v>1.3019119608715046E-2</v>
      </c>
      <c r="M581" s="3">
        <f t="shared" ref="M581:M644" si="134">IFERROR(G581/G580-1,"")</f>
        <v>4.546127873893635E-3</v>
      </c>
      <c r="N581" s="42">
        <f t="shared" si="121"/>
        <v>150.9967315223094</v>
      </c>
      <c r="O581" s="14">
        <f t="shared" si="122"/>
        <v>282.52268442139984</v>
      </c>
      <c r="P581" s="14">
        <f t="shared" si="123"/>
        <v>671.50031564233404</v>
      </c>
      <c r="Q581" s="14">
        <f t="shared" si="124"/>
        <v>350.71959145775315</v>
      </c>
      <c r="R581" s="14">
        <f t="shared" si="125"/>
        <v>0</v>
      </c>
      <c r="S581" s="14">
        <f t="shared" si="126"/>
        <v>0</v>
      </c>
      <c r="T581" s="45">
        <f t="shared" si="127"/>
        <v>1455.7393230437965</v>
      </c>
      <c r="U581" s="46">
        <f t="shared" si="128"/>
        <v>-7.7677334588837077E-3</v>
      </c>
    </row>
    <row r="582" spans="1:21" x14ac:dyDescent="0.25">
      <c r="A582" t="s">
        <v>153</v>
      </c>
      <c r="B582" s="7">
        <v>58718.3</v>
      </c>
      <c r="C582" s="6">
        <v>1967.96</v>
      </c>
      <c r="D582" s="12">
        <v>1.18282</v>
      </c>
      <c r="E582" s="6">
        <v>334.33</v>
      </c>
      <c r="F582" s="6">
        <v>0.57052000000000003</v>
      </c>
      <c r="G582" s="16">
        <v>202.352</v>
      </c>
      <c r="H582" s="5">
        <f t="shared" si="129"/>
        <v>-7.7258579701400265E-4</v>
      </c>
      <c r="I582" s="4">
        <f t="shared" si="130"/>
        <v>2.6053316232097057E-2</v>
      </c>
      <c r="J582" s="4">
        <f t="shared" si="131"/>
        <v>-7.159111226013537E-3</v>
      </c>
      <c r="K582" s="4">
        <f t="shared" si="132"/>
        <v>0.10639354027400882</v>
      </c>
      <c r="L582" s="4">
        <f t="shared" si="133"/>
        <v>1.6679249258213513E-3</v>
      </c>
      <c r="M582" s="3">
        <f t="shared" si="134"/>
        <v>2.893812194588663E-2</v>
      </c>
      <c r="N582" s="42">
        <f t="shared" ref="N582:N645" si="135">N581*(1+H582)</f>
        <v>150.88007359213972</v>
      </c>
      <c r="O582" s="14">
        <f t="shared" ref="O582:O645" si="136">O581*(1+I582)</f>
        <v>289.88333726137154</v>
      </c>
      <c r="P582" s="14">
        <f t="shared" ref="P582:P645" si="137">P581*(1+J582)</f>
        <v>666.69297019434737</v>
      </c>
      <c r="Q582" s="14">
        <f t="shared" ref="Q582:Q645" si="138">Q581*(1+K582)</f>
        <v>388.03389043639754</v>
      </c>
      <c r="R582" s="14">
        <f t="shared" ref="R582:R645" si="139">R581*(1+L582)</f>
        <v>0</v>
      </c>
      <c r="S582" s="14">
        <f t="shared" ref="S582:S645" si="140">S581*(1+M582)</f>
        <v>0</v>
      </c>
      <c r="T582" s="45">
        <f t="shared" ref="T582:T645" si="141">SUM(N582:S582)</f>
        <v>1495.490271484256</v>
      </c>
      <c r="U582" s="46">
        <f t="shared" ref="U582:U645" si="142">T582/T581-1</f>
        <v>2.7306364409628303E-2</v>
      </c>
    </row>
    <row r="583" spans="1:21" x14ac:dyDescent="0.25">
      <c r="A583" t="s">
        <v>152</v>
      </c>
      <c r="B583" s="7">
        <v>58977.3</v>
      </c>
      <c r="C583" s="6">
        <v>2134.5500000000002</v>
      </c>
      <c r="D583" s="12">
        <v>1.1902539999999999</v>
      </c>
      <c r="E583" s="6">
        <v>338.25</v>
      </c>
      <c r="F583" s="6">
        <v>0.60675999999999997</v>
      </c>
      <c r="G583" s="16">
        <v>211.84</v>
      </c>
      <c r="H583" s="5">
        <f t="shared" si="129"/>
        <v>4.4108906422699601E-3</v>
      </c>
      <c r="I583" s="4">
        <f t="shared" si="130"/>
        <v>8.4651110794935036E-2</v>
      </c>
      <c r="J583" s="4">
        <f t="shared" si="131"/>
        <v>6.2849799631388148E-3</v>
      </c>
      <c r="K583" s="4">
        <f t="shared" si="132"/>
        <v>1.1724942422157714E-2</v>
      </c>
      <c r="L583" s="4">
        <f t="shared" si="133"/>
        <v>6.3520998387435856E-2</v>
      </c>
      <c r="M583" s="3">
        <f t="shared" si="134"/>
        <v>4.6888590179489098E-2</v>
      </c>
      <c r="N583" s="42">
        <f t="shared" si="135"/>
        <v>151.5455890968523</v>
      </c>
      <c r="O583" s="14">
        <f t="shared" si="136"/>
        <v>314.42228376148944</v>
      </c>
      <c r="P583" s="14">
        <f t="shared" si="137"/>
        <v>670.8831221535844</v>
      </c>
      <c r="Q583" s="14">
        <f t="shared" si="138"/>
        <v>392.58356545961016</v>
      </c>
      <c r="R583" s="14">
        <f t="shared" si="139"/>
        <v>0</v>
      </c>
      <c r="S583" s="14">
        <f t="shared" si="140"/>
        <v>0</v>
      </c>
      <c r="T583" s="45">
        <f t="shared" si="141"/>
        <v>1529.4345604715361</v>
      </c>
      <c r="U583" s="46">
        <f t="shared" si="142"/>
        <v>2.2697766501410088E-2</v>
      </c>
    </row>
    <row r="584" spans="1:21" x14ac:dyDescent="0.25">
      <c r="A584" t="s">
        <v>151</v>
      </c>
      <c r="B584" s="7">
        <v>57059.9</v>
      </c>
      <c r="C584" s="6">
        <v>2008.59</v>
      </c>
      <c r="D584" s="12">
        <v>1.1633070000000001</v>
      </c>
      <c r="E584" s="6">
        <v>321.52999999999997</v>
      </c>
      <c r="F584" s="6">
        <v>0.57886000000000004</v>
      </c>
      <c r="G584" s="16">
        <v>195.23099999999999</v>
      </c>
      <c r="H584" s="5">
        <f t="shared" si="129"/>
        <v>-3.2510813482475531E-2</v>
      </c>
      <c r="I584" s="4">
        <f t="shared" si="130"/>
        <v>-5.9010095804736484E-2</v>
      </c>
      <c r="J584" s="4">
        <f t="shared" si="131"/>
        <v>-2.2639705474629679E-2</v>
      </c>
      <c r="K584" s="4">
        <f t="shared" si="132"/>
        <v>-4.9430894308943207E-2</v>
      </c>
      <c r="L584" s="4">
        <f t="shared" si="133"/>
        <v>-4.5981936844880833E-2</v>
      </c>
      <c r="M584" s="3">
        <f t="shared" si="134"/>
        <v>-7.8403512084592175E-2</v>
      </c>
      <c r="N584" s="42">
        <f t="shared" si="135"/>
        <v>146.61871871563267</v>
      </c>
      <c r="O584" s="14">
        <f t="shared" si="136"/>
        <v>295.86819467357992</v>
      </c>
      <c r="P584" s="14">
        <f t="shared" si="137"/>
        <v>655.69452586012721</v>
      </c>
      <c r="Q584" s="14">
        <f t="shared" si="138"/>
        <v>373.1778087279481</v>
      </c>
      <c r="R584" s="14">
        <f t="shared" si="139"/>
        <v>0</v>
      </c>
      <c r="S584" s="14">
        <f t="shared" si="140"/>
        <v>0</v>
      </c>
      <c r="T584" s="45">
        <f t="shared" si="141"/>
        <v>1471.3592479772879</v>
      </c>
      <c r="U584" s="46">
        <f t="shared" si="142"/>
        <v>-3.7971753741685599E-2</v>
      </c>
    </row>
    <row r="585" spans="1:21" x14ac:dyDescent="0.25">
      <c r="A585" t="s">
        <v>150</v>
      </c>
      <c r="B585" s="7">
        <v>58199.9</v>
      </c>
      <c r="C585" s="6">
        <v>2075.94</v>
      </c>
      <c r="D585" s="12">
        <v>1.1819379999999999</v>
      </c>
      <c r="E585" s="6">
        <v>349.37</v>
      </c>
      <c r="F585" s="6">
        <v>0.63488999999999995</v>
      </c>
      <c r="G585" s="16">
        <v>202.291</v>
      </c>
      <c r="H585" s="5">
        <f t="shared" si="129"/>
        <v>1.9979004519811605E-2</v>
      </c>
      <c r="I585" s="4">
        <f t="shared" si="130"/>
        <v>3.353098442190805E-2</v>
      </c>
      <c r="J585" s="4">
        <f t="shared" si="131"/>
        <v>1.6015548776032285E-2</v>
      </c>
      <c r="K585" s="4">
        <f t="shared" si="132"/>
        <v>8.6586010636643618E-2</v>
      </c>
      <c r="L585" s="4">
        <f t="shared" si="133"/>
        <v>9.6793697958055258E-2</v>
      </c>
      <c r="M585" s="3">
        <f t="shared" si="134"/>
        <v>3.6162289800287795E-2</v>
      </c>
      <c r="N585" s="42">
        <f t="shared" si="135"/>
        <v>149.54801475954127</v>
      </c>
      <c r="O585" s="14">
        <f t="shared" si="136"/>
        <v>305.78894650011779</v>
      </c>
      <c r="P585" s="14">
        <f t="shared" si="137"/>
        <v>666.19583352121742</v>
      </c>
      <c r="Q585" s="14">
        <f t="shared" si="138"/>
        <v>405.48978644382555</v>
      </c>
      <c r="R585" s="14">
        <f t="shared" si="139"/>
        <v>0</v>
      </c>
      <c r="S585" s="14">
        <f t="shared" si="140"/>
        <v>0</v>
      </c>
      <c r="T585" s="45">
        <f t="shared" si="141"/>
        <v>1527.022581224702</v>
      </c>
      <c r="U585" s="46">
        <f t="shared" si="142"/>
        <v>3.78312321235863E-2</v>
      </c>
    </row>
    <row r="586" spans="1:21" x14ac:dyDescent="0.25">
      <c r="A586" t="s">
        <v>149</v>
      </c>
      <c r="B586" s="7">
        <v>58993.4</v>
      </c>
      <c r="C586" s="6">
        <v>2106.41</v>
      </c>
      <c r="D586" s="12">
        <v>1.2116549999999999</v>
      </c>
      <c r="E586" s="6">
        <v>367.41</v>
      </c>
      <c r="F586" s="6">
        <v>0.91324000000000005</v>
      </c>
      <c r="G586" s="16">
        <v>221.45599999999999</v>
      </c>
      <c r="H586" s="5">
        <f t="shared" si="129"/>
        <v>1.3634044044749327E-2</v>
      </c>
      <c r="I586" s="4">
        <f t="shared" si="130"/>
        <v>1.467768817981252E-2</v>
      </c>
      <c r="J586" s="4">
        <f t="shared" si="131"/>
        <v>2.5142604772839139E-2</v>
      </c>
      <c r="K586" s="4">
        <f t="shared" si="132"/>
        <v>5.1635801585711461E-2</v>
      </c>
      <c r="L586" s="4">
        <f t="shared" si="133"/>
        <v>0.43842240388098741</v>
      </c>
      <c r="M586" s="3">
        <f t="shared" si="134"/>
        <v>9.4739756093943805E-2</v>
      </c>
      <c r="N586" s="42">
        <f t="shared" si="135"/>
        <v>151.58695897957767</v>
      </c>
      <c r="O586" s="14">
        <f t="shared" si="136"/>
        <v>310.27722130567992</v>
      </c>
      <c r="P586" s="14">
        <f t="shared" si="137"/>
        <v>682.94573206475354</v>
      </c>
      <c r="Q586" s="14">
        <f t="shared" si="138"/>
        <v>426.42757660167143</v>
      </c>
      <c r="R586" s="14">
        <f t="shared" si="139"/>
        <v>0</v>
      </c>
      <c r="S586" s="14">
        <f t="shared" si="140"/>
        <v>0</v>
      </c>
      <c r="T586" s="45">
        <f t="shared" si="141"/>
        <v>1571.2374889516825</v>
      </c>
      <c r="U586" s="46">
        <f t="shared" si="142"/>
        <v>2.8954979625461341E-2</v>
      </c>
    </row>
    <row r="587" spans="1:21" x14ac:dyDescent="0.25">
      <c r="A587" t="s">
        <v>148</v>
      </c>
      <c r="B587" s="7">
        <v>57996.3</v>
      </c>
      <c r="C587" s="6">
        <v>2111.5300000000002</v>
      </c>
      <c r="D587" s="12">
        <v>1.2518849999999999</v>
      </c>
      <c r="E587" s="6">
        <v>402.69</v>
      </c>
      <c r="F587" s="6">
        <v>1.09057</v>
      </c>
      <c r="G587" s="16">
        <v>236.827</v>
      </c>
      <c r="H587" s="5">
        <f t="shared" si="129"/>
        <v>-1.6901890719978829E-2</v>
      </c>
      <c r="I587" s="4">
        <f t="shared" si="130"/>
        <v>2.4306758893095637E-3</v>
      </c>
      <c r="J587" s="4">
        <f t="shared" si="131"/>
        <v>3.3202520519454826E-2</v>
      </c>
      <c r="K587" s="4">
        <f t="shared" si="132"/>
        <v>9.6023515963092887E-2</v>
      </c>
      <c r="L587" s="4">
        <f t="shared" si="133"/>
        <v>0.1941767771889098</v>
      </c>
      <c r="M587" s="3">
        <f t="shared" si="134"/>
        <v>6.940882161693529E-2</v>
      </c>
      <c r="N587" s="42">
        <f t="shared" si="135"/>
        <v>149.02485276433094</v>
      </c>
      <c r="O587" s="14">
        <f t="shared" si="136"/>
        <v>311.03140466650962</v>
      </c>
      <c r="P587" s="14">
        <f t="shared" si="137"/>
        <v>705.62125174730761</v>
      </c>
      <c r="Q587" s="14">
        <f t="shared" si="138"/>
        <v>467.37465181058502</v>
      </c>
      <c r="R587" s="14">
        <f t="shared" si="139"/>
        <v>0</v>
      </c>
      <c r="S587" s="14">
        <f t="shared" si="140"/>
        <v>0</v>
      </c>
      <c r="T587" s="45">
        <f t="shared" si="141"/>
        <v>1633.0521609887332</v>
      </c>
      <c r="U587" s="46">
        <f t="shared" si="142"/>
        <v>3.9341393310500239E-2</v>
      </c>
    </row>
    <row r="588" spans="1:21" x14ac:dyDescent="0.25">
      <c r="A588" t="s">
        <v>147</v>
      </c>
      <c r="B588" s="7">
        <v>55948.7</v>
      </c>
      <c r="C588" s="6">
        <v>1961.46</v>
      </c>
      <c r="D588" s="12">
        <v>1.1740409999999999</v>
      </c>
      <c r="E588" s="6">
        <v>375.47</v>
      </c>
      <c r="F588" s="6">
        <v>0.91657999999999995</v>
      </c>
      <c r="G588" s="16">
        <v>218.97399999999999</v>
      </c>
      <c r="H588" s="5">
        <f t="shared" si="129"/>
        <v>-3.530570053606874E-2</v>
      </c>
      <c r="I588" s="4">
        <f t="shared" si="130"/>
        <v>-7.1071687354667068E-2</v>
      </c>
      <c r="J588" s="4">
        <f t="shared" si="131"/>
        <v>-6.218143040295232E-2</v>
      </c>
      <c r="K588" s="4">
        <f t="shared" si="132"/>
        <v>-6.7595420795152572E-2</v>
      </c>
      <c r="L588" s="4">
        <f t="shared" si="133"/>
        <v>-0.15954042381506928</v>
      </c>
      <c r="M588" s="3">
        <f t="shared" si="134"/>
        <v>-7.5384141166336627E-2</v>
      </c>
      <c r="N588" s="42">
        <f t="shared" si="135"/>
        <v>143.76342594020173</v>
      </c>
      <c r="O588" s="14">
        <f t="shared" si="136"/>
        <v>288.92587791656848</v>
      </c>
      <c r="P588" s="14">
        <f t="shared" si="137"/>
        <v>661.7447129909383</v>
      </c>
      <c r="Q588" s="14">
        <f t="shared" si="138"/>
        <v>435.78226555246061</v>
      </c>
      <c r="R588" s="14">
        <f t="shared" si="139"/>
        <v>0</v>
      </c>
      <c r="S588" s="14">
        <f t="shared" si="140"/>
        <v>0</v>
      </c>
      <c r="T588" s="45">
        <f t="shared" si="141"/>
        <v>1530.2162824001691</v>
      </c>
      <c r="U588" s="46">
        <f t="shared" si="142"/>
        <v>-6.2971582320004993E-2</v>
      </c>
    </row>
    <row r="589" spans="1:21" x14ac:dyDescent="0.25">
      <c r="A589" t="s">
        <v>146</v>
      </c>
      <c r="B589" s="7">
        <v>58077.4</v>
      </c>
      <c r="C589" s="6">
        <v>2079.92</v>
      </c>
      <c r="D589" s="12">
        <v>1.2188950000000001</v>
      </c>
      <c r="E589" s="6">
        <v>417.71</v>
      </c>
      <c r="F589" s="6">
        <v>1.0578399999999999</v>
      </c>
      <c r="G589" s="16">
        <v>226.48</v>
      </c>
      <c r="H589" s="5">
        <f t="shared" si="129"/>
        <v>3.8047354094018271E-2</v>
      </c>
      <c r="I589" s="4">
        <f t="shared" si="130"/>
        <v>6.0393788300551643E-2</v>
      </c>
      <c r="J589" s="4">
        <f t="shared" si="131"/>
        <v>3.8204798639911441E-2</v>
      </c>
      <c r="K589" s="4">
        <f t="shared" si="132"/>
        <v>0.11249900125176437</v>
      </c>
      <c r="L589" s="4">
        <f t="shared" si="133"/>
        <v>0.15411638918588655</v>
      </c>
      <c r="M589" s="3">
        <f t="shared" si="134"/>
        <v>3.4278042141989484E-2</v>
      </c>
      <c r="N589" s="42">
        <f t="shared" si="135"/>
        <v>149.23324391271777</v>
      </c>
      <c r="O589" s="14">
        <f t="shared" si="136"/>
        <v>306.37520622201276</v>
      </c>
      <c r="P589" s="14">
        <f t="shared" si="137"/>
        <v>687.02653650178308</v>
      </c>
      <c r="Q589" s="14">
        <f t="shared" si="138"/>
        <v>484.80733519034362</v>
      </c>
      <c r="R589" s="14">
        <f t="shared" si="139"/>
        <v>0</v>
      </c>
      <c r="S589" s="14">
        <f t="shared" si="140"/>
        <v>0</v>
      </c>
      <c r="T589" s="45">
        <f t="shared" si="141"/>
        <v>1627.4423218268571</v>
      </c>
      <c r="U589" s="46">
        <f t="shared" si="142"/>
        <v>6.3537449277554003E-2</v>
      </c>
    </row>
    <row r="590" spans="1:21" x14ac:dyDescent="0.25">
      <c r="A590" t="s">
        <v>145</v>
      </c>
      <c r="B590" s="7">
        <v>58118.7</v>
      </c>
      <c r="C590" s="6">
        <v>2066.9299999999998</v>
      </c>
      <c r="D590" s="12">
        <v>1.2019040000000001</v>
      </c>
      <c r="E590" s="6">
        <v>453.5</v>
      </c>
      <c r="F590" s="6">
        <v>1.0191600000000001</v>
      </c>
      <c r="G590" s="16">
        <v>220.87899999999999</v>
      </c>
      <c r="H590" s="5">
        <f t="shared" si="129"/>
        <v>7.1111998815376332E-4</v>
      </c>
      <c r="I590" s="4">
        <f t="shared" si="130"/>
        <v>-6.2454325166353408E-3</v>
      </c>
      <c r="J590" s="4">
        <f t="shared" si="131"/>
        <v>-1.3939674869451357E-2</v>
      </c>
      <c r="K590" s="4">
        <f t="shared" si="132"/>
        <v>8.568145364008517E-2</v>
      </c>
      <c r="L590" s="4">
        <f t="shared" si="133"/>
        <v>-3.6565076003932329E-2</v>
      </c>
      <c r="M590" s="3">
        <f t="shared" si="134"/>
        <v>-2.4730660543977434E-2</v>
      </c>
      <c r="N590" s="42">
        <f t="shared" si="135"/>
        <v>149.33936665536112</v>
      </c>
      <c r="O590" s="14">
        <f t="shared" si="136"/>
        <v>304.46176054678295</v>
      </c>
      <c r="P590" s="14">
        <f t="shared" si="137"/>
        <v>677.44960995626298</v>
      </c>
      <c r="Q590" s="14">
        <f t="shared" si="138"/>
        <v>526.34633240482833</v>
      </c>
      <c r="R590" s="14">
        <f t="shared" si="139"/>
        <v>0</v>
      </c>
      <c r="S590" s="14">
        <f t="shared" si="140"/>
        <v>0</v>
      </c>
      <c r="T590" s="45">
        <f t="shared" si="141"/>
        <v>1657.5970695632354</v>
      </c>
      <c r="U590" s="46">
        <f t="shared" si="142"/>
        <v>1.8528919478097761E-2</v>
      </c>
    </row>
    <row r="591" spans="1:21" x14ac:dyDescent="0.25">
      <c r="A591" t="s">
        <v>144</v>
      </c>
      <c r="B591" s="7">
        <v>59748.4</v>
      </c>
      <c r="C591" s="6">
        <v>2133.79</v>
      </c>
      <c r="D591" s="12">
        <v>1.2179279999999999</v>
      </c>
      <c r="E591" s="6">
        <v>472.25</v>
      </c>
      <c r="F591" s="6">
        <v>1.3743099999999999</v>
      </c>
      <c r="G591" s="16">
        <v>256.26900000000001</v>
      </c>
      <c r="H591" s="5">
        <f t="shared" si="129"/>
        <v>2.804088873288646E-2</v>
      </c>
      <c r="I591" s="4">
        <f t="shared" si="130"/>
        <v>3.2347491206765611E-2</v>
      </c>
      <c r="J591" s="4">
        <f t="shared" si="131"/>
        <v>1.3332179608354533E-2</v>
      </c>
      <c r="K591" s="4">
        <f t="shared" si="132"/>
        <v>4.1345093715545733E-2</v>
      </c>
      <c r="L591" s="4">
        <f t="shared" si="133"/>
        <v>0.34847325248243632</v>
      </c>
      <c r="M591" s="3">
        <f t="shared" si="134"/>
        <v>0.16022347076906374</v>
      </c>
      <c r="N591" s="42">
        <f t="shared" si="135"/>
        <v>153.52697521918384</v>
      </c>
      <c r="O591" s="14">
        <f t="shared" si="136"/>
        <v>314.3103346688664</v>
      </c>
      <c r="P591" s="14">
        <f t="shared" si="137"/>
        <v>686.48148983180954</v>
      </c>
      <c r="Q591" s="14">
        <f t="shared" si="138"/>
        <v>548.10817084493976</v>
      </c>
      <c r="R591" s="14">
        <f t="shared" si="139"/>
        <v>0</v>
      </c>
      <c r="S591" s="14">
        <f t="shared" si="140"/>
        <v>0</v>
      </c>
      <c r="T591" s="45">
        <f t="shared" si="141"/>
        <v>1702.4269705647994</v>
      </c>
      <c r="U591" s="46">
        <f t="shared" si="142"/>
        <v>2.704511357116246E-2</v>
      </c>
    </row>
    <row r="592" spans="1:21" x14ac:dyDescent="0.25">
      <c r="A592" t="s">
        <v>143</v>
      </c>
      <c r="B592" s="7">
        <v>59978.7</v>
      </c>
      <c r="C592" s="6">
        <v>2151.42</v>
      </c>
      <c r="D592" s="12">
        <v>1.2631220000000001</v>
      </c>
      <c r="E592" s="6">
        <v>525.54</v>
      </c>
      <c r="F592" s="6">
        <v>1.3549800000000001</v>
      </c>
      <c r="G592" s="16">
        <v>252.375</v>
      </c>
      <c r="H592" s="5">
        <f t="shared" si="129"/>
        <v>3.8544965220825844E-3</v>
      </c>
      <c r="I592" s="4">
        <f t="shared" si="130"/>
        <v>8.2622938527221468E-3</v>
      </c>
      <c r="J592" s="4">
        <f t="shared" si="131"/>
        <v>3.7107283846007366E-2</v>
      </c>
      <c r="K592" s="4">
        <f t="shared" si="132"/>
        <v>0.11284277395447329</v>
      </c>
      <c r="L592" s="4">
        <f t="shared" si="133"/>
        <v>-1.406524001135101E-2</v>
      </c>
      <c r="M592" s="3">
        <f t="shared" si="134"/>
        <v>-1.5194970909474081E-2</v>
      </c>
      <c r="N592" s="42">
        <f t="shared" si="135"/>
        <v>154.11874441121205</v>
      </c>
      <c r="O592" s="14">
        <f t="shared" si="136"/>
        <v>316.90725901484802</v>
      </c>
      <c r="P592" s="14">
        <f t="shared" si="137"/>
        <v>711.9549533300285</v>
      </c>
      <c r="Q592" s="14">
        <f t="shared" si="138"/>
        <v>609.95821727019518</v>
      </c>
      <c r="R592" s="14">
        <f t="shared" si="139"/>
        <v>0</v>
      </c>
      <c r="S592" s="14">
        <f t="shared" si="140"/>
        <v>0</v>
      </c>
      <c r="T592" s="45">
        <f t="shared" si="141"/>
        <v>1792.9391740262836</v>
      </c>
      <c r="U592" s="46">
        <f t="shared" si="142"/>
        <v>5.3166570447045869E-2</v>
      </c>
    </row>
    <row r="593" spans="1:21" x14ac:dyDescent="0.25">
      <c r="A593" t="s">
        <v>142</v>
      </c>
      <c r="B593" s="7">
        <v>59863.8</v>
      </c>
      <c r="C593" s="6">
        <v>2137.81</v>
      </c>
      <c r="D593" s="12">
        <v>1.3154950000000001</v>
      </c>
      <c r="E593" s="6">
        <v>598.62</v>
      </c>
      <c r="F593" s="6">
        <v>1.46773</v>
      </c>
      <c r="G593" s="16">
        <v>244.655</v>
      </c>
      <c r="H593" s="5">
        <f t="shared" si="129"/>
        <v>-1.9156800664235085E-3</v>
      </c>
      <c r="I593" s="4">
        <f t="shared" si="130"/>
        <v>-6.3260544198715518E-3</v>
      </c>
      <c r="J593" s="4">
        <f t="shared" si="131"/>
        <v>4.1463136577464477E-2</v>
      </c>
      <c r="K593" s="4">
        <f t="shared" si="132"/>
        <v>0.1390569699737414</v>
      </c>
      <c r="L593" s="4">
        <f t="shared" si="133"/>
        <v>8.3211560318233513E-2</v>
      </c>
      <c r="M593" s="3">
        <f t="shared" si="134"/>
        <v>-3.0589400693412538E-2</v>
      </c>
      <c r="N593" s="42">
        <f t="shared" si="135"/>
        <v>153.82350220468126</v>
      </c>
      <c r="O593" s="14">
        <f t="shared" si="136"/>
        <v>314.90248644826778</v>
      </c>
      <c r="P593" s="14">
        <f t="shared" si="137"/>
        <v>741.4748387969538</v>
      </c>
      <c r="Q593" s="14">
        <f t="shared" si="138"/>
        <v>694.77715877437356</v>
      </c>
      <c r="R593" s="14">
        <f t="shared" si="139"/>
        <v>0</v>
      </c>
      <c r="S593" s="14">
        <f t="shared" si="140"/>
        <v>0</v>
      </c>
      <c r="T593" s="45">
        <f t="shared" si="141"/>
        <v>1904.9779862242763</v>
      </c>
      <c r="U593" s="46">
        <f t="shared" si="142"/>
        <v>6.2488908615006E-2</v>
      </c>
    </row>
    <row r="594" spans="1:21" x14ac:dyDescent="0.25">
      <c r="A594" t="s">
        <v>141</v>
      </c>
      <c r="B594" s="7">
        <v>63540.9</v>
      </c>
      <c r="C594" s="6">
        <v>2299.9299999999998</v>
      </c>
      <c r="D594" s="12">
        <v>1.412372</v>
      </c>
      <c r="E594" s="6">
        <v>550.1</v>
      </c>
      <c r="F594" s="6">
        <v>1.79627</v>
      </c>
      <c r="G594" s="16">
        <v>267.17</v>
      </c>
      <c r="H594" s="5">
        <f t="shared" si="129"/>
        <v>6.1424433463963091E-2</v>
      </c>
      <c r="I594" s="4">
        <f t="shared" si="130"/>
        <v>7.5834615798410443E-2</v>
      </c>
      <c r="J594" s="4">
        <f t="shared" si="131"/>
        <v>7.3643001303691724E-2</v>
      </c>
      <c r="K594" s="4">
        <f t="shared" si="132"/>
        <v>-8.105308877083961E-2</v>
      </c>
      <c r="L594" s="4">
        <f t="shared" si="133"/>
        <v>0.22384225981617867</v>
      </c>
      <c r="M594" s="3">
        <f t="shared" si="134"/>
        <v>9.2027548997568154E-2</v>
      </c>
      <c r="N594" s="42">
        <f t="shared" si="135"/>
        <v>163.27202368104648</v>
      </c>
      <c r="O594" s="14">
        <f t="shared" si="136"/>
        <v>338.78299552203634</v>
      </c>
      <c r="P594" s="14">
        <f t="shared" si="137"/>
        <v>796.07927131713245</v>
      </c>
      <c r="Q594" s="14">
        <f t="shared" si="138"/>
        <v>638.46332404828252</v>
      </c>
      <c r="R594" s="14">
        <f t="shared" si="139"/>
        <v>0</v>
      </c>
      <c r="S594" s="14">
        <f t="shared" si="140"/>
        <v>0</v>
      </c>
      <c r="T594" s="45">
        <f t="shared" si="141"/>
        <v>1936.5976145684976</v>
      </c>
      <c r="U594" s="46">
        <f t="shared" si="142"/>
        <v>1.6598421909794547E-2</v>
      </c>
    </row>
    <row r="595" spans="1:21" x14ac:dyDescent="0.25">
      <c r="A595" t="s">
        <v>140</v>
      </c>
      <c r="B595" s="7">
        <v>62980.4</v>
      </c>
      <c r="C595" s="6">
        <v>2431.56</v>
      </c>
      <c r="D595" s="12">
        <v>1.4516560000000001</v>
      </c>
      <c r="E595" s="6">
        <v>549.61</v>
      </c>
      <c r="F595" s="6">
        <v>1.8362499999999999</v>
      </c>
      <c r="G595" s="16">
        <v>278.40800000000002</v>
      </c>
      <c r="H595" s="5">
        <f t="shared" si="129"/>
        <v>-8.8210900380699675E-3</v>
      </c>
      <c r="I595" s="4">
        <f t="shared" si="130"/>
        <v>5.7232176631462739E-2</v>
      </c>
      <c r="J595" s="4">
        <f t="shared" si="131"/>
        <v>2.781420192413897E-2</v>
      </c>
      <c r="K595" s="4">
        <f t="shared" si="132"/>
        <v>-8.9074713688419571E-4</v>
      </c>
      <c r="L595" s="4">
        <f t="shared" si="133"/>
        <v>2.2257233044030045E-2</v>
      </c>
      <c r="M595" s="3">
        <f t="shared" si="134"/>
        <v>4.2063105887637064E-2</v>
      </c>
      <c r="N595" s="42">
        <f t="shared" si="135"/>
        <v>161.83178645945807</v>
      </c>
      <c r="O595" s="14">
        <f t="shared" si="136"/>
        <v>358.17228376148955</v>
      </c>
      <c r="P595" s="14">
        <f t="shared" si="137"/>
        <v>818.22158091716858</v>
      </c>
      <c r="Q595" s="14">
        <f t="shared" si="138"/>
        <v>637.89461467038097</v>
      </c>
      <c r="R595" s="14">
        <f t="shared" si="139"/>
        <v>0</v>
      </c>
      <c r="S595" s="14">
        <f t="shared" si="140"/>
        <v>0</v>
      </c>
      <c r="T595" s="45">
        <f t="shared" si="141"/>
        <v>1976.1202658084972</v>
      </c>
      <c r="U595" s="46">
        <f t="shared" si="142"/>
        <v>2.0408292844461551E-2</v>
      </c>
    </row>
    <row r="596" spans="1:21" x14ac:dyDescent="0.25">
      <c r="A596" t="s">
        <v>139</v>
      </c>
      <c r="B596" s="7">
        <v>63216</v>
      </c>
      <c r="C596" s="6">
        <v>2514.2199999999998</v>
      </c>
      <c r="D596" s="12">
        <v>1.478656</v>
      </c>
      <c r="E596" s="6">
        <v>542.30999999999995</v>
      </c>
      <c r="F596" s="6">
        <v>1.7578</v>
      </c>
      <c r="G596" s="16">
        <v>285.75400000000002</v>
      </c>
      <c r="H596" s="5">
        <f t="shared" si="129"/>
        <v>3.7408463585495433E-3</v>
      </c>
      <c r="I596" s="4">
        <f t="shared" si="130"/>
        <v>3.3994637187648946E-2</v>
      </c>
      <c r="J596" s="4">
        <f t="shared" si="131"/>
        <v>1.8599447803060665E-2</v>
      </c>
      <c r="K596" s="4">
        <f t="shared" si="132"/>
        <v>-1.3282145521369859E-2</v>
      </c>
      <c r="L596" s="4">
        <f t="shared" si="133"/>
        <v>-4.272294077603811E-2</v>
      </c>
      <c r="M596" s="3">
        <f t="shared" si="134"/>
        <v>2.6385736042067842E-2</v>
      </c>
      <c r="N596" s="42">
        <f t="shared" si="135"/>
        <v>162.43717430853249</v>
      </c>
      <c r="O596" s="14">
        <f t="shared" si="136"/>
        <v>370.34822059863302</v>
      </c>
      <c r="P596" s="14">
        <f t="shared" si="137"/>
        <v>833.44005050277519</v>
      </c>
      <c r="Q596" s="14">
        <f t="shared" si="138"/>
        <v>629.42200557103081</v>
      </c>
      <c r="R596" s="14">
        <f t="shared" si="139"/>
        <v>0</v>
      </c>
      <c r="S596" s="14">
        <f t="shared" si="140"/>
        <v>0</v>
      </c>
      <c r="T596" s="45">
        <f t="shared" si="141"/>
        <v>1995.6474509809714</v>
      </c>
      <c r="U596" s="46">
        <f t="shared" si="142"/>
        <v>9.8815773059668377E-3</v>
      </c>
    </row>
    <row r="597" spans="1:21" x14ac:dyDescent="0.25">
      <c r="A597" t="s">
        <v>138</v>
      </c>
      <c r="B597" s="7">
        <v>61379.7</v>
      </c>
      <c r="C597" s="6">
        <v>2423.1799999999998</v>
      </c>
      <c r="D597" s="12">
        <v>1.410876</v>
      </c>
      <c r="E597" s="6">
        <v>508.73</v>
      </c>
      <c r="F597" s="6">
        <v>1.5474699999999999</v>
      </c>
      <c r="G597" s="16">
        <v>308.17399999999998</v>
      </c>
      <c r="H597" s="5">
        <f t="shared" si="129"/>
        <v>-2.9048025816249101E-2</v>
      </c>
      <c r="I597" s="4">
        <f t="shared" si="130"/>
        <v>-3.6210037307793264E-2</v>
      </c>
      <c r="J597" s="4">
        <f t="shared" si="131"/>
        <v>-4.5838923995844882E-2</v>
      </c>
      <c r="K597" s="4">
        <f t="shared" si="132"/>
        <v>-6.192030388523162E-2</v>
      </c>
      <c r="L597" s="4">
        <f t="shared" si="133"/>
        <v>-0.11965525088178408</v>
      </c>
      <c r="M597" s="3">
        <f t="shared" si="134"/>
        <v>7.8459094185908018E-2</v>
      </c>
      <c r="N597" s="42">
        <f t="shared" si="135"/>
        <v>157.71869507569969</v>
      </c>
      <c r="O597" s="14">
        <f t="shared" si="136"/>
        <v>356.93789771388168</v>
      </c>
      <c r="P597" s="14">
        <f t="shared" si="137"/>
        <v>795.23605537268531</v>
      </c>
      <c r="Q597" s="14">
        <f t="shared" si="138"/>
        <v>590.44800371402062</v>
      </c>
      <c r="R597" s="14">
        <f t="shared" si="139"/>
        <v>0</v>
      </c>
      <c r="S597" s="14">
        <f t="shared" si="140"/>
        <v>0</v>
      </c>
      <c r="T597" s="45">
        <f t="shared" si="141"/>
        <v>1900.3406518762872</v>
      </c>
      <c r="U597" s="46">
        <f t="shared" si="142"/>
        <v>-4.775733261796089E-2</v>
      </c>
    </row>
    <row r="598" spans="1:21" x14ac:dyDescent="0.25">
      <c r="A598" t="s">
        <v>137</v>
      </c>
      <c r="B598" s="7">
        <v>60041.9</v>
      </c>
      <c r="C598" s="6">
        <v>2318.33</v>
      </c>
      <c r="D598" s="12">
        <v>1.370865</v>
      </c>
      <c r="E598" s="6">
        <v>515.13</v>
      </c>
      <c r="F598" s="6">
        <v>1.54064</v>
      </c>
      <c r="G598" s="16">
        <v>300.92700000000002</v>
      </c>
      <c r="H598" s="5">
        <f t="shared" si="129"/>
        <v>-2.1795479612966462E-2</v>
      </c>
      <c r="I598" s="4">
        <f t="shared" si="130"/>
        <v>-4.3269587896895834E-2</v>
      </c>
      <c r="J598" s="4">
        <f t="shared" si="131"/>
        <v>-2.8358976976006423E-2</v>
      </c>
      <c r="K598" s="4">
        <f t="shared" si="132"/>
        <v>1.258034713895384E-2</v>
      </c>
      <c r="L598" s="4">
        <f t="shared" si="133"/>
        <v>-4.4136558382391611E-3</v>
      </c>
      <c r="M598" s="3">
        <f t="shared" si="134"/>
        <v>-2.3515935802500998E-2</v>
      </c>
      <c r="N598" s="42">
        <f t="shared" si="135"/>
        <v>154.28114047259359</v>
      </c>
      <c r="O598" s="14">
        <f t="shared" si="136"/>
        <v>341.49334197501764</v>
      </c>
      <c r="P598" s="14">
        <f t="shared" si="137"/>
        <v>772.68397438788111</v>
      </c>
      <c r="Q598" s="14">
        <f t="shared" si="138"/>
        <v>597.87604456824533</v>
      </c>
      <c r="R598" s="14">
        <f t="shared" si="139"/>
        <v>0</v>
      </c>
      <c r="S598" s="14">
        <f t="shared" si="140"/>
        <v>0</v>
      </c>
      <c r="T598" s="45">
        <f t="shared" si="141"/>
        <v>1866.3345014037377</v>
      </c>
      <c r="U598" s="46">
        <f t="shared" si="142"/>
        <v>-1.7894765572148197E-2</v>
      </c>
    </row>
    <row r="599" spans="1:21" x14ac:dyDescent="0.25">
      <c r="A599" t="s">
        <v>136</v>
      </c>
      <c r="B599" s="7">
        <v>56207.1</v>
      </c>
      <c r="C599" s="6">
        <v>2237.17</v>
      </c>
      <c r="D599" s="12">
        <v>1.2769219999999999</v>
      </c>
      <c r="E599" s="6">
        <v>481.42</v>
      </c>
      <c r="F599" s="6">
        <v>1.40794</v>
      </c>
      <c r="G599" s="16">
        <v>273.60300000000001</v>
      </c>
      <c r="H599" s="5">
        <f t="shared" si="129"/>
        <v>-6.386873166905116E-2</v>
      </c>
      <c r="I599" s="4">
        <f t="shared" si="130"/>
        <v>-3.5007958314821397E-2</v>
      </c>
      <c r="J599" s="4">
        <f t="shared" si="131"/>
        <v>-6.8528265000565414E-2</v>
      </c>
      <c r="K599" s="4">
        <f t="shared" si="132"/>
        <v>-6.5439791897190958E-2</v>
      </c>
      <c r="L599" s="4">
        <f t="shared" si="133"/>
        <v>-8.6133035621559939E-2</v>
      </c>
      <c r="M599" s="3">
        <f t="shared" si="134"/>
        <v>-9.0799429762035366E-2</v>
      </c>
      <c r="N599" s="42">
        <f t="shared" si="135"/>
        <v>144.42739971015433</v>
      </c>
      <c r="O599" s="14">
        <f t="shared" si="136"/>
        <v>329.53835729436719</v>
      </c>
      <c r="P599" s="14">
        <f t="shared" si="137"/>
        <v>719.73328222933833</v>
      </c>
      <c r="Q599" s="14">
        <f t="shared" si="138"/>
        <v>558.75116063138364</v>
      </c>
      <c r="R599" s="14">
        <f t="shared" si="139"/>
        <v>0</v>
      </c>
      <c r="S599" s="14">
        <f t="shared" si="140"/>
        <v>0</v>
      </c>
      <c r="T599" s="45">
        <f t="shared" si="141"/>
        <v>1752.4501998652436</v>
      </c>
      <c r="U599" s="46">
        <f t="shared" si="142"/>
        <v>-6.1020305552320631E-2</v>
      </c>
    </row>
    <row r="600" spans="1:21" x14ac:dyDescent="0.25">
      <c r="A600" t="s">
        <v>135</v>
      </c>
      <c r="B600" s="7">
        <v>55646.1</v>
      </c>
      <c r="C600" s="6">
        <v>2160.63</v>
      </c>
      <c r="D600" s="12">
        <v>1.195854</v>
      </c>
      <c r="E600" s="6">
        <v>503.97</v>
      </c>
      <c r="F600" s="6">
        <v>1.30918</v>
      </c>
      <c r="G600" s="16">
        <v>261.30700000000002</v>
      </c>
      <c r="H600" s="5">
        <f t="shared" si="129"/>
        <v>-9.9809454677434184E-3</v>
      </c>
      <c r="I600" s="4">
        <f t="shared" si="130"/>
        <v>-3.4212867149121418E-2</v>
      </c>
      <c r="J600" s="4">
        <f t="shared" si="131"/>
        <v>-6.3487041495095209E-2</v>
      </c>
      <c r="K600" s="4">
        <f t="shared" si="132"/>
        <v>4.6840596568484827E-2</v>
      </c>
      <c r="L600" s="4">
        <f t="shared" si="133"/>
        <v>-7.0145034589542132E-2</v>
      </c>
      <c r="M600" s="3">
        <f t="shared" si="134"/>
        <v>-4.4941027693409796E-2</v>
      </c>
      <c r="N600" s="42">
        <f t="shared" si="135"/>
        <v>142.98587770959929</v>
      </c>
      <c r="O600" s="14">
        <f t="shared" si="136"/>
        <v>318.26390525571531</v>
      </c>
      <c r="P600" s="14">
        <f t="shared" si="137"/>
        <v>674.03954547504327</v>
      </c>
      <c r="Q600" s="14">
        <f t="shared" si="138"/>
        <v>584.92339832869095</v>
      </c>
      <c r="R600" s="14">
        <f t="shared" si="139"/>
        <v>0</v>
      </c>
      <c r="S600" s="14">
        <f t="shared" si="140"/>
        <v>0</v>
      </c>
      <c r="T600" s="45">
        <f t="shared" si="141"/>
        <v>1720.2127267690489</v>
      </c>
      <c r="U600" s="46">
        <f t="shared" si="142"/>
        <v>-1.8395657176833669E-2</v>
      </c>
    </row>
    <row r="601" spans="1:21" x14ac:dyDescent="0.25">
      <c r="A601" t="s">
        <v>134</v>
      </c>
      <c r="B601" s="7">
        <v>56483.199999999997</v>
      </c>
      <c r="C601" s="6">
        <v>2332.14</v>
      </c>
      <c r="D601" s="12">
        <v>1.267353</v>
      </c>
      <c r="E601" s="6">
        <v>587.5</v>
      </c>
      <c r="F601" s="6">
        <v>1.3861399999999999</v>
      </c>
      <c r="G601" s="16">
        <v>260.97800000000001</v>
      </c>
      <c r="H601" s="5">
        <f t="shared" si="129"/>
        <v>1.5043282458249596E-2</v>
      </c>
      <c r="I601" s="4">
        <f t="shared" si="130"/>
        <v>7.9379625387039798E-2</v>
      </c>
      <c r="J601" s="4">
        <f t="shared" si="131"/>
        <v>5.9789071241138192E-2</v>
      </c>
      <c r="K601" s="4">
        <f t="shared" si="132"/>
        <v>0.16574399269797802</v>
      </c>
      <c r="L601" s="4">
        <f t="shared" si="133"/>
        <v>5.878488825066075E-2</v>
      </c>
      <c r="M601" s="3">
        <f t="shared" si="134"/>
        <v>-1.2590554405355059E-3</v>
      </c>
      <c r="N601" s="42">
        <f t="shared" si="135"/>
        <v>145.13685465552553</v>
      </c>
      <c r="O601" s="14">
        <f t="shared" si="136"/>
        <v>343.52757482913034</v>
      </c>
      <c r="P601" s="14">
        <f t="shared" si="137"/>
        <v>714.33974387879505</v>
      </c>
      <c r="Q601" s="14">
        <f t="shared" si="138"/>
        <v>681.870937790158</v>
      </c>
      <c r="R601" s="14">
        <f t="shared" si="139"/>
        <v>0</v>
      </c>
      <c r="S601" s="14">
        <f t="shared" si="140"/>
        <v>0</v>
      </c>
      <c r="T601" s="45">
        <f t="shared" si="141"/>
        <v>1884.8751111536089</v>
      </c>
      <c r="U601" s="46">
        <f t="shared" si="142"/>
        <v>9.5722105657149337E-2</v>
      </c>
    </row>
    <row r="602" spans="1:21" x14ac:dyDescent="0.25">
      <c r="A602" t="s">
        <v>133</v>
      </c>
      <c r="B602" s="7">
        <v>53820.2</v>
      </c>
      <c r="C602" s="6">
        <v>2360.81</v>
      </c>
      <c r="D602" s="12">
        <v>1.20451</v>
      </c>
      <c r="E602" s="6">
        <v>543.34</v>
      </c>
      <c r="F602" s="6">
        <v>1.2904599999999999</v>
      </c>
      <c r="G602" s="16">
        <v>257.87</v>
      </c>
      <c r="H602" s="5">
        <f t="shared" si="129"/>
        <v>-4.7146762223103544E-2</v>
      </c>
      <c r="I602" s="4">
        <f t="shared" si="130"/>
        <v>1.2293430068520683E-2</v>
      </c>
      <c r="J602" s="4">
        <f t="shared" si="131"/>
        <v>-4.9586026939613448E-2</v>
      </c>
      <c r="K602" s="4">
        <f t="shared" si="132"/>
        <v>-7.5165957446808429E-2</v>
      </c>
      <c r="L602" s="4">
        <f t="shared" si="133"/>
        <v>-6.9026216688069075E-2</v>
      </c>
      <c r="M602" s="3">
        <f t="shared" si="134"/>
        <v>-1.1909049804964433E-2</v>
      </c>
      <c r="N602" s="42">
        <f t="shared" si="135"/>
        <v>138.29412187927232</v>
      </c>
      <c r="O602" s="14">
        <f t="shared" si="136"/>
        <v>347.75070704690074</v>
      </c>
      <c r="P602" s="14">
        <f t="shared" si="137"/>
        <v>678.91847409478453</v>
      </c>
      <c r="Q602" s="14">
        <f t="shared" si="138"/>
        <v>630.61745589600764</v>
      </c>
      <c r="R602" s="14">
        <f t="shared" si="139"/>
        <v>0</v>
      </c>
      <c r="S602" s="14">
        <f t="shared" si="140"/>
        <v>0</v>
      </c>
      <c r="T602" s="45">
        <f t="shared" si="141"/>
        <v>1795.5807589169651</v>
      </c>
      <c r="U602" s="46">
        <f t="shared" si="142"/>
        <v>-4.7374147872318528E-2</v>
      </c>
    </row>
    <row r="603" spans="1:21" x14ac:dyDescent="0.25">
      <c r="A603" t="s">
        <v>132</v>
      </c>
      <c r="B603" s="7">
        <v>51729.5</v>
      </c>
      <c r="C603" s="6">
        <v>2401.1</v>
      </c>
      <c r="D603" s="12">
        <v>1.1463399999999999</v>
      </c>
      <c r="E603" s="6">
        <v>505.84</v>
      </c>
      <c r="F603" s="6">
        <v>1.15886</v>
      </c>
      <c r="G603" s="16">
        <v>252.999</v>
      </c>
      <c r="H603" s="5">
        <f t="shared" si="129"/>
        <v>-3.8846009490860256E-2</v>
      </c>
      <c r="I603" s="4">
        <f t="shared" si="130"/>
        <v>1.7066176439442415E-2</v>
      </c>
      <c r="J603" s="4">
        <f t="shared" si="131"/>
        <v>-4.829349694066476E-2</v>
      </c>
      <c r="K603" s="4">
        <f t="shared" si="132"/>
        <v>-6.9017558066772233E-2</v>
      </c>
      <c r="L603" s="4">
        <f t="shared" si="133"/>
        <v>-0.1019791392216729</v>
      </c>
      <c r="M603" s="3">
        <f t="shared" si="134"/>
        <v>-1.8889362857253733E-2</v>
      </c>
      <c r="N603" s="42">
        <f t="shared" si="135"/>
        <v>132.92194710821994</v>
      </c>
      <c r="O603" s="14">
        <f t="shared" si="136"/>
        <v>353.68548197030401</v>
      </c>
      <c r="P603" s="14">
        <f t="shared" si="137"/>
        <v>646.13112684312728</v>
      </c>
      <c r="Q603" s="14">
        <f t="shared" si="138"/>
        <v>587.09377901578478</v>
      </c>
      <c r="R603" s="14">
        <f t="shared" si="139"/>
        <v>0</v>
      </c>
      <c r="S603" s="14">
        <f t="shared" si="140"/>
        <v>0</v>
      </c>
      <c r="T603" s="45">
        <f t="shared" si="141"/>
        <v>1719.8323349374361</v>
      </c>
      <c r="U603" s="46">
        <f t="shared" si="142"/>
        <v>-4.2186030120537676E-2</v>
      </c>
    </row>
    <row r="604" spans="1:21" x14ac:dyDescent="0.25">
      <c r="A604" t="s">
        <v>131</v>
      </c>
      <c r="B604" s="7">
        <v>51143.6</v>
      </c>
      <c r="C604" s="6">
        <v>2367.31</v>
      </c>
      <c r="D604" s="12">
        <v>1.1568320000000001</v>
      </c>
      <c r="E604" s="6">
        <v>526.55999999999995</v>
      </c>
      <c r="F604" s="6">
        <v>1.1702300000000001</v>
      </c>
      <c r="G604" s="16">
        <v>241.399</v>
      </c>
      <c r="H604" s="5">
        <f t="shared" si="129"/>
        <v>-1.1326225847920424E-2</v>
      </c>
      <c r="I604" s="4">
        <f t="shared" si="130"/>
        <v>-1.4072716671525543E-2</v>
      </c>
      <c r="J604" s="4">
        <f t="shared" si="131"/>
        <v>9.152607428860593E-3</v>
      </c>
      <c r="K604" s="4">
        <f t="shared" si="132"/>
        <v>4.0961568875533816E-2</v>
      </c>
      <c r="L604" s="4">
        <f t="shared" si="133"/>
        <v>9.8113663427852327E-3</v>
      </c>
      <c r="M604" s="3">
        <f t="shared" si="134"/>
        <v>-4.5849983596773058E-2</v>
      </c>
      <c r="N604" s="42">
        <f t="shared" si="135"/>
        <v>131.4164431151269</v>
      </c>
      <c r="O604" s="14">
        <f t="shared" si="136"/>
        <v>348.70816639170397</v>
      </c>
      <c r="P604" s="14">
        <f t="shared" si="137"/>
        <v>652.04491139468973</v>
      </c>
      <c r="Q604" s="14">
        <f t="shared" si="138"/>
        <v>611.14206128133731</v>
      </c>
      <c r="R604" s="14">
        <f t="shared" si="139"/>
        <v>0</v>
      </c>
      <c r="S604" s="14">
        <f t="shared" si="140"/>
        <v>0</v>
      </c>
      <c r="T604" s="45">
        <f t="shared" si="141"/>
        <v>1743.3115821828578</v>
      </c>
      <c r="U604" s="46">
        <f t="shared" si="142"/>
        <v>1.3652055940834407E-2</v>
      </c>
    </row>
    <row r="605" spans="1:21" x14ac:dyDescent="0.25">
      <c r="A605" t="s">
        <v>130</v>
      </c>
      <c r="B605" s="7">
        <v>50088.9</v>
      </c>
      <c r="C605" s="6">
        <v>2215.9299999999998</v>
      </c>
      <c r="D605" s="12">
        <v>1.1021160000000001</v>
      </c>
      <c r="E605" s="6">
        <v>497.5</v>
      </c>
      <c r="F605" s="6">
        <v>1.0501499999999999</v>
      </c>
      <c r="G605" s="16">
        <v>225.197</v>
      </c>
      <c r="H605" s="5">
        <f t="shared" si="129"/>
        <v>-2.0622326156156334E-2</v>
      </c>
      <c r="I605" s="4">
        <f t="shared" si="130"/>
        <v>-6.3945997778068864E-2</v>
      </c>
      <c r="J605" s="4">
        <f t="shared" si="131"/>
        <v>-4.7298138364083919E-2</v>
      </c>
      <c r="K605" s="4">
        <f t="shared" si="132"/>
        <v>-5.5188392585840074E-2</v>
      </c>
      <c r="L605" s="4">
        <f t="shared" si="133"/>
        <v>-0.10261230698238821</v>
      </c>
      <c r="M605" s="3">
        <f t="shared" si="134"/>
        <v>-6.7117096591120862E-2</v>
      </c>
      <c r="N605" s="42">
        <f t="shared" si="135"/>
        <v>128.70633036292477</v>
      </c>
      <c r="O605" s="14">
        <f t="shared" si="136"/>
        <v>326.40967475842558</v>
      </c>
      <c r="P605" s="14">
        <f t="shared" si="137"/>
        <v>621.20440095594688</v>
      </c>
      <c r="Q605" s="14">
        <f t="shared" si="138"/>
        <v>577.4141132776233</v>
      </c>
      <c r="R605" s="14">
        <f t="shared" si="139"/>
        <v>0</v>
      </c>
      <c r="S605" s="14">
        <f t="shared" si="140"/>
        <v>0</v>
      </c>
      <c r="T605" s="45">
        <f t="shared" si="141"/>
        <v>1653.7345193549206</v>
      </c>
      <c r="U605" s="46">
        <f t="shared" si="142"/>
        <v>-5.1383277518167403E-2</v>
      </c>
    </row>
    <row r="606" spans="1:21" x14ac:dyDescent="0.25">
      <c r="A606" t="s">
        <v>129</v>
      </c>
      <c r="B606" s="7">
        <v>48963.6</v>
      </c>
      <c r="C606" s="6">
        <v>2316.48</v>
      </c>
      <c r="D606" s="12">
        <v>1.089866</v>
      </c>
      <c r="E606" s="6">
        <v>504.29</v>
      </c>
      <c r="F606" s="6">
        <v>1.0338400000000001</v>
      </c>
      <c r="G606" s="16">
        <v>223.57</v>
      </c>
      <c r="H606" s="5">
        <f t="shared" si="129"/>
        <v>-2.2466055353581371E-2</v>
      </c>
      <c r="I606" s="4">
        <f t="shared" si="130"/>
        <v>4.5375982093297296E-2</v>
      </c>
      <c r="J606" s="4">
        <f t="shared" si="131"/>
        <v>-1.1114982451937983E-2</v>
      </c>
      <c r="K606" s="4">
        <f t="shared" si="132"/>
        <v>1.3648241206030143E-2</v>
      </c>
      <c r="L606" s="4">
        <f t="shared" si="133"/>
        <v>-1.5531114602675644E-2</v>
      </c>
      <c r="M606" s="3">
        <f t="shared" si="134"/>
        <v>-7.2247854101076259E-3</v>
      </c>
      <c r="N606" s="42">
        <f t="shared" si="135"/>
        <v>125.81480682063497</v>
      </c>
      <c r="O606" s="14">
        <f t="shared" si="136"/>
        <v>341.22083431534287</v>
      </c>
      <c r="P606" s="14">
        <f t="shared" si="137"/>
        <v>614.29972494025492</v>
      </c>
      <c r="Q606" s="14">
        <f t="shared" si="138"/>
        <v>585.29480037140229</v>
      </c>
      <c r="R606" s="14">
        <f t="shared" si="139"/>
        <v>0</v>
      </c>
      <c r="S606" s="14">
        <f t="shared" si="140"/>
        <v>0</v>
      </c>
      <c r="T606" s="45">
        <f t="shared" si="141"/>
        <v>1666.630166447635</v>
      </c>
      <c r="U606" s="46">
        <f t="shared" si="142"/>
        <v>7.7978943668326473E-3</v>
      </c>
    </row>
    <row r="607" spans="1:21" x14ac:dyDescent="0.25">
      <c r="A607" t="s">
        <v>128</v>
      </c>
      <c r="B607" s="7">
        <v>54020.5</v>
      </c>
      <c r="C607" s="6">
        <v>2533.12</v>
      </c>
      <c r="D607" s="12">
        <v>1.2344569999999999</v>
      </c>
      <c r="E607" s="6">
        <v>535.23</v>
      </c>
      <c r="F607" s="6">
        <v>1.3669899999999999</v>
      </c>
      <c r="G607" s="16">
        <v>247.49</v>
      </c>
      <c r="H607" s="5">
        <f t="shared" si="129"/>
        <v>0.1032787621825193</v>
      </c>
      <c r="I607" s="4">
        <f t="shared" si="130"/>
        <v>9.352120458626878E-2</v>
      </c>
      <c r="J607" s="4">
        <f t="shared" si="131"/>
        <v>0.13266860329618502</v>
      </c>
      <c r="K607" s="4">
        <f t="shared" si="132"/>
        <v>6.1353586230145307E-2</v>
      </c>
      <c r="L607" s="4">
        <f t="shared" si="133"/>
        <v>0.32224522169774805</v>
      </c>
      <c r="M607" s="3">
        <f t="shared" si="134"/>
        <v>0.10699109898465808</v>
      </c>
      <c r="N607" s="42">
        <f t="shared" si="135"/>
        <v>138.80880433330293</v>
      </c>
      <c r="O607" s="14">
        <f t="shared" si="136"/>
        <v>373.13221777044538</v>
      </c>
      <c r="P607" s="14">
        <f t="shared" si="137"/>
        <v>695.79801145330919</v>
      </c>
      <c r="Q607" s="14">
        <f t="shared" si="138"/>
        <v>621.20473537604482</v>
      </c>
      <c r="R607" s="14">
        <f t="shared" si="139"/>
        <v>0</v>
      </c>
      <c r="S607" s="14">
        <f t="shared" si="140"/>
        <v>0</v>
      </c>
      <c r="T607" s="45">
        <f t="shared" si="141"/>
        <v>1828.9437689331025</v>
      </c>
      <c r="U607" s="46">
        <f t="shared" si="142"/>
        <v>9.7390294351525686E-2</v>
      </c>
    </row>
    <row r="608" spans="1:21" x14ac:dyDescent="0.25">
      <c r="A608" t="s">
        <v>127</v>
      </c>
      <c r="B608" s="7">
        <v>55036.5</v>
      </c>
      <c r="C608" s="6">
        <v>2665.24</v>
      </c>
      <c r="D608" s="12">
        <v>1.3079289999999999</v>
      </c>
      <c r="E608" s="6">
        <v>568.79999999999995</v>
      </c>
      <c r="F608" s="6">
        <v>1.40174</v>
      </c>
      <c r="G608" s="16">
        <v>259.83</v>
      </c>
      <c r="H608" s="5">
        <f t="shared" si="129"/>
        <v>1.8807674864171897E-2</v>
      </c>
      <c r="I608" s="4">
        <f t="shared" si="130"/>
        <v>5.2157023749368259E-2</v>
      </c>
      <c r="J608" s="4">
        <f t="shared" si="131"/>
        <v>5.9517666471979203E-2</v>
      </c>
      <c r="K608" s="4">
        <f t="shared" si="132"/>
        <v>6.2720699512359035E-2</v>
      </c>
      <c r="L608" s="4">
        <f t="shared" si="133"/>
        <v>2.5420815075457792E-2</v>
      </c>
      <c r="M608" s="3">
        <f t="shared" si="134"/>
        <v>4.9860600428299984E-2</v>
      </c>
      <c r="N608" s="42">
        <f t="shared" si="135"/>
        <v>141.41947519348815</v>
      </c>
      <c r="O608" s="14">
        <f t="shared" si="136"/>
        <v>392.59368371435295</v>
      </c>
      <c r="P608" s="14">
        <f t="shared" si="137"/>
        <v>737.21028543085356</v>
      </c>
      <c r="Q608" s="14">
        <f t="shared" si="138"/>
        <v>660.1671309192202</v>
      </c>
      <c r="R608" s="14">
        <f t="shared" si="139"/>
        <v>0</v>
      </c>
      <c r="S608" s="14">
        <f t="shared" si="140"/>
        <v>0</v>
      </c>
      <c r="T608" s="45">
        <f t="shared" si="141"/>
        <v>1931.3905752579149</v>
      </c>
      <c r="U608" s="46">
        <f t="shared" si="142"/>
        <v>5.601419139560182E-2</v>
      </c>
    </row>
    <row r="609" spans="1:21" x14ac:dyDescent="0.25">
      <c r="A609" t="s">
        <v>126</v>
      </c>
      <c r="B609" s="7">
        <v>54841.4</v>
      </c>
      <c r="C609" s="6">
        <v>2746.54</v>
      </c>
      <c r="D609" s="12">
        <v>1.3368930000000001</v>
      </c>
      <c r="E609" s="6">
        <v>562.49</v>
      </c>
      <c r="F609" s="6">
        <v>1.3580099999999999</v>
      </c>
      <c r="G609" s="16">
        <v>258.75700000000001</v>
      </c>
      <c r="H609" s="5">
        <f t="shared" si="129"/>
        <v>-3.5449201893288373E-3</v>
      </c>
      <c r="I609" s="4">
        <f t="shared" si="130"/>
        <v>3.0503819543455712E-2</v>
      </c>
      <c r="J609" s="4">
        <f t="shared" si="131"/>
        <v>2.2144932943607865E-2</v>
      </c>
      <c r="K609" s="4">
        <f t="shared" si="132"/>
        <v>-1.1093530239099758E-2</v>
      </c>
      <c r="L609" s="4">
        <f t="shared" si="133"/>
        <v>-3.1196940944825724E-2</v>
      </c>
      <c r="M609" s="3">
        <f t="shared" si="134"/>
        <v>-4.1296232151790679E-3</v>
      </c>
      <c r="N609" s="42">
        <f t="shared" si="135"/>
        <v>140.91815444071048</v>
      </c>
      <c r="O609" s="14">
        <f t="shared" si="136"/>
        <v>404.56929059627612</v>
      </c>
      <c r="P609" s="14">
        <f t="shared" si="137"/>
        <v>753.53575776705782</v>
      </c>
      <c r="Q609" s="14">
        <f t="shared" si="138"/>
        <v>652.84354688950805</v>
      </c>
      <c r="R609" s="14">
        <f t="shared" si="139"/>
        <v>0</v>
      </c>
      <c r="S609" s="14">
        <f t="shared" si="140"/>
        <v>0</v>
      </c>
      <c r="T609" s="45">
        <f t="shared" si="141"/>
        <v>1951.8667496935527</v>
      </c>
      <c r="U609" s="46">
        <f t="shared" si="142"/>
        <v>1.0601778168511267E-2</v>
      </c>
    </row>
    <row r="610" spans="1:21" x14ac:dyDescent="0.25">
      <c r="A610" t="s">
        <v>125</v>
      </c>
      <c r="B610" s="7">
        <v>53560.800000000003</v>
      </c>
      <c r="C610" s="6">
        <v>2757.36</v>
      </c>
      <c r="D610" s="12">
        <v>1.306997</v>
      </c>
      <c r="E610" s="6">
        <v>600.38</v>
      </c>
      <c r="F610" s="6">
        <v>1.3981399999999999</v>
      </c>
      <c r="G610" s="16">
        <v>255.37899999999999</v>
      </c>
      <c r="H610" s="5">
        <f t="shared" si="129"/>
        <v>-2.335097207584047E-2</v>
      </c>
      <c r="I610" s="4">
        <f t="shared" si="130"/>
        <v>3.9395020644157341E-3</v>
      </c>
      <c r="J610" s="4">
        <f t="shared" si="131"/>
        <v>-2.2362298254235857E-2</v>
      </c>
      <c r="K610" s="4">
        <f t="shared" si="132"/>
        <v>6.7361197532400441E-2</v>
      </c>
      <c r="L610" s="4">
        <f t="shared" si="133"/>
        <v>2.9550592410954257E-2</v>
      </c>
      <c r="M610" s="3">
        <f t="shared" si="134"/>
        <v>-1.3054719292618255E-2</v>
      </c>
      <c r="N610" s="42">
        <f t="shared" si="135"/>
        <v>137.62757855138648</v>
      </c>
      <c r="O610" s="14">
        <f t="shared" si="136"/>
        <v>406.16309215177938</v>
      </c>
      <c r="P610" s="14">
        <f t="shared" si="137"/>
        <v>736.68496640663921</v>
      </c>
      <c r="Q610" s="14">
        <f t="shared" si="138"/>
        <v>696.81987000928518</v>
      </c>
      <c r="R610" s="14">
        <f t="shared" si="139"/>
        <v>0</v>
      </c>
      <c r="S610" s="14">
        <f t="shared" si="140"/>
        <v>0</v>
      </c>
      <c r="T610" s="45">
        <f t="shared" si="141"/>
        <v>1977.2955071190904</v>
      </c>
      <c r="U610" s="46">
        <f t="shared" si="142"/>
        <v>1.3027916700527831E-2</v>
      </c>
    </row>
    <row r="611" spans="1:21" x14ac:dyDescent="0.25">
      <c r="A611" t="s">
        <v>124</v>
      </c>
      <c r="B611" s="7">
        <v>57720.3</v>
      </c>
      <c r="C611" s="6">
        <v>2772.78</v>
      </c>
      <c r="D611" s="12">
        <v>1.3521030000000001</v>
      </c>
      <c r="E611" s="6">
        <v>623.33000000000004</v>
      </c>
      <c r="F611" s="6">
        <v>1.59707</v>
      </c>
      <c r="G611" s="16">
        <v>271.08</v>
      </c>
      <c r="H611" s="5">
        <f t="shared" si="129"/>
        <v>7.7659407626473165E-2</v>
      </c>
      <c r="I611" s="4">
        <f t="shared" si="130"/>
        <v>5.5923056836975071E-3</v>
      </c>
      <c r="J611" s="4">
        <f t="shared" si="131"/>
        <v>3.4511173323274802E-2</v>
      </c>
      <c r="K611" s="4">
        <f t="shared" si="132"/>
        <v>3.8225790332789389E-2</v>
      </c>
      <c r="L611" s="4">
        <f t="shared" si="133"/>
        <v>0.14228188879511361</v>
      </c>
      <c r="M611" s="3">
        <f t="shared" si="134"/>
        <v>6.1481171122136136E-2</v>
      </c>
      <c r="N611" s="42">
        <f t="shared" si="135"/>
        <v>148.31565477475306</v>
      </c>
      <c r="O611" s="14">
        <f t="shared" si="136"/>
        <v>408.43448032052794</v>
      </c>
      <c r="P611" s="14">
        <f t="shared" si="137"/>
        <v>762.10882896694966</v>
      </c>
      <c r="Q611" s="14">
        <f t="shared" si="138"/>
        <v>723.45636025998169</v>
      </c>
      <c r="R611" s="14">
        <f t="shared" si="139"/>
        <v>0</v>
      </c>
      <c r="S611" s="14">
        <f t="shared" si="140"/>
        <v>0</v>
      </c>
      <c r="T611" s="45">
        <f t="shared" si="141"/>
        <v>2042.3153243222123</v>
      </c>
      <c r="U611" s="46">
        <f t="shared" si="142"/>
        <v>3.2883206869698256E-2</v>
      </c>
    </row>
    <row r="612" spans="1:21" x14ac:dyDescent="0.25">
      <c r="A612" t="s">
        <v>123</v>
      </c>
      <c r="B612" s="7">
        <v>57807.1</v>
      </c>
      <c r="C612" s="6">
        <v>2944.66</v>
      </c>
      <c r="D612" s="12">
        <v>1.3518049999999999</v>
      </c>
      <c r="E612" s="6">
        <v>619.84</v>
      </c>
      <c r="F612" s="6">
        <v>1.65073</v>
      </c>
      <c r="G612" s="16">
        <v>276.75</v>
      </c>
      <c r="H612" s="5">
        <f t="shared" si="129"/>
        <v>1.5038036877839112E-3</v>
      </c>
      <c r="I612" s="4">
        <f t="shared" si="130"/>
        <v>6.1988329402260511E-2</v>
      </c>
      <c r="J612" s="4">
        <f t="shared" si="131"/>
        <v>-2.2039741055235318E-4</v>
      </c>
      <c r="K612" s="4">
        <f t="shared" si="132"/>
        <v>-5.5989604222482781E-3</v>
      </c>
      <c r="L612" s="4">
        <f t="shared" si="133"/>
        <v>3.3599028220428595E-2</v>
      </c>
      <c r="M612" s="3">
        <f t="shared" si="134"/>
        <v>2.0916334661354563E-2</v>
      </c>
      <c r="N612" s="42">
        <f t="shared" si="135"/>
        <v>148.53869240335942</v>
      </c>
      <c r="O612" s="14">
        <f t="shared" si="136"/>
        <v>433.7526514258779</v>
      </c>
      <c r="P612" s="14">
        <f t="shared" si="137"/>
        <v>761.94086215448624</v>
      </c>
      <c r="Q612" s="14">
        <f t="shared" si="138"/>
        <v>719.40575673166222</v>
      </c>
      <c r="R612" s="14">
        <f t="shared" si="139"/>
        <v>0</v>
      </c>
      <c r="S612" s="14">
        <f t="shared" si="140"/>
        <v>0</v>
      </c>
      <c r="T612" s="45">
        <f t="shared" si="141"/>
        <v>2063.6379627153856</v>
      </c>
      <c r="U612" s="46">
        <f t="shared" si="142"/>
        <v>1.0440424227952994E-2</v>
      </c>
    </row>
    <row r="613" spans="1:21" x14ac:dyDescent="0.25">
      <c r="A613" t="s">
        <v>122</v>
      </c>
      <c r="B613" s="7">
        <v>56603.8</v>
      </c>
      <c r="C613" s="6">
        <v>2950.33</v>
      </c>
      <c r="D613" s="12">
        <v>1.326586</v>
      </c>
      <c r="E613" s="6">
        <v>621.95000000000005</v>
      </c>
      <c r="F613" s="6">
        <v>1.5611200000000001</v>
      </c>
      <c r="G613" s="16">
        <v>268.86</v>
      </c>
      <c r="H613" s="5">
        <f t="shared" si="129"/>
        <v>-2.0815782144407824E-2</v>
      </c>
      <c r="I613" s="4">
        <f t="shared" si="130"/>
        <v>1.9255194148051213E-3</v>
      </c>
      <c r="J613" s="4">
        <f t="shared" si="131"/>
        <v>-1.8655797248863459E-2</v>
      </c>
      <c r="K613" s="4">
        <f t="shared" si="132"/>
        <v>3.4041042849768388E-3</v>
      </c>
      <c r="L613" s="4">
        <f t="shared" si="133"/>
        <v>-5.4285073876406131E-2</v>
      </c>
      <c r="M613" s="3">
        <f t="shared" si="134"/>
        <v>-2.850948509485085E-2</v>
      </c>
      <c r="N613" s="42">
        <f t="shared" si="135"/>
        <v>145.44674334227588</v>
      </c>
      <c r="O613" s="14">
        <f t="shared" si="136"/>
        <v>434.58785057742165</v>
      </c>
      <c r="P613" s="14">
        <f t="shared" si="137"/>
        <v>747.72624791450789</v>
      </c>
      <c r="Q613" s="14">
        <f t="shared" si="138"/>
        <v>721.85468895078952</v>
      </c>
      <c r="R613" s="14">
        <f t="shared" si="139"/>
        <v>0</v>
      </c>
      <c r="S613" s="14">
        <f t="shared" si="140"/>
        <v>0</v>
      </c>
      <c r="T613" s="45">
        <f t="shared" si="141"/>
        <v>2049.6155307849949</v>
      </c>
      <c r="U613" s="46">
        <f t="shared" si="142"/>
        <v>-6.7950058022482329E-3</v>
      </c>
    </row>
    <row r="614" spans="1:21" x14ac:dyDescent="0.25">
      <c r="A614" t="s">
        <v>121</v>
      </c>
      <c r="B614" s="7">
        <v>57169.8</v>
      </c>
      <c r="C614" s="6">
        <v>3429.37</v>
      </c>
      <c r="D614" s="12">
        <v>1.36216</v>
      </c>
      <c r="E614" s="6">
        <v>676.56</v>
      </c>
      <c r="F614" s="6">
        <v>1.55474</v>
      </c>
      <c r="G614" s="16">
        <v>294.43099999999998</v>
      </c>
      <c r="H614" s="5">
        <f t="shared" si="129"/>
        <v>9.9993286669799453E-3</v>
      </c>
      <c r="I614" s="4">
        <f t="shared" si="130"/>
        <v>0.16236827744692972</v>
      </c>
      <c r="J614" s="4">
        <f t="shared" si="131"/>
        <v>2.6816203397292071E-2</v>
      </c>
      <c r="K614" s="4">
        <f t="shared" si="132"/>
        <v>8.7804485891148643E-2</v>
      </c>
      <c r="L614" s="4">
        <f t="shared" si="133"/>
        <v>-4.0868094701240754E-3</v>
      </c>
      <c r="M614" s="3">
        <f t="shared" si="134"/>
        <v>9.5108978650598752E-2</v>
      </c>
      <c r="N614" s="42">
        <f t="shared" si="135"/>
        <v>146.90111313249719</v>
      </c>
      <c r="O614" s="14">
        <f t="shared" si="136"/>
        <v>505.15113127504128</v>
      </c>
      <c r="P614" s="14">
        <f t="shared" si="137"/>
        <v>767.77742706407741</v>
      </c>
      <c r="Q614" s="14">
        <f t="shared" si="138"/>
        <v>785.23676880222865</v>
      </c>
      <c r="R614" s="14">
        <f t="shared" si="139"/>
        <v>0</v>
      </c>
      <c r="S614" s="14">
        <f t="shared" si="140"/>
        <v>0</v>
      </c>
      <c r="T614" s="45">
        <f t="shared" si="141"/>
        <v>2205.0664402738444</v>
      </c>
      <c r="U614" s="46">
        <f t="shared" si="142"/>
        <v>7.5843936169488479E-2</v>
      </c>
    </row>
    <row r="615" spans="1:21" x14ac:dyDescent="0.25">
      <c r="A615" t="s">
        <v>120</v>
      </c>
      <c r="B615" s="7">
        <v>53741.5</v>
      </c>
      <c r="C615" s="6">
        <v>3286.71</v>
      </c>
      <c r="D615" s="12">
        <v>1.2889820000000001</v>
      </c>
      <c r="E615" s="6">
        <v>619.96</v>
      </c>
      <c r="F615" s="6">
        <v>1.3966400000000001</v>
      </c>
      <c r="G615" s="16">
        <v>305.32799999999997</v>
      </c>
      <c r="H615" s="5">
        <f t="shared" si="129"/>
        <v>-5.9966975571018266E-2</v>
      </c>
      <c r="I615" s="4">
        <f t="shared" si="130"/>
        <v>-4.1599477455042777E-2</v>
      </c>
      <c r="J615" s="4">
        <f t="shared" si="131"/>
        <v>-5.3722029717507502E-2</v>
      </c>
      <c r="K615" s="4">
        <f t="shared" si="132"/>
        <v>-8.3658507745063115E-2</v>
      </c>
      <c r="L615" s="4">
        <f t="shared" si="133"/>
        <v>-0.10168902839059901</v>
      </c>
      <c r="M615" s="3">
        <f t="shared" si="134"/>
        <v>3.7010369152704614E-2</v>
      </c>
      <c r="N615" s="42">
        <f t="shared" si="135"/>
        <v>138.09189766992534</v>
      </c>
      <c r="O615" s="14">
        <f t="shared" si="136"/>
        <v>484.13710817817582</v>
      </c>
      <c r="P615" s="14">
        <f t="shared" si="137"/>
        <v>726.53086531090958</v>
      </c>
      <c r="Q615" s="14">
        <f t="shared" si="138"/>
        <v>719.54503249767902</v>
      </c>
      <c r="R615" s="14">
        <f t="shared" si="139"/>
        <v>0</v>
      </c>
      <c r="S615" s="14">
        <f t="shared" si="140"/>
        <v>0</v>
      </c>
      <c r="T615" s="45">
        <f t="shared" si="141"/>
        <v>2068.3049036566899</v>
      </c>
      <c r="U615" s="46">
        <f t="shared" si="142"/>
        <v>-6.2021503805649636E-2</v>
      </c>
    </row>
    <row r="616" spans="1:21" x14ac:dyDescent="0.25">
      <c r="A616" t="s">
        <v>119</v>
      </c>
      <c r="B616" s="7">
        <v>57441.3</v>
      </c>
      <c r="C616" s="6">
        <v>3522.76</v>
      </c>
      <c r="D616" s="12">
        <v>1.4779960000000001</v>
      </c>
      <c r="E616" s="6">
        <v>650.99</v>
      </c>
      <c r="F616" s="6">
        <v>1.6139600000000001</v>
      </c>
      <c r="G616" s="16">
        <v>355.95699999999999</v>
      </c>
      <c r="H616" s="5">
        <f t="shared" si="129"/>
        <v>6.8844375389596646E-2</v>
      </c>
      <c r="I616" s="4">
        <f t="shared" si="130"/>
        <v>7.1819539904646401E-2</v>
      </c>
      <c r="J616" s="4">
        <f t="shared" si="131"/>
        <v>0.14663819975763825</v>
      </c>
      <c r="K616" s="4">
        <f t="shared" si="132"/>
        <v>5.005161623330534E-2</v>
      </c>
      <c r="L616" s="4">
        <f t="shared" si="133"/>
        <v>0.15560201626761372</v>
      </c>
      <c r="M616" s="3">
        <f t="shared" si="134"/>
        <v>0.16581839857464775</v>
      </c>
      <c r="N616" s="42">
        <f t="shared" si="135"/>
        <v>147.59874811137544</v>
      </c>
      <c r="O616" s="14">
        <f t="shared" si="136"/>
        <v>518.90761253829839</v>
      </c>
      <c r="P616" s="14">
        <f t="shared" si="137"/>
        <v>833.06804346846047</v>
      </c>
      <c r="Q616" s="14">
        <f t="shared" si="138"/>
        <v>755.55942432683412</v>
      </c>
      <c r="R616" s="14">
        <f t="shared" si="139"/>
        <v>0</v>
      </c>
      <c r="S616" s="14">
        <f t="shared" si="140"/>
        <v>0</v>
      </c>
      <c r="T616" s="45">
        <f t="shared" si="141"/>
        <v>2255.1338284449685</v>
      </c>
      <c r="U616" s="46">
        <f t="shared" si="142"/>
        <v>9.0329488876602193E-2</v>
      </c>
    </row>
    <row r="617" spans="1:21" x14ac:dyDescent="0.25">
      <c r="A617" t="s">
        <v>118</v>
      </c>
      <c r="B617" s="7">
        <v>56405.4</v>
      </c>
      <c r="C617" s="6">
        <v>3489.52</v>
      </c>
      <c r="D617" s="12">
        <v>1.6478459999999999</v>
      </c>
      <c r="E617" s="6">
        <v>633.28</v>
      </c>
      <c r="F617" s="6">
        <v>1.60294</v>
      </c>
      <c r="G617" s="16">
        <v>353.38</v>
      </c>
      <c r="H617" s="5">
        <f t="shared" si="129"/>
        <v>-1.8034062599558198E-2</v>
      </c>
      <c r="I617" s="4">
        <f t="shared" si="130"/>
        <v>-9.4357833062712615E-3</v>
      </c>
      <c r="J617" s="4">
        <f t="shared" si="131"/>
        <v>0.11491912021412776</v>
      </c>
      <c r="K617" s="4">
        <f t="shared" si="132"/>
        <v>-2.7204718966497232E-2</v>
      </c>
      <c r="L617" s="4">
        <f t="shared" si="133"/>
        <v>-6.8279263426602732E-3</v>
      </c>
      <c r="M617" s="3">
        <f t="shared" si="134"/>
        <v>-7.2396384956610049E-3</v>
      </c>
      <c r="N617" s="42">
        <f t="shared" si="135"/>
        <v>144.93694304831848</v>
      </c>
      <c r="O617" s="14">
        <f t="shared" si="136"/>
        <v>514.01131275041246</v>
      </c>
      <c r="P617" s="14">
        <f t="shared" si="137"/>
        <v>928.80349010236068</v>
      </c>
      <c r="Q617" s="14">
        <f t="shared" si="138"/>
        <v>735.00464252553411</v>
      </c>
      <c r="R617" s="14">
        <f t="shared" si="139"/>
        <v>0</v>
      </c>
      <c r="S617" s="14">
        <f t="shared" si="140"/>
        <v>0</v>
      </c>
      <c r="T617" s="45">
        <f t="shared" si="141"/>
        <v>2322.7563884266256</v>
      </c>
      <c r="U617" s="46">
        <f t="shared" si="142"/>
        <v>2.9986051882466835E-2</v>
      </c>
    </row>
    <row r="618" spans="1:21" x14ac:dyDescent="0.25">
      <c r="A618" t="s">
        <v>117</v>
      </c>
      <c r="B618" s="7">
        <v>57337.2</v>
      </c>
      <c r="C618" s="6">
        <v>3481.22</v>
      </c>
      <c r="D618" s="12">
        <v>1.6531979999999999</v>
      </c>
      <c r="E618" s="6">
        <v>624.02</v>
      </c>
      <c r="F618" s="6">
        <v>1.5810299999999999</v>
      </c>
      <c r="G618" s="16">
        <v>345.53699999999998</v>
      </c>
      <c r="H618" s="5">
        <f t="shared" si="129"/>
        <v>1.6519694922826567E-2</v>
      </c>
      <c r="I618" s="4">
        <f t="shared" si="130"/>
        <v>-2.3785506316055249E-3</v>
      </c>
      <c r="J618" s="4">
        <f t="shared" si="131"/>
        <v>3.247876318539511E-3</v>
      </c>
      <c r="K618" s="4">
        <f t="shared" si="132"/>
        <v>-1.4622283981808981E-2</v>
      </c>
      <c r="L618" s="4">
        <f t="shared" si="133"/>
        <v>-1.3668633885235981E-2</v>
      </c>
      <c r="M618" s="3">
        <f t="shared" si="134"/>
        <v>-2.2194238496802354E-2</v>
      </c>
      <c r="N618" s="42">
        <f t="shared" si="135"/>
        <v>147.3312571305238</v>
      </c>
      <c r="O618" s="14">
        <f t="shared" si="136"/>
        <v>512.78871081781756</v>
      </c>
      <c r="P618" s="14">
        <f t="shared" si="137"/>
        <v>931.820128962441</v>
      </c>
      <c r="Q618" s="14">
        <f t="shared" si="138"/>
        <v>724.25719591457778</v>
      </c>
      <c r="R618" s="14">
        <f t="shared" si="139"/>
        <v>0</v>
      </c>
      <c r="S618" s="14">
        <f t="shared" si="140"/>
        <v>0</v>
      </c>
      <c r="T618" s="45">
        <f t="shared" si="141"/>
        <v>2316.1972928253599</v>
      </c>
      <c r="U618" s="46">
        <f t="shared" si="142"/>
        <v>-2.8238413782637473E-3</v>
      </c>
    </row>
    <row r="619" spans="1:21" x14ac:dyDescent="0.25">
      <c r="A619" t="s">
        <v>116</v>
      </c>
      <c r="B619" s="7">
        <v>58840.1</v>
      </c>
      <c r="C619" s="6">
        <v>3905.55</v>
      </c>
      <c r="D619" s="12">
        <v>1.6206940000000001</v>
      </c>
      <c r="E619" s="6">
        <v>646.17999999999995</v>
      </c>
      <c r="F619" s="6">
        <v>1.56237</v>
      </c>
      <c r="G619" s="16">
        <v>347.03</v>
      </c>
      <c r="H619" s="5">
        <f t="shared" si="129"/>
        <v>2.621160433366132E-2</v>
      </c>
      <c r="I619" s="4">
        <f t="shared" si="130"/>
        <v>0.12189117608194833</v>
      </c>
      <c r="J619" s="4">
        <f t="shared" si="131"/>
        <v>-1.9661286790813803E-2</v>
      </c>
      <c r="K619" s="4">
        <f t="shared" si="132"/>
        <v>3.5511682317874271E-2</v>
      </c>
      <c r="L619" s="4">
        <f t="shared" si="133"/>
        <v>-1.1802432591411893E-2</v>
      </c>
      <c r="M619" s="3">
        <f t="shared" si="134"/>
        <v>4.3208107959493702E-3</v>
      </c>
      <c r="N619" s="42">
        <f t="shared" si="135"/>
        <v>151.19304574841001</v>
      </c>
      <c r="O619" s="14">
        <f t="shared" si="136"/>
        <v>575.29312986094749</v>
      </c>
      <c r="P619" s="14">
        <f t="shared" si="137"/>
        <v>913.49934616945734</v>
      </c>
      <c r="Q619" s="14">
        <f t="shared" si="138"/>
        <v>749.9767873723307</v>
      </c>
      <c r="R619" s="14">
        <f t="shared" si="139"/>
        <v>0</v>
      </c>
      <c r="S619" s="14">
        <f t="shared" si="140"/>
        <v>0</v>
      </c>
      <c r="T619" s="45">
        <f t="shared" si="141"/>
        <v>2389.9623091511457</v>
      </c>
      <c r="U619" s="46">
        <f t="shared" si="142"/>
        <v>3.1847466774216571E-2</v>
      </c>
    </row>
    <row r="620" spans="1:21" x14ac:dyDescent="0.25">
      <c r="A620" t="s">
        <v>115</v>
      </c>
      <c r="B620" s="7">
        <v>58238.3</v>
      </c>
      <c r="C620" s="6">
        <v>3922.23</v>
      </c>
      <c r="D620" s="12">
        <v>1.7699</v>
      </c>
      <c r="E620" s="6">
        <v>661.65</v>
      </c>
      <c r="F620" s="6">
        <v>1.53447</v>
      </c>
      <c r="G620" s="16">
        <v>386.82</v>
      </c>
      <c r="H620" s="5">
        <f t="shared" si="129"/>
        <v>-1.0227718851599454E-2</v>
      </c>
      <c r="I620" s="4">
        <f t="shared" si="130"/>
        <v>4.2708453354840525E-3</v>
      </c>
      <c r="J620" s="4">
        <f t="shared" si="131"/>
        <v>9.206302978847325E-2</v>
      </c>
      <c r="K620" s="4">
        <f t="shared" si="132"/>
        <v>2.3940697638428876E-2</v>
      </c>
      <c r="L620" s="4">
        <f t="shared" si="133"/>
        <v>-1.7857485742813872E-2</v>
      </c>
      <c r="M620" s="3">
        <f t="shared" si="134"/>
        <v>0.1146586750425036</v>
      </c>
      <c r="N620" s="42">
        <f t="shared" si="135"/>
        <v>149.64668578417826</v>
      </c>
      <c r="O620" s="14">
        <f t="shared" si="136"/>
        <v>577.75011784115009</v>
      </c>
      <c r="P620" s="14">
        <f t="shared" si="137"/>
        <v>997.59886368760692</v>
      </c>
      <c r="Q620" s="14">
        <f t="shared" si="138"/>
        <v>767.93175487465192</v>
      </c>
      <c r="R620" s="14">
        <f t="shared" si="139"/>
        <v>0</v>
      </c>
      <c r="S620" s="14">
        <f t="shared" si="140"/>
        <v>0</v>
      </c>
      <c r="T620" s="45">
        <f t="shared" si="141"/>
        <v>2492.9274221875876</v>
      </c>
      <c r="U620" s="46">
        <f t="shared" si="142"/>
        <v>4.3082316671768872E-2</v>
      </c>
    </row>
    <row r="621" spans="1:21" x14ac:dyDescent="0.25">
      <c r="A621" t="s">
        <v>114</v>
      </c>
      <c r="B621" s="7">
        <v>55848.9</v>
      </c>
      <c r="C621" s="6">
        <v>3947.9</v>
      </c>
      <c r="D621" s="12">
        <v>1.643057</v>
      </c>
      <c r="E621" s="6">
        <v>631.67999999999995</v>
      </c>
      <c r="F621" s="6">
        <v>1.3910100000000001</v>
      </c>
      <c r="G621" s="16">
        <v>359.10599999999999</v>
      </c>
      <c r="H621" s="5">
        <f t="shared" si="129"/>
        <v>-4.1027983303084103E-2</v>
      </c>
      <c r="I621" s="4">
        <f t="shared" si="130"/>
        <v>6.5447462285486147E-3</v>
      </c>
      <c r="J621" s="4">
        <f t="shared" si="131"/>
        <v>-7.1666760833945409E-2</v>
      </c>
      <c r="K621" s="4">
        <f t="shared" si="132"/>
        <v>-4.5295851280888755E-2</v>
      </c>
      <c r="L621" s="4">
        <f t="shared" si="133"/>
        <v>-9.3491563862441063E-2</v>
      </c>
      <c r="M621" s="3">
        <f t="shared" si="134"/>
        <v>-7.1645726694586576E-2</v>
      </c>
      <c r="N621" s="42">
        <f t="shared" si="135"/>
        <v>143.50698405846313</v>
      </c>
      <c r="O621" s="14">
        <f t="shared" si="136"/>
        <v>581.53134574593446</v>
      </c>
      <c r="P621" s="14">
        <f t="shared" si="137"/>
        <v>926.10418451549151</v>
      </c>
      <c r="Q621" s="14">
        <f t="shared" si="138"/>
        <v>733.14763231197776</v>
      </c>
      <c r="R621" s="14">
        <f t="shared" si="139"/>
        <v>0</v>
      </c>
      <c r="S621" s="14">
        <f t="shared" si="140"/>
        <v>0</v>
      </c>
      <c r="T621" s="45">
        <f t="shared" si="141"/>
        <v>2384.2901466318667</v>
      </c>
      <c r="U621" s="46">
        <f t="shared" si="142"/>
        <v>-4.3578194290305405E-2</v>
      </c>
    </row>
    <row r="622" spans="1:21" x14ac:dyDescent="0.25">
      <c r="A622" t="s">
        <v>113</v>
      </c>
      <c r="B622" s="7">
        <v>56695.7</v>
      </c>
      <c r="C622" s="6">
        <v>4167.78</v>
      </c>
      <c r="D622" s="12">
        <v>1.763466</v>
      </c>
      <c r="E622" s="6">
        <v>672.26</v>
      </c>
      <c r="F622" s="6">
        <v>1.4779599999999999</v>
      </c>
      <c r="G622" s="16">
        <v>377.36900000000003</v>
      </c>
      <c r="H622" s="5">
        <f t="shared" si="129"/>
        <v>1.5162339813317605E-2</v>
      </c>
      <c r="I622" s="4">
        <f t="shared" si="130"/>
        <v>5.5695433015020557E-2</v>
      </c>
      <c r="J622" s="4">
        <f t="shared" si="131"/>
        <v>7.3283519683127185E-2</v>
      </c>
      <c r="K622" s="4">
        <f t="shared" si="132"/>
        <v>6.4241388044579573E-2</v>
      </c>
      <c r="L622" s="4">
        <f t="shared" si="133"/>
        <v>6.2508536962351036E-2</v>
      </c>
      <c r="M622" s="3">
        <f t="shared" si="134"/>
        <v>5.0856850066554271E-2</v>
      </c>
      <c r="N622" s="42">
        <f t="shared" si="135"/>
        <v>145.6828857163419</v>
      </c>
      <c r="O622" s="14">
        <f t="shared" si="136"/>
        <v>613.91998585906197</v>
      </c>
      <c r="P622" s="14">
        <f t="shared" si="137"/>
        <v>993.97235875005902</v>
      </c>
      <c r="Q622" s="14">
        <f t="shared" si="138"/>
        <v>780.2460538532963</v>
      </c>
      <c r="R622" s="14">
        <f t="shared" si="139"/>
        <v>0</v>
      </c>
      <c r="S622" s="14">
        <f t="shared" si="140"/>
        <v>0</v>
      </c>
      <c r="T622" s="45">
        <f t="shared" si="141"/>
        <v>2533.8212841787595</v>
      </c>
      <c r="U622" s="46">
        <f t="shared" si="142"/>
        <v>6.2715159796355335E-2</v>
      </c>
    </row>
    <row r="623" spans="1:21" x14ac:dyDescent="0.25">
      <c r="A623" t="s">
        <v>112</v>
      </c>
      <c r="B623" s="7">
        <v>49384.2</v>
      </c>
      <c r="C623" s="6">
        <v>3811.77</v>
      </c>
      <c r="D623" s="12">
        <v>1.5676909999999999</v>
      </c>
      <c r="E623" s="6">
        <v>585.6</v>
      </c>
      <c r="F623" s="6">
        <v>1.2682899999999999</v>
      </c>
      <c r="G623" s="16">
        <v>302.33</v>
      </c>
      <c r="H623" s="5">
        <f t="shared" si="129"/>
        <v>-0.12896039734935805</v>
      </c>
      <c r="I623" s="4">
        <f t="shared" si="130"/>
        <v>-8.5419575889322363E-2</v>
      </c>
      <c r="J623" s="4">
        <f t="shared" si="131"/>
        <v>-0.11101716732843159</v>
      </c>
      <c r="K623" s="4">
        <f t="shared" si="132"/>
        <v>-0.12890845803706896</v>
      </c>
      <c r="L623" s="4">
        <f t="shared" si="133"/>
        <v>-0.14186446182575985</v>
      </c>
      <c r="M623" s="3">
        <f t="shared" si="134"/>
        <v>-0.19884781208843338</v>
      </c>
      <c r="N623" s="42">
        <f t="shared" si="135"/>
        <v>126.89556288736134</v>
      </c>
      <c r="O623" s="14">
        <f t="shared" si="136"/>
        <v>561.4792010370021</v>
      </c>
      <c r="P623" s="14">
        <f t="shared" si="137"/>
        <v>883.62436307886787</v>
      </c>
      <c r="Q623" s="14">
        <f t="shared" si="138"/>
        <v>679.66573816156006</v>
      </c>
      <c r="R623" s="14">
        <f t="shared" si="139"/>
        <v>0</v>
      </c>
      <c r="S623" s="14">
        <f t="shared" si="140"/>
        <v>0</v>
      </c>
      <c r="T623" s="45">
        <f t="shared" si="141"/>
        <v>2251.6648651647911</v>
      </c>
      <c r="U623" s="46">
        <f t="shared" si="142"/>
        <v>-0.11135608528342544</v>
      </c>
    </row>
    <row r="624" spans="1:21" x14ac:dyDescent="0.25">
      <c r="A624" t="s">
        <v>111</v>
      </c>
      <c r="B624" s="7">
        <v>49704.6</v>
      </c>
      <c r="C624" s="6">
        <v>3719.62</v>
      </c>
      <c r="D624" s="12">
        <v>1.9294549999999999</v>
      </c>
      <c r="E624" s="6">
        <v>571.76</v>
      </c>
      <c r="F624" s="6">
        <v>1.3613999999999999</v>
      </c>
      <c r="G624" s="16">
        <v>317.51</v>
      </c>
      <c r="H624" s="5">
        <f t="shared" si="129"/>
        <v>6.4879050384536452E-3</v>
      </c>
      <c r="I624" s="4">
        <f t="shared" si="130"/>
        <v>-2.4175120744431067E-2</v>
      </c>
      <c r="J624" s="4">
        <f t="shared" si="131"/>
        <v>0.23076231221586396</v>
      </c>
      <c r="K624" s="4">
        <f t="shared" si="132"/>
        <v>-2.3633879781420841E-2</v>
      </c>
      <c r="L624" s="4">
        <f t="shared" si="133"/>
        <v>7.3413809144596387E-2</v>
      </c>
      <c r="M624" s="3">
        <f t="shared" si="134"/>
        <v>5.0210035391790475E-2</v>
      </c>
      <c r="N624" s="42">
        <f t="shared" si="135"/>
        <v>127.71884924917566</v>
      </c>
      <c r="O624" s="14">
        <f t="shared" si="136"/>
        <v>547.90537355644585</v>
      </c>
      <c r="P624" s="14">
        <f t="shared" si="137"/>
        <v>1087.5315642332175</v>
      </c>
      <c r="Q624" s="14">
        <f t="shared" si="138"/>
        <v>663.60259981429908</v>
      </c>
      <c r="R624" s="14">
        <f t="shared" si="139"/>
        <v>0</v>
      </c>
      <c r="S624" s="14">
        <f t="shared" si="140"/>
        <v>0</v>
      </c>
      <c r="T624" s="45">
        <f t="shared" si="141"/>
        <v>2426.7583868531383</v>
      </c>
      <c r="U624" s="46">
        <f t="shared" si="142"/>
        <v>7.7761803897727466E-2</v>
      </c>
    </row>
    <row r="625" spans="1:21" x14ac:dyDescent="0.25">
      <c r="A625" t="s">
        <v>110</v>
      </c>
      <c r="B625" s="7">
        <v>49839.8</v>
      </c>
      <c r="C625" s="6">
        <v>4075.38</v>
      </c>
      <c r="D625" s="12">
        <v>2.0055679999999998</v>
      </c>
      <c r="E625" s="6">
        <v>602.46</v>
      </c>
      <c r="F625" s="6">
        <v>1.4034199999999999</v>
      </c>
      <c r="G625" s="16">
        <v>326.20999999999998</v>
      </c>
      <c r="H625" s="5">
        <f t="shared" si="129"/>
        <v>2.7200701745915268E-3</v>
      </c>
      <c r="I625" s="4">
        <f t="shared" si="130"/>
        <v>9.5644178706427052E-2</v>
      </c>
      <c r="J625" s="4">
        <f t="shared" si="131"/>
        <v>3.9447927005294092E-2</v>
      </c>
      <c r="K625" s="4">
        <f t="shared" si="132"/>
        <v>5.36938575626138E-2</v>
      </c>
      <c r="L625" s="4">
        <f t="shared" si="133"/>
        <v>3.0865285735272474E-2</v>
      </c>
      <c r="M625" s="3">
        <f t="shared" si="134"/>
        <v>2.7400711788605037E-2</v>
      </c>
      <c r="N625" s="42">
        <f t="shared" si="135"/>
        <v>128.06625348175149</v>
      </c>
      <c r="O625" s="14">
        <f t="shared" si="136"/>
        <v>600.30933301909022</v>
      </c>
      <c r="P625" s="14">
        <f t="shared" si="137"/>
        <v>1130.4324299950429</v>
      </c>
      <c r="Q625" s="14">
        <f t="shared" si="138"/>
        <v>699.23398328690826</v>
      </c>
      <c r="R625" s="14">
        <f t="shared" si="139"/>
        <v>0</v>
      </c>
      <c r="S625" s="14">
        <f t="shared" si="140"/>
        <v>0</v>
      </c>
      <c r="T625" s="45">
        <f t="shared" si="141"/>
        <v>2558.041999782793</v>
      </c>
      <c r="U625" s="46">
        <f t="shared" si="142"/>
        <v>5.4098345200279674E-2</v>
      </c>
    </row>
    <row r="626" spans="1:21" x14ac:dyDescent="0.25">
      <c r="A626" t="s">
        <v>109</v>
      </c>
      <c r="B626" s="7">
        <v>46708.800000000003</v>
      </c>
      <c r="C626" s="6">
        <v>3641.65</v>
      </c>
      <c r="D626" s="12">
        <v>2.1719909999999998</v>
      </c>
      <c r="E626" s="6">
        <v>562.85</v>
      </c>
      <c r="F626" s="6">
        <v>1.4859100000000001</v>
      </c>
      <c r="G626" s="16">
        <v>299.5</v>
      </c>
      <c r="H626" s="5">
        <f t="shared" si="129"/>
        <v>-6.2821279379130734E-2</v>
      </c>
      <c r="I626" s="4">
        <f t="shared" si="130"/>
        <v>-0.10642688534566103</v>
      </c>
      <c r="J626" s="4">
        <f t="shared" si="131"/>
        <v>8.2980482337173367E-2</v>
      </c>
      <c r="K626" s="4">
        <f t="shared" si="132"/>
        <v>-6.5747103542143859E-2</v>
      </c>
      <c r="L626" s="4">
        <f t="shared" si="133"/>
        <v>5.8777842698550797E-2</v>
      </c>
      <c r="M626" s="3">
        <f t="shared" si="134"/>
        <v>-8.1879770699855858E-2</v>
      </c>
      <c r="N626" s="42">
        <f t="shared" si="135"/>
        <v>120.0209675927358</v>
      </c>
      <c r="O626" s="14">
        <f t="shared" si="136"/>
        <v>536.4202804619373</v>
      </c>
      <c r="P626" s="14">
        <f t="shared" si="137"/>
        <v>1224.2362582856144</v>
      </c>
      <c r="Q626" s="14">
        <f t="shared" si="138"/>
        <v>653.2613741875582</v>
      </c>
      <c r="R626" s="14">
        <f t="shared" si="139"/>
        <v>0</v>
      </c>
      <c r="S626" s="14">
        <f t="shared" si="140"/>
        <v>0</v>
      </c>
      <c r="T626" s="45">
        <f t="shared" si="141"/>
        <v>2533.9388805278459</v>
      </c>
      <c r="U626" s="46">
        <f t="shared" si="142"/>
        <v>-9.4224876905828481E-3</v>
      </c>
    </row>
    <row r="627" spans="1:21" x14ac:dyDescent="0.25">
      <c r="A627" t="s">
        <v>108</v>
      </c>
      <c r="B627" s="7">
        <v>46426.400000000001</v>
      </c>
      <c r="C627" s="6">
        <v>3582.12</v>
      </c>
      <c r="D627" s="12">
        <v>2.300278</v>
      </c>
      <c r="E627" s="6">
        <v>563.41</v>
      </c>
      <c r="F627" s="6">
        <v>1.44967</v>
      </c>
      <c r="G627" s="16">
        <v>296.20100000000002</v>
      </c>
      <c r="H627" s="5">
        <f t="shared" si="129"/>
        <v>-6.0459699242969567E-3</v>
      </c>
      <c r="I627" s="4">
        <f t="shared" si="130"/>
        <v>-1.6346985569728023E-2</v>
      </c>
      <c r="J627" s="4">
        <f t="shared" si="131"/>
        <v>5.9064241058089273E-2</v>
      </c>
      <c r="K627" s="4">
        <f t="shared" si="132"/>
        <v>9.9493648396542511E-4</v>
      </c>
      <c r="L627" s="4">
        <f t="shared" si="133"/>
        <v>-2.4389094898075947E-2</v>
      </c>
      <c r="M627" s="3">
        <f t="shared" si="134"/>
        <v>-1.1015025041736126E-2</v>
      </c>
      <c r="N627" s="42">
        <f t="shared" si="135"/>
        <v>119.2953244323851</v>
      </c>
      <c r="O627" s="14">
        <f t="shared" si="136"/>
        <v>527.65142587791649</v>
      </c>
      <c r="P627" s="14">
        <f t="shared" si="137"/>
        <v>1296.5448437570492</v>
      </c>
      <c r="Q627" s="14">
        <f t="shared" si="138"/>
        <v>653.91132776230279</v>
      </c>
      <c r="R627" s="14">
        <f t="shared" si="139"/>
        <v>0</v>
      </c>
      <c r="S627" s="14">
        <f t="shared" si="140"/>
        <v>0</v>
      </c>
      <c r="T627" s="45">
        <f t="shared" si="141"/>
        <v>2597.4029218296537</v>
      </c>
      <c r="U627" s="46">
        <f t="shared" si="142"/>
        <v>2.5045608554136622E-2</v>
      </c>
    </row>
    <row r="628" spans="1:21" x14ac:dyDescent="0.25">
      <c r="A628" t="s">
        <v>107</v>
      </c>
      <c r="B628" s="7">
        <v>43541.3</v>
      </c>
      <c r="C628" s="6">
        <v>3279.68</v>
      </c>
      <c r="D628" s="12">
        <v>2.0313620000000001</v>
      </c>
      <c r="E628" s="6">
        <v>511.76</v>
      </c>
      <c r="F628" s="6">
        <v>1.4959</v>
      </c>
      <c r="G628" s="16">
        <v>281.26400000000001</v>
      </c>
      <c r="H628" s="5">
        <f t="shared" si="129"/>
        <v>-6.2143521789326694E-2</v>
      </c>
      <c r="I628" s="4">
        <f t="shared" si="130"/>
        <v>-8.4430449007850128E-2</v>
      </c>
      <c r="J628" s="4">
        <f t="shared" si="131"/>
        <v>-0.11690586963836547</v>
      </c>
      <c r="K628" s="4">
        <f t="shared" si="132"/>
        <v>-9.1673914201025886E-2</v>
      </c>
      <c r="L628" s="4">
        <f t="shared" si="133"/>
        <v>3.1890016348548267E-2</v>
      </c>
      <c r="M628" s="3">
        <f t="shared" si="134"/>
        <v>-5.0428594096576296E-2</v>
      </c>
      <c r="N628" s="42">
        <f t="shared" si="135"/>
        <v>111.88189283915638</v>
      </c>
      <c r="O628" s="14">
        <f t="shared" si="136"/>
        <v>483.10157907141166</v>
      </c>
      <c r="P628" s="14">
        <f t="shared" si="137"/>
        <v>1144.9711412724928</v>
      </c>
      <c r="Q628" s="14">
        <f t="shared" si="138"/>
        <v>593.96471680594254</v>
      </c>
      <c r="R628" s="14">
        <f t="shared" si="139"/>
        <v>0</v>
      </c>
      <c r="S628" s="14">
        <f t="shared" si="140"/>
        <v>0</v>
      </c>
      <c r="T628" s="45">
        <f t="shared" si="141"/>
        <v>2333.919329989003</v>
      </c>
      <c r="U628" s="46">
        <f t="shared" si="142"/>
        <v>-0.10144117018820031</v>
      </c>
    </row>
    <row r="629" spans="1:21" x14ac:dyDescent="0.25">
      <c r="A629" t="s">
        <v>106</v>
      </c>
      <c r="B629" s="7">
        <v>42897.3</v>
      </c>
      <c r="C629" s="6">
        <v>3377.55</v>
      </c>
      <c r="D629" s="12">
        <v>2.005655</v>
      </c>
      <c r="E629" s="6">
        <v>508.28</v>
      </c>
      <c r="F629" s="6">
        <v>1.5905499999999999</v>
      </c>
      <c r="G629" s="16">
        <v>294.38499999999999</v>
      </c>
      <c r="H629" s="5">
        <f t="shared" si="129"/>
        <v>-1.4790555174053144E-2</v>
      </c>
      <c r="I629" s="4">
        <f t="shared" si="130"/>
        <v>2.9841325983022804E-2</v>
      </c>
      <c r="J629" s="4">
        <f t="shared" si="131"/>
        <v>-1.2655056065831727E-2</v>
      </c>
      <c r="K629" s="4">
        <f t="shared" si="132"/>
        <v>-6.8000625293106465E-3</v>
      </c>
      <c r="L629" s="4">
        <f t="shared" si="133"/>
        <v>6.3272946052543633E-2</v>
      </c>
      <c r="M629" s="3">
        <f t="shared" si="134"/>
        <v>4.6650122305023078E-2</v>
      </c>
      <c r="N629" s="42">
        <f t="shared" si="135"/>
        <v>110.22709753014134</v>
      </c>
      <c r="O629" s="14">
        <f t="shared" si="136"/>
        <v>497.5179707753947</v>
      </c>
      <c r="P629" s="14">
        <f t="shared" si="137"/>
        <v>1130.48146728593</v>
      </c>
      <c r="Q629" s="14">
        <f t="shared" si="138"/>
        <v>589.92571959145789</v>
      </c>
      <c r="R629" s="14">
        <f t="shared" si="139"/>
        <v>0</v>
      </c>
      <c r="S629" s="14">
        <f t="shared" si="140"/>
        <v>0</v>
      </c>
      <c r="T629" s="45">
        <f t="shared" si="141"/>
        <v>2328.1522551829239</v>
      </c>
      <c r="U629" s="46">
        <f t="shared" si="142"/>
        <v>-2.4709829221502E-3</v>
      </c>
    </row>
    <row r="630" spans="1:21" x14ac:dyDescent="0.25">
      <c r="A630" t="s">
        <v>105</v>
      </c>
      <c r="B630" s="7">
        <v>36720.5</v>
      </c>
      <c r="C630" s="6">
        <v>2435.69</v>
      </c>
      <c r="D630" s="12">
        <v>1.471705</v>
      </c>
      <c r="E630" s="6">
        <v>335.12</v>
      </c>
      <c r="F630" s="6">
        <v>1.0617000000000001</v>
      </c>
      <c r="G630" s="16">
        <v>186.89599999999999</v>
      </c>
      <c r="H630" s="5">
        <f t="shared" si="129"/>
        <v>-0.14399041431512016</v>
      </c>
      <c r="I630" s="4">
        <f t="shared" si="130"/>
        <v>-0.27885893621115898</v>
      </c>
      <c r="J630" s="4">
        <f t="shared" si="131"/>
        <v>-0.26622225656954956</v>
      </c>
      <c r="K630" s="4">
        <f t="shared" si="132"/>
        <v>-0.34067836625482018</v>
      </c>
      <c r="L630" s="4">
        <f t="shared" si="133"/>
        <v>-0.33249504888246195</v>
      </c>
      <c r="M630" s="3">
        <f t="shared" si="134"/>
        <v>-0.36513069619715677</v>
      </c>
      <c r="N630" s="42">
        <f t="shared" si="135"/>
        <v>94.355452088023128</v>
      </c>
      <c r="O630" s="14">
        <f t="shared" si="136"/>
        <v>358.78063869903366</v>
      </c>
      <c r="P630" s="14">
        <f t="shared" si="137"/>
        <v>829.52214005501423</v>
      </c>
      <c r="Q630" s="14">
        <f t="shared" si="138"/>
        <v>388.95078922934084</v>
      </c>
      <c r="R630" s="14">
        <f t="shared" si="139"/>
        <v>0</v>
      </c>
      <c r="S630" s="14">
        <f t="shared" si="140"/>
        <v>0</v>
      </c>
      <c r="T630" s="45">
        <f t="shared" si="141"/>
        <v>1671.609020071412</v>
      </c>
      <c r="U630" s="46">
        <f t="shared" si="142"/>
        <v>-0.282001846593116</v>
      </c>
    </row>
    <row r="631" spans="1:21" x14ac:dyDescent="0.25">
      <c r="A631" t="s">
        <v>104</v>
      </c>
      <c r="B631" s="7">
        <v>40717.199999999997</v>
      </c>
      <c r="C631" s="6">
        <v>2777.55</v>
      </c>
      <c r="D631" s="12">
        <v>1.8032680000000001</v>
      </c>
      <c r="E631" s="6">
        <v>392.64</v>
      </c>
      <c r="F631" s="6">
        <v>1.1795500000000001</v>
      </c>
      <c r="G631" s="16">
        <v>211.77</v>
      </c>
      <c r="H631" s="5">
        <f t="shared" si="129"/>
        <v>0.10884111055132695</v>
      </c>
      <c r="I631" s="4">
        <f t="shared" si="130"/>
        <v>0.14035447860770467</v>
      </c>
      <c r="J631" s="4">
        <f t="shared" si="131"/>
        <v>0.2252917534424359</v>
      </c>
      <c r="K631" s="4">
        <f t="shared" si="132"/>
        <v>0.1716400095488182</v>
      </c>
      <c r="L631" s="4">
        <f t="shared" si="133"/>
        <v>0.11100122445135163</v>
      </c>
      <c r="M631" s="3">
        <f t="shared" si="134"/>
        <v>0.13309006078246743</v>
      </c>
      <c r="N631" s="42">
        <f t="shared" si="135"/>
        <v>104.62520427985609</v>
      </c>
      <c r="O631" s="14">
        <f t="shared" si="136"/>
        <v>409.13710817817582</v>
      </c>
      <c r="P631" s="14">
        <f t="shared" si="137"/>
        <v>1016.4066375073303</v>
      </c>
      <c r="Q631" s="14">
        <f t="shared" si="138"/>
        <v>455.71030640668528</v>
      </c>
      <c r="R631" s="14">
        <f t="shared" si="139"/>
        <v>0</v>
      </c>
      <c r="S631" s="14">
        <f t="shared" si="140"/>
        <v>0</v>
      </c>
      <c r="T631" s="45">
        <f t="shared" si="141"/>
        <v>1985.8792563720474</v>
      </c>
      <c r="U631" s="46">
        <f t="shared" si="142"/>
        <v>0.18800463058473427</v>
      </c>
    </row>
    <row r="632" spans="1:21" x14ac:dyDescent="0.25">
      <c r="A632" t="s">
        <v>103</v>
      </c>
      <c r="B632" s="7">
        <v>37297.4</v>
      </c>
      <c r="C632" s="6">
        <v>2433.11</v>
      </c>
      <c r="D632" s="12">
        <v>1.5476099999999999</v>
      </c>
      <c r="E632" s="6">
        <v>326.44</v>
      </c>
      <c r="F632" s="6">
        <v>1.006</v>
      </c>
      <c r="G632" s="16">
        <v>180.07499999999999</v>
      </c>
      <c r="H632" s="5">
        <f t="shared" si="129"/>
        <v>-8.3989075869656982E-2</v>
      </c>
      <c r="I632" s="4">
        <f t="shared" si="130"/>
        <v>-0.12400856870263366</v>
      </c>
      <c r="J632" s="4">
        <f t="shared" si="131"/>
        <v>-0.14177482215621873</v>
      </c>
      <c r="K632" s="4">
        <f t="shared" si="132"/>
        <v>-0.16860228198859006</v>
      </c>
      <c r="L632" s="4">
        <f t="shared" si="133"/>
        <v>-0.1471323809927515</v>
      </c>
      <c r="M632" s="3">
        <f t="shared" si="134"/>
        <v>-0.14966709165604197</v>
      </c>
      <c r="N632" s="42">
        <f t="shared" si="135"/>
        <v>95.837830059716893</v>
      </c>
      <c r="O632" s="14">
        <f t="shared" si="136"/>
        <v>358.40060098986567</v>
      </c>
      <c r="P632" s="14">
        <f t="shared" si="137"/>
        <v>872.30576723632828</v>
      </c>
      <c r="Q632" s="14">
        <f t="shared" si="138"/>
        <v>378.87650882079856</v>
      </c>
      <c r="R632" s="14">
        <f t="shared" si="139"/>
        <v>0</v>
      </c>
      <c r="S632" s="14">
        <f t="shared" si="140"/>
        <v>0</v>
      </c>
      <c r="T632" s="45">
        <f t="shared" si="141"/>
        <v>1705.4207071067094</v>
      </c>
      <c r="U632" s="46">
        <f t="shared" si="142"/>
        <v>-0.14122638542370425</v>
      </c>
    </row>
    <row r="633" spans="1:21" x14ac:dyDescent="0.25">
      <c r="A633" t="s">
        <v>102</v>
      </c>
      <c r="B633" s="7">
        <v>37448.300000000003</v>
      </c>
      <c r="C633" s="6">
        <v>2291.6</v>
      </c>
      <c r="D633" s="12">
        <v>1.4631099999999999</v>
      </c>
      <c r="E633" s="6">
        <v>299.25</v>
      </c>
      <c r="F633" s="6">
        <v>0.90502000000000005</v>
      </c>
      <c r="G633" s="16">
        <v>169.416</v>
      </c>
      <c r="H633" s="5">
        <f t="shared" si="129"/>
        <v>4.0458584244478235E-3</v>
      </c>
      <c r="I633" s="4">
        <f t="shared" si="130"/>
        <v>-5.8160132505312268E-2</v>
      </c>
      <c r="J633" s="4">
        <f t="shared" si="131"/>
        <v>-5.4600319201866143E-2</v>
      </c>
      <c r="K633" s="4">
        <f t="shared" si="132"/>
        <v>-8.329248866560468E-2</v>
      </c>
      <c r="L633" s="4">
        <f t="shared" si="133"/>
        <v>-0.10037773359840951</v>
      </c>
      <c r="M633" s="3">
        <f t="shared" si="134"/>
        <v>-5.9192003331944965E-2</v>
      </c>
      <c r="N633" s="42">
        <f t="shared" si="135"/>
        <v>96.225576351844794</v>
      </c>
      <c r="O633" s="14">
        <f t="shared" si="136"/>
        <v>337.55597454631152</v>
      </c>
      <c r="P633" s="14">
        <f t="shared" si="137"/>
        <v>824.67759390359606</v>
      </c>
      <c r="Q633" s="14">
        <f t="shared" si="138"/>
        <v>347.31894150417833</v>
      </c>
      <c r="R633" s="14">
        <f t="shared" si="139"/>
        <v>0</v>
      </c>
      <c r="S633" s="14">
        <f t="shared" si="140"/>
        <v>0</v>
      </c>
      <c r="T633" s="45">
        <f t="shared" si="141"/>
        <v>1605.7780863059306</v>
      </c>
      <c r="U633" s="46">
        <f t="shared" si="142"/>
        <v>-5.8427003017821333E-2</v>
      </c>
    </row>
    <row r="634" spans="1:21" x14ac:dyDescent="0.25">
      <c r="A634" t="s">
        <v>101</v>
      </c>
      <c r="B634" s="7">
        <v>34679.699999999997</v>
      </c>
      <c r="C634" s="6">
        <v>2101.34</v>
      </c>
      <c r="D634" s="12">
        <v>1.3151679999999999</v>
      </c>
      <c r="E634" s="6">
        <v>261.57</v>
      </c>
      <c r="F634" s="6">
        <v>0.79152999999999996</v>
      </c>
      <c r="G634" s="16">
        <v>142.54499999999999</v>
      </c>
      <c r="H634" s="5">
        <f t="shared" si="129"/>
        <v>-7.393125989697813E-2</v>
      </c>
      <c r="I634" s="4">
        <f t="shared" si="130"/>
        <v>-8.3024960726130081E-2</v>
      </c>
      <c r="J634" s="4">
        <f t="shared" si="131"/>
        <v>-0.10111474872019199</v>
      </c>
      <c r="K634" s="4">
        <f t="shared" si="132"/>
        <v>-0.12591478696741853</v>
      </c>
      <c r="L634" s="4">
        <f t="shared" si="133"/>
        <v>-0.1254005436343949</v>
      </c>
      <c r="M634" s="3">
        <f t="shared" si="134"/>
        <v>-0.15860957642725604</v>
      </c>
      <c r="N634" s="42">
        <f t="shared" si="135"/>
        <v>89.11149825784004</v>
      </c>
      <c r="O634" s="14">
        <f t="shared" si="136"/>
        <v>309.53040301673343</v>
      </c>
      <c r="P634" s="14">
        <f t="shared" si="137"/>
        <v>741.29052622086147</v>
      </c>
      <c r="Q634" s="14">
        <f t="shared" si="138"/>
        <v>303.58635097493044</v>
      </c>
      <c r="R634" s="14">
        <f t="shared" si="139"/>
        <v>0</v>
      </c>
      <c r="S634" s="14">
        <f t="shared" si="140"/>
        <v>0</v>
      </c>
      <c r="T634" s="45">
        <f t="shared" si="141"/>
        <v>1443.5187784703653</v>
      </c>
      <c r="U634" s="46">
        <f t="shared" si="142"/>
        <v>-0.10104715540666054</v>
      </c>
    </row>
    <row r="635" spans="1:21" x14ac:dyDescent="0.25">
      <c r="A635" t="s">
        <v>100</v>
      </c>
      <c r="B635" s="7">
        <v>38750.6</v>
      </c>
      <c r="C635" s="6">
        <v>2646.79</v>
      </c>
      <c r="D635" s="12">
        <v>1.5473250000000001</v>
      </c>
      <c r="E635" s="6">
        <v>345.02</v>
      </c>
      <c r="F635" s="6">
        <v>0.99141999999999997</v>
      </c>
      <c r="G635" s="16">
        <v>184.209</v>
      </c>
      <c r="H635" s="5">
        <f t="shared" si="129"/>
        <v>0.1173856751932687</v>
      </c>
      <c r="I635" s="4">
        <f t="shared" si="130"/>
        <v>0.25957246328533201</v>
      </c>
      <c r="J635" s="4">
        <f t="shared" si="131"/>
        <v>0.17652269519939678</v>
      </c>
      <c r="K635" s="4">
        <f t="shared" si="132"/>
        <v>0.3190350575371792</v>
      </c>
      <c r="L635" s="4">
        <f t="shared" si="133"/>
        <v>0.25253622730660874</v>
      </c>
      <c r="M635" s="3">
        <f t="shared" si="134"/>
        <v>0.29228664632221424</v>
      </c>
      <c r="N635" s="42">
        <f t="shared" si="135"/>
        <v>99.571911648320381</v>
      </c>
      <c r="O635" s="14">
        <f t="shared" si="136"/>
        <v>389.87597218948849</v>
      </c>
      <c r="P635" s="14">
        <f t="shared" si="137"/>
        <v>872.14512783514704</v>
      </c>
      <c r="Q635" s="14">
        <f t="shared" si="138"/>
        <v>400.44103992571968</v>
      </c>
      <c r="R635" s="14">
        <f t="shared" si="139"/>
        <v>0</v>
      </c>
      <c r="S635" s="14">
        <f t="shared" si="140"/>
        <v>0</v>
      </c>
      <c r="T635" s="45">
        <f t="shared" si="141"/>
        <v>1762.0340515986757</v>
      </c>
      <c r="U635" s="46">
        <f t="shared" si="142"/>
        <v>0.22065197756957988</v>
      </c>
    </row>
    <row r="636" spans="1:21" x14ac:dyDescent="0.25">
      <c r="A636" t="s">
        <v>99</v>
      </c>
      <c r="B636" s="7">
        <v>38378.300000000003</v>
      </c>
      <c r="C636" s="6">
        <v>2705.09</v>
      </c>
      <c r="D636" s="12">
        <v>1.5520659999999999</v>
      </c>
      <c r="E636" s="6">
        <v>343.77</v>
      </c>
      <c r="F636" s="6">
        <v>0.97433999999999998</v>
      </c>
      <c r="G636" s="16">
        <v>183.80500000000001</v>
      </c>
      <c r="H636" s="5">
        <f t="shared" si="129"/>
        <v>-9.607593172750728E-3</v>
      </c>
      <c r="I636" s="4">
        <f t="shared" si="130"/>
        <v>2.202668137630881E-2</v>
      </c>
      <c r="J636" s="4">
        <f t="shared" si="131"/>
        <v>3.0639975441486555E-3</v>
      </c>
      <c r="K636" s="4">
        <f t="shared" si="132"/>
        <v>-3.6229783780650227E-3</v>
      </c>
      <c r="L636" s="4">
        <f t="shared" si="133"/>
        <v>-1.7227814649694362E-2</v>
      </c>
      <c r="M636" s="3">
        <f t="shared" si="134"/>
        <v>-2.1931610290485404E-3</v>
      </c>
      <c r="N636" s="42">
        <f t="shared" si="135"/>
        <v>98.615265229770245</v>
      </c>
      <c r="O636" s="14">
        <f t="shared" si="136"/>
        <v>398.46364600518501</v>
      </c>
      <c r="P636" s="14">
        <f t="shared" si="137"/>
        <v>874.81737836497518</v>
      </c>
      <c r="Q636" s="14">
        <f t="shared" si="138"/>
        <v>398.99025069637895</v>
      </c>
      <c r="R636" s="14">
        <f t="shared" si="139"/>
        <v>0</v>
      </c>
      <c r="S636" s="14">
        <f t="shared" si="140"/>
        <v>0</v>
      </c>
      <c r="T636" s="45">
        <f t="shared" si="141"/>
        <v>1770.8865402963095</v>
      </c>
      <c r="U636" s="46">
        <f t="shared" si="142"/>
        <v>5.0240168114810135E-3</v>
      </c>
    </row>
    <row r="637" spans="1:21" x14ac:dyDescent="0.25">
      <c r="A637" t="s">
        <v>98</v>
      </c>
      <c r="B637" s="7">
        <v>39249.199999999997</v>
      </c>
      <c r="C637" s="6">
        <v>2884.66</v>
      </c>
      <c r="D637" s="12">
        <v>1.777995</v>
      </c>
      <c r="E637" s="6">
        <v>379.22</v>
      </c>
      <c r="F637" s="6">
        <v>1.0316700000000001</v>
      </c>
      <c r="G637" s="16">
        <v>198.791</v>
      </c>
      <c r="H637" s="5">
        <f t="shared" si="129"/>
        <v>2.2692511132593074E-2</v>
      </c>
      <c r="I637" s="4">
        <f t="shared" si="130"/>
        <v>6.6382264545726599E-2</v>
      </c>
      <c r="J637" s="4">
        <f t="shared" si="131"/>
        <v>0.14556661894532841</v>
      </c>
      <c r="K637" s="4">
        <f t="shared" si="132"/>
        <v>0.10312127294411977</v>
      </c>
      <c r="L637" s="4">
        <f t="shared" si="133"/>
        <v>5.883983003879556E-2</v>
      </c>
      <c r="M637" s="3">
        <f t="shared" si="134"/>
        <v>8.1532058431489807E-2</v>
      </c>
      <c r="N637" s="42">
        <f t="shared" si="135"/>
        <v>100.85309323384043</v>
      </c>
      <c r="O637" s="14">
        <f t="shared" si="136"/>
        <v>424.91456516615597</v>
      </c>
      <c r="P637" s="14">
        <f t="shared" si="137"/>
        <v>1002.1615863281808</v>
      </c>
      <c r="Q637" s="14">
        <f t="shared" si="138"/>
        <v>440.13463324048303</v>
      </c>
      <c r="R637" s="14">
        <f t="shared" si="139"/>
        <v>0</v>
      </c>
      <c r="S637" s="14">
        <f t="shared" si="140"/>
        <v>0</v>
      </c>
      <c r="T637" s="45">
        <f t="shared" si="141"/>
        <v>1968.0638779686603</v>
      </c>
      <c r="U637" s="46">
        <f t="shared" si="142"/>
        <v>0.11134385698101168</v>
      </c>
    </row>
    <row r="638" spans="1:21" x14ac:dyDescent="0.25">
      <c r="A638" t="s">
        <v>97</v>
      </c>
      <c r="B638" s="7">
        <v>38417.300000000003</v>
      </c>
      <c r="C638" s="6">
        <v>2735.88</v>
      </c>
      <c r="D638" s="12">
        <v>1.6451499999999999</v>
      </c>
      <c r="E638" s="6">
        <v>367.46</v>
      </c>
      <c r="F638" s="6">
        <v>0.97050000000000003</v>
      </c>
      <c r="G638" s="16">
        <v>193.255</v>
      </c>
      <c r="H638" s="5">
        <f t="shared" si="129"/>
        <v>-2.119533646545646E-2</v>
      </c>
      <c r="I638" s="4">
        <f t="shared" si="130"/>
        <v>-5.1576268953706816E-2</v>
      </c>
      <c r="J638" s="4">
        <f t="shared" si="131"/>
        <v>-7.4716183116375512E-2</v>
      </c>
      <c r="K638" s="4">
        <f t="shared" si="132"/>
        <v>-3.1011022625389129E-2</v>
      </c>
      <c r="L638" s="4">
        <f t="shared" si="133"/>
        <v>-5.9292215534037074E-2</v>
      </c>
      <c r="M638" s="3">
        <f t="shared" si="134"/>
        <v>-2.7848343234854744E-2</v>
      </c>
      <c r="N638" s="42">
        <f t="shared" si="135"/>
        <v>98.715477989167127</v>
      </c>
      <c r="O638" s="14">
        <f t="shared" si="136"/>
        <v>402.99905727079891</v>
      </c>
      <c r="P638" s="14">
        <f t="shared" si="137"/>
        <v>927.28389773188701</v>
      </c>
      <c r="Q638" s="14">
        <f t="shared" si="138"/>
        <v>426.48560817084507</v>
      </c>
      <c r="R638" s="14">
        <f t="shared" si="139"/>
        <v>0</v>
      </c>
      <c r="S638" s="14">
        <f t="shared" si="140"/>
        <v>0</v>
      </c>
      <c r="T638" s="45">
        <f t="shared" si="141"/>
        <v>1855.4840411626981</v>
      </c>
      <c r="U638" s="46">
        <f t="shared" si="142"/>
        <v>-5.7203344904720121E-2</v>
      </c>
    </row>
    <row r="639" spans="1:21" x14ac:dyDescent="0.25">
      <c r="A639" t="s">
        <v>96</v>
      </c>
      <c r="B639" s="7">
        <v>35662.5</v>
      </c>
      <c r="C639" s="6">
        <v>2414.29</v>
      </c>
      <c r="D639" s="12">
        <v>1.5122439999999999</v>
      </c>
      <c r="E639" s="6">
        <v>329.31</v>
      </c>
      <c r="F639" s="6">
        <v>0.89917999999999998</v>
      </c>
      <c r="G639" s="16">
        <v>177.29599999999999</v>
      </c>
      <c r="H639" s="5">
        <f t="shared" si="129"/>
        <v>-7.1707277710823081E-2</v>
      </c>
      <c r="I639" s="4">
        <f t="shared" si="130"/>
        <v>-0.11754536017661599</v>
      </c>
      <c r="J639" s="4">
        <f t="shared" si="131"/>
        <v>-8.0786554417530354E-2</v>
      </c>
      <c r="K639" s="4">
        <f t="shared" si="132"/>
        <v>-0.10382082403526904</v>
      </c>
      <c r="L639" s="4">
        <f t="shared" si="133"/>
        <v>-7.3487892838743019E-2</v>
      </c>
      <c r="M639" s="3">
        <f t="shared" si="134"/>
        <v>-8.258001086647182E-2</v>
      </c>
      <c r="N639" s="42">
        <f t="shared" si="135"/>
        <v>91.636859794641282</v>
      </c>
      <c r="O639" s="14">
        <f t="shared" si="136"/>
        <v>355.62838793306616</v>
      </c>
      <c r="P639" s="14">
        <f t="shared" si="137"/>
        <v>852.37182666727028</v>
      </c>
      <c r="Q639" s="14">
        <f t="shared" si="138"/>
        <v>382.20752089136505</v>
      </c>
      <c r="R639" s="14">
        <f t="shared" si="139"/>
        <v>0</v>
      </c>
      <c r="S639" s="14">
        <f t="shared" si="140"/>
        <v>0</v>
      </c>
      <c r="T639" s="45">
        <f t="shared" si="141"/>
        <v>1681.8445952863428</v>
      </c>
      <c r="U639" s="46">
        <f t="shared" si="142"/>
        <v>-9.3581751189596774E-2</v>
      </c>
    </row>
    <row r="640" spans="1:21" x14ac:dyDescent="0.25">
      <c r="A640" t="s">
        <v>95</v>
      </c>
      <c r="B640" s="7">
        <v>34584.6</v>
      </c>
      <c r="C640" s="6">
        <v>2276.0700000000002</v>
      </c>
      <c r="D640" s="12">
        <v>1.4014230000000001</v>
      </c>
      <c r="E640" s="6">
        <v>304.76</v>
      </c>
      <c r="F640" s="6">
        <v>0.83040999999999998</v>
      </c>
      <c r="G640" s="16">
        <v>163.501</v>
      </c>
      <c r="H640" s="5">
        <f t="shared" si="129"/>
        <v>-3.0225026288117851E-2</v>
      </c>
      <c r="I640" s="4">
        <f t="shared" si="130"/>
        <v>-5.7250785945350269E-2</v>
      </c>
      <c r="J640" s="4">
        <f t="shared" si="131"/>
        <v>-7.3282486159640836E-2</v>
      </c>
      <c r="K640" s="4">
        <f t="shared" si="132"/>
        <v>-7.4549816282530212E-2</v>
      </c>
      <c r="L640" s="4">
        <f t="shared" si="133"/>
        <v>-7.6480793611957587E-2</v>
      </c>
      <c r="M640" s="3">
        <f t="shared" si="134"/>
        <v>-7.7807733959028846E-2</v>
      </c>
      <c r="N640" s="42">
        <f t="shared" si="135"/>
        <v>88.867133298387685</v>
      </c>
      <c r="O640" s="14">
        <f t="shared" si="136"/>
        <v>335.26838321942023</v>
      </c>
      <c r="P640" s="14">
        <f t="shared" si="137"/>
        <v>789.90790007665828</v>
      </c>
      <c r="Q640" s="14">
        <f t="shared" si="138"/>
        <v>353.71402042711247</v>
      </c>
      <c r="R640" s="14">
        <f t="shared" si="139"/>
        <v>0</v>
      </c>
      <c r="S640" s="14">
        <f t="shared" si="140"/>
        <v>0</v>
      </c>
      <c r="T640" s="45">
        <f t="shared" si="141"/>
        <v>1567.7574370215787</v>
      </c>
      <c r="U640" s="46">
        <f t="shared" si="142"/>
        <v>-6.7834542254684549E-2</v>
      </c>
    </row>
    <row r="641" spans="1:21" x14ac:dyDescent="0.25">
      <c r="A641" t="s">
        <v>94</v>
      </c>
      <c r="B641" s="7">
        <v>35652.800000000003</v>
      </c>
      <c r="C641" s="6">
        <v>2386.1</v>
      </c>
      <c r="D641" s="12">
        <v>1.5757969999999999</v>
      </c>
      <c r="E641" s="6">
        <v>325.58999999999997</v>
      </c>
      <c r="F641" s="6">
        <v>0.90612000000000004</v>
      </c>
      <c r="G641" s="16">
        <v>170.50299999999999</v>
      </c>
      <c r="H641" s="5">
        <f t="shared" si="129"/>
        <v>3.0886579575880813E-2</v>
      </c>
      <c r="I641" s="4">
        <f t="shared" si="130"/>
        <v>4.8342098441611858E-2</v>
      </c>
      <c r="J641" s="4">
        <f t="shared" si="131"/>
        <v>0.1244263866084685</v>
      </c>
      <c r="K641" s="4">
        <f t="shared" si="132"/>
        <v>6.8348864680404242E-2</v>
      </c>
      <c r="L641" s="4">
        <f t="shared" si="133"/>
        <v>9.1171830782384777E-2</v>
      </c>
      <c r="M641" s="3">
        <f t="shared" si="134"/>
        <v>4.2825426144182499E-2</v>
      </c>
      <c r="N641" s="42">
        <f t="shared" si="135"/>
        <v>91.611935082688746</v>
      </c>
      <c r="O641" s="14">
        <f t="shared" si="136"/>
        <v>351.47596040537348</v>
      </c>
      <c r="P641" s="14">
        <f t="shared" si="137"/>
        <v>888.19328583668005</v>
      </c>
      <c r="Q641" s="14">
        <f t="shared" si="138"/>
        <v>377.88997214484692</v>
      </c>
      <c r="R641" s="14">
        <f t="shared" si="139"/>
        <v>0</v>
      </c>
      <c r="S641" s="14">
        <f t="shared" si="140"/>
        <v>0</v>
      </c>
      <c r="T641" s="45">
        <f t="shared" si="141"/>
        <v>1709.1711534695892</v>
      </c>
      <c r="U641" s="46">
        <f t="shared" si="142"/>
        <v>9.0201272919277597E-2</v>
      </c>
    </row>
    <row r="642" spans="1:21" x14ac:dyDescent="0.25">
      <c r="A642" t="s">
        <v>93</v>
      </c>
      <c r="B642" s="7">
        <v>37298.6</v>
      </c>
      <c r="C642" s="6">
        <v>2708.47</v>
      </c>
      <c r="D642" s="12">
        <v>1.739981</v>
      </c>
      <c r="E642" s="6">
        <v>353.74</v>
      </c>
      <c r="F642" s="6">
        <v>1.0429299999999999</v>
      </c>
      <c r="G642" s="16">
        <v>188.16900000000001</v>
      </c>
      <c r="H642" s="5">
        <f t="shared" si="129"/>
        <v>4.6161872279316007E-2</v>
      </c>
      <c r="I642" s="4">
        <f t="shared" si="130"/>
        <v>0.13510330665102055</v>
      </c>
      <c r="J642" s="4">
        <f t="shared" si="131"/>
        <v>0.1041910855268795</v>
      </c>
      <c r="K642" s="4">
        <f t="shared" si="132"/>
        <v>8.6458429312939789E-2</v>
      </c>
      <c r="L642" s="4">
        <f t="shared" si="133"/>
        <v>0.15098441707500099</v>
      </c>
      <c r="M642" s="3">
        <f t="shared" si="134"/>
        <v>0.10361108015694764</v>
      </c>
      <c r="N642" s="42">
        <f t="shared" si="135"/>
        <v>95.840913529236815</v>
      </c>
      <c r="O642" s="14">
        <f t="shared" si="136"/>
        <v>398.96152486448261</v>
      </c>
      <c r="P642" s="14">
        <f t="shared" si="137"/>
        <v>980.73510844568966</v>
      </c>
      <c r="Q642" s="14">
        <f t="shared" si="138"/>
        <v>410.56174558960095</v>
      </c>
      <c r="R642" s="14">
        <f t="shared" si="139"/>
        <v>0</v>
      </c>
      <c r="S642" s="14">
        <f t="shared" si="140"/>
        <v>0</v>
      </c>
      <c r="T642" s="45">
        <f t="shared" si="141"/>
        <v>1886.0992924290099</v>
      </c>
      <c r="U642" s="46">
        <f t="shared" si="142"/>
        <v>0.10351692315907601</v>
      </c>
    </row>
    <row r="643" spans="1:21" x14ac:dyDescent="0.25">
      <c r="A643" t="s">
        <v>92</v>
      </c>
      <c r="B643" s="7">
        <v>36687.599999999999</v>
      </c>
      <c r="C643" s="6">
        <v>2633.67</v>
      </c>
      <c r="D643" s="12">
        <v>1.7351909999999999</v>
      </c>
      <c r="E643" s="6">
        <v>362.39</v>
      </c>
      <c r="F643" s="6">
        <v>1.0106299999999999</v>
      </c>
      <c r="G643" s="16">
        <v>182.93199999999999</v>
      </c>
      <c r="H643" s="5">
        <f t="shared" si="129"/>
        <v>-1.6381311899106188E-2</v>
      </c>
      <c r="I643" s="4">
        <f t="shared" si="130"/>
        <v>-2.7617067938725426E-2</v>
      </c>
      <c r="J643" s="4">
        <f t="shared" si="131"/>
        <v>-2.7529036236603188E-3</v>
      </c>
      <c r="K643" s="4">
        <f t="shared" si="132"/>
        <v>2.4452988070334136E-2</v>
      </c>
      <c r="L643" s="4">
        <f t="shared" si="133"/>
        <v>-3.0970439051518306E-2</v>
      </c>
      <c r="M643" s="3">
        <f t="shared" si="134"/>
        <v>-2.7831364358635202E-2</v>
      </c>
      <c r="N643" s="42">
        <f t="shared" si="135"/>
        <v>94.270913632019116</v>
      </c>
      <c r="O643" s="14">
        <f t="shared" si="136"/>
        <v>387.94337732736273</v>
      </c>
      <c r="P643" s="14">
        <f t="shared" si="137"/>
        <v>978.03523921179863</v>
      </c>
      <c r="Q643" s="14">
        <f t="shared" si="138"/>
        <v>420.601207056639</v>
      </c>
      <c r="R643" s="14">
        <f t="shared" si="139"/>
        <v>0</v>
      </c>
      <c r="S643" s="14">
        <f t="shared" si="140"/>
        <v>0</v>
      </c>
      <c r="T643" s="45">
        <f t="shared" si="141"/>
        <v>1880.8507372278195</v>
      </c>
      <c r="U643" s="46">
        <f t="shared" si="142"/>
        <v>-2.7827565718615555E-3</v>
      </c>
    </row>
    <row r="644" spans="1:21" x14ac:dyDescent="0.25">
      <c r="A644" t="s">
        <v>91</v>
      </c>
      <c r="B644" s="7">
        <v>37555.800000000003</v>
      </c>
      <c r="C644" s="6">
        <v>2706.1</v>
      </c>
      <c r="D644" s="12">
        <v>1.7531080000000001</v>
      </c>
      <c r="E644" s="6">
        <v>401.12</v>
      </c>
      <c r="F644" s="6">
        <v>1.02441</v>
      </c>
      <c r="G644" s="16">
        <v>187.22499999999999</v>
      </c>
      <c r="H644" s="5">
        <f t="shared" si="129"/>
        <v>2.3664671442122254E-2</v>
      </c>
      <c r="I644" s="4">
        <f t="shared" si="130"/>
        <v>2.7501547270538662E-2</v>
      </c>
      <c r="J644" s="4">
        <f t="shared" si="131"/>
        <v>1.0325664436941162E-2</v>
      </c>
      <c r="K644" s="4">
        <f t="shared" si="132"/>
        <v>0.1068738099837192</v>
      </c>
      <c r="L644" s="4">
        <f t="shared" si="133"/>
        <v>1.3635059319434539E-2</v>
      </c>
      <c r="M644" s="3">
        <f t="shared" si="134"/>
        <v>2.3467736645310877E-2</v>
      </c>
      <c r="N644" s="42">
        <f t="shared" si="135"/>
        <v>96.501803829669527</v>
      </c>
      <c r="O644" s="14">
        <f t="shared" si="136"/>
        <v>398.61242045722361</v>
      </c>
      <c r="P644" s="14">
        <f t="shared" si="137"/>
        <v>988.13410289940316</v>
      </c>
      <c r="Q644" s="14">
        <f t="shared" si="138"/>
        <v>465.55246053853318</v>
      </c>
      <c r="R644" s="14">
        <f t="shared" si="139"/>
        <v>0</v>
      </c>
      <c r="S644" s="14">
        <f t="shared" si="140"/>
        <v>0</v>
      </c>
      <c r="T644" s="45">
        <f t="shared" si="141"/>
        <v>1948.8007877248297</v>
      </c>
      <c r="U644" s="46">
        <f t="shared" si="142"/>
        <v>3.6127295564751361E-2</v>
      </c>
    </row>
    <row r="645" spans="1:21" x14ac:dyDescent="0.25">
      <c r="A645" t="s">
        <v>90</v>
      </c>
      <c r="B645" s="7">
        <v>39187.300000000003</v>
      </c>
      <c r="C645" s="6">
        <v>2853.35</v>
      </c>
      <c r="D645" s="12">
        <v>1.8445389999999999</v>
      </c>
      <c r="E645" s="6">
        <v>427.59</v>
      </c>
      <c r="F645" s="6">
        <v>1.04426</v>
      </c>
      <c r="G645" s="16">
        <v>192.95</v>
      </c>
      <c r="H645" s="5">
        <f t="shared" ref="H645:H708" si="143">IFERROR(B645/B644-1,"")</f>
        <v>4.3442024933565415E-2</v>
      </c>
      <c r="I645" s="4">
        <f t="shared" ref="I645:I708" si="144">IFERROR(C645/C644-1,"")</f>
        <v>5.4414101474446586E-2</v>
      </c>
      <c r="J645" s="4">
        <f t="shared" ref="J645:J708" si="145">IFERROR(D645/D644-1,"")</f>
        <v>5.2153660812682245E-2</v>
      </c>
      <c r="K645" s="4">
        <f t="shared" ref="K645:K708" si="146">IFERROR(E645/E644-1,"")</f>
        <v>6.5990227363382559E-2</v>
      </c>
      <c r="L645" s="4">
        <f t="shared" ref="L645:L708" si="147">IFERROR(F645/F644-1,"")</f>
        <v>1.9377007252955325E-2</v>
      </c>
      <c r="M645" s="3">
        <f t="shared" ref="M645:M708" si="148">IFERROR(G645/G644-1,"")</f>
        <v>3.0578181332621135E-2</v>
      </c>
      <c r="N645" s="42">
        <f t="shared" si="135"/>
        <v>100.69403759777207</v>
      </c>
      <c r="O645" s="14">
        <f t="shared" si="136"/>
        <v>420.30255715295772</v>
      </c>
      <c r="P645" s="14">
        <f t="shared" si="137"/>
        <v>1039.6689137394626</v>
      </c>
      <c r="Q645" s="14">
        <f t="shared" si="138"/>
        <v>496.27437325905316</v>
      </c>
      <c r="R645" s="14">
        <f t="shared" si="139"/>
        <v>0</v>
      </c>
      <c r="S645" s="14">
        <f t="shared" si="140"/>
        <v>0</v>
      </c>
      <c r="T645" s="45">
        <f t="shared" si="141"/>
        <v>2056.9398817492456</v>
      </c>
      <c r="U645" s="46">
        <f t="shared" si="142"/>
        <v>5.549007097368075E-2</v>
      </c>
    </row>
    <row r="646" spans="1:21" x14ac:dyDescent="0.25">
      <c r="A646" t="s">
        <v>89</v>
      </c>
      <c r="B646" s="7">
        <v>36851.300000000003</v>
      </c>
      <c r="C646" s="6">
        <v>2686.5</v>
      </c>
      <c r="D646" s="12">
        <v>1.7090069999999999</v>
      </c>
      <c r="E646" s="6">
        <v>390.97</v>
      </c>
      <c r="F646" s="6">
        <v>0.96926999999999996</v>
      </c>
      <c r="G646" s="16">
        <v>178.60900000000001</v>
      </c>
      <c r="H646" s="5">
        <f t="shared" si="143"/>
        <v>-5.9611149530587659E-2</v>
      </c>
      <c r="I646" s="4">
        <f t="shared" si="144"/>
        <v>-5.8475125729405719E-2</v>
      </c>
      <c r="J646" s="4">
        <f t="shared" si="145"/>
        <v>-7.3477437993991979E-2</v>
      </c>
      <c r="K646" s="4">
        <f t="shared" si="146"/>
        <v>-8.5642788652681157E-2</v>
      </c>
      <c r="L646" s="4">
        <f t="shared" si="147"/>
        <v>-7.1811617796334271E-2</v>
      </c>
      <c r="M646" s="3">
        <f t="shared" si="148"/>
        <v>-7.4324954651464048E-2</v>
      </c>
      <c r="N646" s="42">
        <f t="shared" ref="N646:N709" si="149">N645*(1+H646)</f>
        <v>94.691550265692655</v>
      </c>
      <c r="O646" s="14">
        <f t="shared" ref="O646:O709" si="150">O645*(1+I646)</f>
        <v>395.72531227904778</v>
      </c>
      <c r="P646" s="14">
        <f t="shared" ref="P646:P709" si="151">P645*(1+J646)</f>
        <v>963.27670559589023</v>
      </c>
      <c r="Q646" s="14">
        <f t="shared" ref="Q646:Q709" si="152">Q645*(1+K646)</f>
        <v>453.77205199628628</v>
      </c>
      <c r="R646" s="14">
        <f t="shared" ref="R646:R709" si="153">R645*(1+L646)</f>
        <v>0</v>
      </c>
      <c r="S646" s="14">
        <f t="shared" ref="S646:S709" si="154">S645*(1+M646)</f>
        <v>0</v>
      </c>
      <c r="T646" s="45">
        <f t="shared" ref="T646:T709" si="155">SUM(N646:S646)</f>
        <v>1907.4656201369171</v>
      </c>
      <c r="U646" s="46">
        <f t="shared" ref="U646:U709" si="156">T646/T645-1</f>
        <v>-7.2668269470867464E-2</v>
      </c>
    </row>
    <row r="647" spans="1:21" x14ac:dyDescent="0.25">
      <c r="A647" t="s">
        <v>88</v>
      </c>
      <c r="B647" s="7">
        <v>35520</v>
      </c>
      <c r="C647" s="6">
        <v>2628.98</v>
      </c>
      <c r="D647" s="12">
        <v>1.658058</v>
      </c>
      <c r="E647" s="6">
        <v>390.09</v>
      </c>
      <c r="F647" s="6">
        <v>0.92274</v>
      </c>
      <c r="G647" s="16">
        <v>172.99</v>
      </c>
      <c r="H647" s="5">
        <f t="shared" si="143"/>
        <v>-3.6126269629565333E-2</v>
      </c>
      <c r="I647" s="4">
        <f t="shared" si="144"/>
        <v>-2.1410757491159504E-2</v>
      </c>
      <c r="J647" s="4">
        <f t="shared" si="145"/>
        <v>-2.9812048751116871E-2</v>
      </c>
      <c r="K647" s="4">
        <f t="shared" si="146"/>
        <v>-2.2508120827686717E-3</v>
      </c>
      <c r="L647" s="4">
        <f t="shared" si="147"/>
        <v>-4.8005199789532327E-2</v>
      </c>
      <c r="M647" s="3">
        <f t="shared" si="148"/>
        <v>-3.1459780862106657E-2</v>
      </c>
      <c r="N647" s="42">
        <f t="shared" si="149"/>
        <v>91.270697789152706</v>
      </c>
      <c r="O647" s="14">
        <f t="shared" si="150"/>
        <v>387.2525335847277</v>
      </c>
      <c r="P647" s="14">
        <f t="shared" si="151"/>
        <v>934.55945348785031</v>
      </c>
      <c r="Q647" s="14">
        <f t="shared" si="152"/>
        <v>452.7506963788303</v>
      </c>
      <c r="R647" s="14">
        <f t="shared" si="153"/>
        <v>0</v>
      </c>
      <c r="S647" s="14">
        <f t="shared" si="154"/>
        <v>0</v>
      </c>
      <c r="T647" s="45">
        <f t="shared" si="155"/>
        <v>1865.833381240561</v>
      </c>
      <c r="U647" s="46">
        <f t="shared" si="156"/>
        <v>-2.1825944571083666E-2</v>
      </c>
    </row>
    <row r="648" spans="1:21" x14ac:dyDescent="0.25">
      <c r="A648" t="s">
        <v>87</v>
      </c>
      <c r="B648" s="7">
        <v>35815.4</v>
      </c>
      <c r="C648" s="6">
        <v>2713.66</v>
      </c>
      <c r="D648" s="12">
        <v>1.6755040000000001</v>
      </c>
      <c r="E648" s="6">
        <v>393.2</v>
      </c>
      <c r="F648" s="6">
        <v>0.94493000000000005</v>
      </c>
      <c r="G648" s="16">
        <v>176.29</v>
      </c>
      <c r="H648" s="5">
        <f t="shared" si="143"/>
        <v>8.3164414414413912E-3</v>
      </c>
      <c r="I648" s="4">
        <f t="shared" si="144"/>
        <v>3.2210210804190176E-2</v>
      </c>
      <c r="J648" s="4">
        <f t="shared" si="145"/>
        <v>1.0521947965632217E-2</v>
      </c>
      <c r="K648" s="4">
        <f t="shared" si="146"/>
        <v>7.9725191622446179E-3</v>
      </c>
      <c r="L648" s="4">
        <f t="shared" si="147"/>
        <v>2.4047944166287305E-2</v>
      </c>
      <c r="M648" s="3">
        <f t="shared" si="148"/>
        <v>1.9076247181917916E-2</v>
      </c>
      <c r="N648" s="42">
        <f t="shared" si="149"/>
        <v>92.029745202635695</v>
      </c>
      <c r="O648" s="14">
        <f t="shared" si="150"/>
        <v>399.72601932594853</v>
      </c>
      <c r="P648" s="14">
        <f t="shared" si="151"/>
        <v>944.3928394282392</v>
      </c>
      <c r="Q648" s="14">
        <f t="shared" si="152"/>
        <v>456.36025998143009</v>
      </c>
      <c r="R648" s="14">
        <f t="shared" si="153"/>
        <v>0</v>
      </c>
      <c r="S648" s="14">
        <f t="shared" si="154"/>
        <v>0</v>
      </c>
      <c r="T648" s="45">
        <f t="shared" si="155"/>
        <v>1892.5088639382536</v>
      </c>
      <c r="U648" s="46">
        <f t="shared" si="156"/>
        <v>1.429681930117277E-2</v>
      </c>
    </row>
    <row r="649" spans="1:21" x14ac:dyDescent="0.25">
      <c r="A649" t="s">
        <v>86</v>
      </c>
      <c r="B649" s="7">
        <v>33578</v>
      </c>
      <c r="C649" s="6">
        <v>2592.63</v>
      </c>
      <c r="D649" s="12">
        <v>1.564406</v>
      </c>
      <c r="E649" s="6">
        <v>358.08</v>
      </c>
      <c r="F649" s="6">
        <v>0.86345000000000005</v>
      </c>
      <c r="G649" s="16">
        <v>161.93899999999999</v>
      </c>
      <c r="H649" s="5">
        <f t="shared" si="143"/>
        <v>-6.2470333990406357E-2</v>
      </c>
      <c r="I649" s="4">
        <f t="shared" si="144"/>
        <v>-4.4600281538586195E-2</v>
      </c>
      <c r="J649" s="4">
        <f t="shared" si="145"/>
        <v>-6.6307212635720481E-2</v>
      </c>
      <c r="K649" s="4">
        <f t="shared" si="146"/>
        <v>-8.931841302136323E-2</v>
      </c>
      <c r="L649" s="4">
        <f t="shared" si="147"/>
        <v>-8.6228609526631583E-2</v>
      </c>
      <c r="M649" s="3">
        <f t="shared" si="148"/>
        <v>-8.1405638436666816E-2</v>
      </c>
      <c r="N649" s="42">
        <f t="shared" si="149"/>
        <v>86.280616282775043</v>
      </c>
      <c r="O649" s="14">
        <f t="shared" si="150"/>
        <v>381.89812632571289</v>
      </c>
      <c r="P649" s="14">
        <f t="shared" si="151"/>
        <v>881.77278261261915</v>
      </c>
      <c r="Q649" s="14">
        <f t="shared" si="152"/>
        <v>415.598885793872</v>
      </c>
      <c r="R649" s="14">
        <f t="shared" si="153"/>
        <v>0</v>
      </c>
      <c r="S649" s="14">
        <f t="shared" si="154"/>
        <v>0</v>
      </c>
      <c r="T649" s="45">
        <f t="shared" si="155"/>
        <v>1765.5504110149791</v>
      </c>
      <c r="U649" s="46">
        <f t="shared" si="156"/>
        <v>-6.708473357375877E-2</v>
      </c>
    </row>
    <row r="650" spans="1:21" x14ac:dyDescent="0.25">
      <c r="A650" t="s">
        <v>85</v>
      </c>
      <c r="B650" s="7">
        <v>33382.9</v>
      </c>
      <c r="C650" s="6">
        <v>2510.65</v>
      </c>
      <c r="D650" s="12">
        <v>1.585148</v>
      </c>
      <c r="E650" s="6">
        <v>352.64</v>
      </c>
      <c r="F650" s="6">
        <v>0.87392999999999998</v>
      </c>
      <c r="G650" s="16">
        <v>160.62799999999999</v>
      </c>
      <c r="H650" s="5">
        <f t="shared" si="143"/>
        <v>-5.8103520162010591E-3</v>
      </c>
      <c r="I650" s="4">
        <f t="shared" si="144"/>
        <v>-3.1620400905644108E-2</v>
      </c>
      <c r="J650" s="4">
        <f t="shared" si="145"/>
        <v>1.3258706499463813E-2</v>
      </c>
      <c r="K650" s="4">
        <f t="shared" si="146"/>
        <v>-1.5192135835567444E-2</v>
      </c>
      <c r="L650" s="4">
        <f t="shared" si="147"/>
        <v>1.2137355955758711E-2</v>
      </c>
      <c r="M650" s="3">
        <f t="shared" si="148"/>
        <v>-8.0956409512223937E-3</v>
      </c>
      <c r="N650" s="42">
        <f t="shared" si="149"/>
        <v>85.779295529997356</v>
      </c>
      <c r="O650" s="14">
        <f t="shared" si="150"/>
        <v>369.82235446617955</v>
      </c>
      <c r="P650" s="14">
        <f t="shared" si="151"/>
        <v>893.46394913649533</v>
      </c>
      <c r="Q650" s="14">
        <f t="shared" si="152"/>
        <v>409.28505106778101</v>
      </c>
      <c r="R650" s="14">
        <f t="shared" si="153"/>
        <v>0</v>
      </c>
      <c r="S650" s="14">
        <f t="shared" si="154"/>
        <v>0</v>
      </c>
      <c r="T650" s="45">
        <f t="shared" si="155"/>
        <v>1758.3506502004532</v>
      </c>
      <c r="U650" s="46">
        <f t="shared" si="156"/>
        <v>-4.0779129101088385E-3</v>
      </c>
    </row>
    <row r="651" spans="1:21" x14ac:dyDescent="0.25">
      <c r="A651" t="s">
        <v>84</v>
      </c>
      <c r="B651" s="7">
        <v>37332.199999999997</v>
      </c>
      <c r="C651" s="6">
        <v>2606.23</v>
      </c>
      <c r="D651" s="12">
        <v>1.6247689999999999</v>
      </c>
      <c r="E651" s="6">
        <v>375.29</v>
      </c>
      <c r="F651" s="6">
        <v>0.91969999999999996</v>
      </c>
      <c r="G651" s="16">
        <v>172.35499999999999</v>
      </c>
      <c r="H651" s="5">
        <f t="shared" si="143"/>
        <v>0.11830308331511019</v>
      </c>
      <c r="I651" s="4">
        <f t="shared" si="144"/>
        <v>3.8069822555911736E-2</v>
      </c>
      <c r="J651" s="4">
        <f t="shared" si="145"/>
        <v>2.499514240941525E-2</v>
      </c>
      <c r="K651" s="4">
        <f t="shared" si="146"/>
        <v>6.4229809437386765E-2</v>
      </c>
      <c r="L651" s="4">
        <f t="shared" si="147"/>
        <v>5.2372615655716048E-2</v>
      </c>
      <c r="M651" s="3">
        <f t="shared" si="148"/>
        <v>7.3007196752745473E-2</v>
      </c>
      <c r="N651" s="42">
        <f t="shared" si="149"/>
        <v>95.927250675794099</v>
      </c>
      <c r="O651" s="14">
        <f t="shared" si="150"/>
        <v>383.90142587791649</v>
      </c>
      <c r="P651" s="14">
        <f t="shared" si="151"/>
        <v>915.79620778284061</v>
      </c>
      <c r="Q651" s="14">
        <f t="shared" si="152"/>
        <v>435.57335190343571</v>
      </c>
      <c r="R651" s="14">
        <f t="shared" si="153"/>
        <v>0</v>
      </c>
      <c r="S651" s="14">
        <f t="shared" si="154"/>
        <v>0</v>
      </c>
      <c r="T651" s="45">
        <f t="shared" si="155"/>
        <v>1831.1982362399867</v>
      </c>
      <c r="U651" s="46">
        <f t="shared" si="156"/>
        <v>4.1429498735777726E-2</v>
      </c>
    </row>
    <row r="652" spans="1:21" x14ac:dyDescent="0.25">
      <c r="A652" t="s">
        <v>83</v>
      </c>
      <c r="B652" s="7">
        <v>36649.4</v>
      </c>
      <c r="C652" s="6">
        <v>2469.9699999999998</v>
      </c>
      <c r="D652" s="12">
        <v>1.5314989999999999</v>
      </c>
      <c r="E652" s="6">
        <v>351.43</v>
      </c>
      <c r="F652" s="6">
        <v>0.86841000000000002</v>
      </c>
      <c r="G652" s="16">
        <v>168.024</v>
      </c>
      <c r="H652" s="5">
        <f t="shared" si="143"/>
        <v>-1.8289840941599911E-2</v>
      </c>
      <c r="I652" s="4">
        <f t="shared" si="144"/>
        <v>-5.2282415596474729E-2</v>
      </c>
      <c r="J652" s="4">
        <f t="shared" si="145"/>
        <v>-5.7405083430321469E-2</v>
      </c>
      <c r="K652" s="4">
        <f t="shared" si="146"/>
        <v>-6.3577500066615222E-2</v>
      </c>
      <c r="L652" s="4">
        <f t="shared" si="147"/>
        <v>-5.5768185277807913E-2</v>
      </c>
      <c r="M652" s="3">
        <f t="shared" si="148"/>
        <v>-2.5128368773751797E-2</v>
      </c>
      <c r="N652" s="42">
        <f t="shared" si="149"/>
        <v>94.172756518968839</v>
      </c>
      <c r="O652" s="14">
        <f t="shared" si="150"/>
        <v>363.83013198208801</v>
      </c>
      <c r="P652" s="14">
        <f t="shared" si="151"/>
        <v>863.22485006989461</v>
      </c>
      <c r="Q652" s="14">
        <f t="shared" si="152"/>
        <v>407.88068709377922</v>
      </c>
      <c r="R652" s="14">
        <f t="shared" si="153"/>
        <v>0</v>
      </c>
      <c r="S652" s="14">
        <f t="shared" si="154"/>
        <v>0</v>
      </c>
      <c r="T652" s="45">
        <f t="shared" si="155"/>
        <v>1729.1084256647307</v>
      </c>
      <c r="U652" s="46">
        <f t="shared" si="156"/>
        <v>-5.5750277908129586E-2</v>
      </c>
    </row>
    <row r="653" spans="1:21" x14ac:dyDescent="0.25">
      <c r="A653" t="s">
        <v>82</v>
      </c>
      <c r="B653" s="7">
        <v>37314.6</v>
      </c>
      <c r="C653" s="6">
        <v>2351.4499999999998</v>
      </c>
      <c r="D653" s="12">
        <v>1.4360040000000001</v>
      </c>
      <c r="E653" s="6">
        <v>345.46</v>
      </c>
      <c r="F653" s="6">
        <v>0.84748000000000001</v>
      </c>
      <c r="G653" s="16">
        <v>162.833</v>
      </c>
      <c r="H653" s="5">
        <f t="shared" si="143"/>
        <v>1.8150365353866604E-2</v>
      </c>
      <c r="I653" s="4">
        <f t="shared" si="144"/>
        <v>-4.7984388474353934E-2</v>
      </c>
      <c r="J653" s="4">
        <f t="shared" si="145"/>
        <v>-6.2353942118146932E-2</v>
      </c>
      <c r="K653" s="4">
        <f t="shared" si="146"/>
        <v>-1.6987735822212136E-2</v>
      </c>
      <c r="L653" s="4">
        <f t="shared" si="147"/>
        <v>-2.4101518867815863E-2</v>
      </c>
      <c r="M653" s="3">
        <f t="shared" si="148"/>
        <v>-3.0894396038661176E-2</v>
      </c>
      <c r="N653" s="42">
        <f t="shared" si="149"/>
        <v>95.882026456168845</v>
      </c>
      <c r="O653" s="14">
        <f t="shared" si="150"/>
        <v>346.37196559038404</v>
      </c>
      <c r="P653" s="14">
        <f t="shared" si="151"/>
        <v>809.39937773369036</v>
      </c>
      <c r="Q653" s="14">
        <f t="shared" si="152"/>
        <v>400.9517177344477</v>
      </c>
      <c r="R653" s="14">
        <f t="shared" si="153"/>
        <v>0</v>
      </c>
      <c r="S653" s="14">
        <f t="shared" si="154"/>
        <v>0</v>
      </c>
      <c r="T653" s="45">
        <f t="shared" si="155"/>
        <v>1652.6050875146911</v>
      </c>
      <c r="U653" s="46">
        <f t="shared" si="156"/>
        <v>-4.4244384570984341E-2</v>
      </c>
    </row>
    <row r="654" spans="1:21" x14ac:dyDescent="0.25">
      <c r="A654" t="s">
        <v>81</v>
      </c>
      <c r="B654" s="7">
        <v>35467.5</v>
      </c>
      <c r="C654" s="6">
        <v>2368.4699999999998</v>
      </c>
      <c r="D654" s="12">
        <v>1.4771780000000001</v>
      </c>
      <c r="E654" s="6">
        <v>343.23</v>
      </c>
      <c r="F654" s="6">
        <v>0.83121</v>
      </c>
      <c r="G654" s="16">
        <v>161.63300000000001</v>
      </c>
      <c r="H654" s="5">
        <f t="shared" si="143"/>
        <v>-4.950073161711499E-2</v>
      </c>
      <c r="I654" s="4">
        <f t="shared" si="144"/>
        <v>7.2380871377235589E-3</v>
      </c>
      <c r="J654" s="4">
        <f t="shared" si="145"/>
        <v>2.8672622081832744E-2</v>
      </c>
      <c r="K654" s="4">
        <f t="shared" si="146"/>
        <v>-6.4551612342962361E-3</v>
      </c>
      <c r="L654" s="4">
        <f t="shared" si="147"/>
        <v>-1.9198093170340269E-2</v>
      </c>
      <c r="M654" s="3">
        <f t="shared" si="148"/>
        <v>-7.3695135506929299E-3</v>
      </c>
      <c r="N654" s="42">
        <f t="shared" si="149"/>
        <v>91.135795997656913</v>
      </c>
      <c r="O654" s="14">
        <f t="shared" si="150"/>
        <v>348.87903605939181</v>
      </c>
      <c r="P654" s="14">
        <f t="shared" si="151"/>
        <v>832.60698020471909</v>
      </c>
      <c r="Q654" s="14">
        <f t="shared" si="152"/>
        <v>398.36350974930383</v>
      </c>
      <c r="R654" s="14">
        <f t="shared" si="153"/>
        <v>0</v>
      </c>
      <c r="S654" s="14">
        <f t="shared" si="154"/>
        <v>0</v>
      </c>
      <c r="T654" s="45">
        <f t="shared" si="155"/>
        <v>1670.9853220110717</v>
      </c>
      <c r="U654" s="46">
        <f t="shared" si="156"/>
        <v>1.1121976227255859E-2</v>
      </c>
    </row>
    <row r="655" spans="1:21" x14ac:dyDescent="0.25">
      <c r="A655" t="s">
        <v>80</v>
      </c>
      <c r="B655" s="7">
        <v>39022.9</v>
      </c>
      <c r="C655" s="6">
        <v>2508.27</v>
      </c>
      <c r="D655" s="12">
        <v>1.5586450000000001</v>
      </c>
      <c r="E655" s="6">
        <v>365.83</v>
      </c>
      <c r="F655" s="6">
        <v>0.88326000000000005</v>
      </c>
      <c r="G655" s="16">
        <v>170.84399999999999</v>
      </c>
      <c r="H655" s="5">
        <f t="shared" si="143"/>
        <v>0.1002438852470573</v>
      </c>
      <c r="I655" s="4">
        <f t="shared" si="144"/>
        <v>5.9025446807432713E-2</v>
      </c>
      <c r="J655" s="4">
        <f t="shared" si="145"/>
        <v>5.5150428722875677E-2</v>
      </c>
      <c r="K655" s="4">
        <f t="shared" si="146"/>
        <v>6.5845060163738589E-2</v>
      </c>
      <c r="L655" s="4">
        <f t="shared" si="147"/>
        <v>6.2619554625185092E-2</v>
      </c>
      <c r="M655" s="3">
        <f t="shared" si="148"/>
        <v>5.6987125153898033E-2</v>
      </c>
      <c r="N655" s="42">
        <f t="shared" si="149"/>
        <v>100.27160227354526</v>
      </c>
      <c r="O655" s="14">
        <f t="shared" si="150"/>
        <v>369.47177704454384</v>
      </c>
      <c r="P655" s="14">
        <f t="shared" si="151"/>
        <v>878.52561212066826</v>
      </c>
      <c r="Q655" s="14">
        <f t="shared" si="152"/>
        <v>424.59377901578483</v>
      </c>
      <c r="R655" s="14">
        <f t="shared" si="153"/>
        <v>0</v>
      </c>
      <c r="S655" s="14">
        <f t="shared" si="154"/>
        <v>0</v>
      </c>
      <c r="T655" s="45">
        <f t="shared" si="155"/>
        <v>1772.8627704545422</v>
      </c>
      <c r="U655" s="46">
        <f t="shared" si="156"/>
        <v>6.096848793432752E-2</v>
      </c>
    </row>
    <row r="656" spans="1:21" x14ac:dyDescent="0.25">
      <c r="A656" t="s">
        <v>79</v>
      </c>
      <c r="B656" s="7">
        <v>40529.4</v>
      </c>
      <c r="C656" s="6">
        <v>2581.48</v>
      </c>
      <c r="D656" s="12">
        <v>1.5758479999999999</v>
      </c>
      <c r="E656" s="6">
        <v>370.06</v>
      </c>
      <c r="F656" s="6">
        <v>0.89031000000000005</v>
      </c>
      <c r="G656" s="16">
        <v>179.893</v>
      </c>
      <c r="H656" s="5">
        <f t="shared" si="143"/>
        <v>3.8605536748934632E-2</v>
      </c>
      <c r="I656" s="4">
        <f t="shared" si="144"/>
        <v>2.9187447922273124E-2</v>
      </c>
      <c r="J656" s="4">
        <f t="shared" si="145"/>
        <v>1.1037150858598244E-2</v>
      </c>
      <c r="K656" s="4">
        <f t="shared" si="146"/>
        <v>1.1562747724352951E-2</v>
      </c>
      <c r="L656" s="4">
        <f t="shared" si="147"/>
        <v>7.9817947150329083E-3</v>
      </c>
      <c r="M656" s="3">
        <f t="shared" si="148"/>
        <v>5.29664489241648E-2</v>
      </c>
      <c r="N656" s="42">
        <f t="shared" si="149"/>
        <v>104.14264129999117</v>
      </c>
      <c r="O656" s="14">
        <f t="shared" si="150"/>
        <v>380.25571529578116</v>
      </c>
      <c r="P656" s="14">
        <f t="shared" si="151"/>
        <v>888.22203183478643</v>
      </c>
      <c r="Q656" s="14">
        <f t="shared" si="152"/>
        <v>429.50324976787402</v>
      </c>
      <c r="R656" s="14">
        <f t="shared" si="153"/>
        <v>0</v>
      </c>
      <c r="S656" s="14">
        <f t="shared" si="154"/>
        <v>0</v>
      </c>
      <c r="T656" s="45">
        <f t="shared" si="155"/>
        <v>1802.1236381984327</v>
      </c>
      <c r="U656" s="46">
        <f t="shared" si="156"/>
        <v>1.6504868978882259E-2</v>
      </c>
    </row>
    <row r="657" spans="1:21" x14ac:dyDescent="0.25">
      <c r="A657" t="s">
        <v>78</v>
      </c>
      <c r="B657" s="7">
        <v>40156.1</v>
      </c>
      <c r="C657" s="6">
        <v>2543.83</v>
      </c>
      <c r="D657" s="12">
        <v>1.556513</v>
      </c>
      <c r="E657" s="6">
        <v>366.78</v>
      </c>
      <c r="F657" s="6">
        <v>0.86663000000000001</v>
      </c>
      <c r="G657" s="16">
        <v>175.22399999999999</v>
      </c>
      <c r="H657" s="5">
        <f t="shared" si="143"/>
        <v>-9.2105977389254079E-3</v>
      </c>
      <c r="I657" s="4">
        <f t="shared" si="144"/>
        <v>-1.4584656863504741E-2</v>
      </c>
      <c r="J657" s="4">
        <f t="shared" si="145"/>
        <v>-1.2269584376157994E-2</v>
      </c>
      <c r="K657" s="4">
        <f t="shared" si="146"/>
        <v>-8.8634275522888606E-3</v>
      </c>
      <c r="L657" s="4">
        <f t="shared" si="147"/>
        <v>-2.6597477283193505E-2</v>
      </c>
      <c r="M657" s="3">
        <f t="shared" si="148"/>
        <v>-2.5954317288610529E-2</v>
      </c>
      <c r="N657" s="42">
        <f t="shared" si="149"/>
        <v>103.18342532350775</v>
      </c>
      <c r="O657" s="14">
        <f t="shared" si="150"/>
        <v>374.70981616780563</v>
      </c>
      <c r="P657" s="14">
        <f t="shared" si="151"/>
        <v>877.32391667042702</v>
      </c>
      <c r="Q657" s="14">
        <f t="shared" si="152"/>
        <v>425.69637883008386</v>
      </c>
      <c r="R657" s="14">
        <f t="shared" si="153"/>
        <v>0</v>
      </c>
      <c r="S657" s="14">
        <f t="shared" si="154"/>
        <v>0</v>
      </c>
      <c r="T657" s="45">
        <f t="shared" si="155"/>
        <v>1780.9135369918242</v>
      </c>
      <c r="U657" s="46">
        <f t="shared" si="156"/>
        <v>-1.17695039102933E-2</v>
      </c>
    </row>
    <row r="658" spans="1:21" x14ac:dyDescent="0.25">
      <c r="A658" t="s">
        <v>77</v>
      </c>
      <c r="B658" s="7">
        <v>38336</v>
      </c>
      <c r="C658" s="6">
        <v>2367.2800000000002</v>
      </c>
      <c r="D658" s="12">
        <v>1.4833289999999999</v>
      </c>
      <c r="E658" s="6">
        <v>347.15</v>
      </c>
      <c r="F658" s="6">
        <v>0.83194999999999997</v>
      </c>
      <c r="G658" s="16">
        <v>166.559</v>
      </c>
      <c r="H658" s="5">
        <f t="shared" si="143"/>
        <v>-4.5325616780514055E-2</v>
      </c>
      <c r="I658" s="4">
        <f t="shared" si="144"/>
        <v>-6.9403222699629952E-2</v>
      </c>
      <c r="J658" s="4">
        <f t="shared" si="145"/>
        <v>-4.7017917614565419E-2</v>
      </c>
      <c r="K658" s="4">
        <f t="shared" si="146"/>
        <v>-5.3519821146191138E-2</v>
      </c>
      <c r="L658" s="4">
        <f t="shared" si="147"/>
        <v>-4.0017077645592702E-2</v>
      </c>
      <c r="M658" s="3">
        <f t="shared" si="148"/>
        <v>-4.945098844907081E-2</v>
      </c>
      <c r="N658" s="42">
        <f t="shared" si="149"/>
        <v>98.506572929193652</v>
      </c>
      <c r="O658" s="14">
        <f t="shared" si="150"/>
        <v>348.70374734857404</v>
      </c>
      <c r="P658" s="14">
        <f t="shared" si="151"/>
        <v>836.07397303512903</v>
      </c>
      <c r="Q658" s="14">
        <f t="shared" si="152"/>
        <v>402.91318477251656</v>
      </c>
      <c r="R658" s="14">
        <f t="shared" si="153"/>
        <v>0</v>
      </c>
      <c r="S658" s="14">
        <f t="shared" si="154"/>
        <v>0</v>
      </c>
      <c r="T658" s="45">
        <f t="shared" si="155"/>
        <v>1686.1974780854134</v>
      </c>
      <c r="U658" s="46">
        <f t="shared" si="156"/>
        <v>-5.3183973808407115E-2</v>
      </c>
    </row>
    <row r="659" spans="1:21" x14ac:dyDescent="0.25">
      <c r="A659" t="s">
        <v>76</v>
      </c>
      <c r="B659" s="7">
        <v>38052</v>
      </c>
      <c r="C659" s="6">
        <v>2371.62</v>
      </c>
      <c r="D659" s="12">
        <v>1.481025</v>
      </c>
      <c r="E659" s="6">
        <v>352.64</v>
      </c>
      <c r="F659" s="6">
        <v>0.84118000000000004</v>
      </c>
      <c r="G659" s="16">
        <v>167.017</v>
      </c>
      <c r="H659" s="5">
        <f t="shared" si="143"/>
        <v>-7.4081803005008329E-3</v>
      </c>
      <c r="I659" s="4">
        <f t="shared" si="144"/>
        <v>1.833327700990095E-3</v>
      </c>
      <c r="J659" s="4">
        <f t="shared" si="145"/>
        <v>-1.5532629645883533E-3</v>
      </c>
      <c r="K659" s="4">
        <f t="shared" si="146"/>
        <v>1.581448941379815E-2</v>
      </c>
      <c r="L659" s="4">
        <f t="shared" si="147"/>
        <v>1.1094416731774803E-2</v>
      </c>
      <c r="M659" s="3">
        <f t="shared" si="148"/>
        <v>2.7497763555257571E-3</v>
      </c>
      <c r="N659" s="42">
        <f t="shared" si="149"/>
        <v>97.776818476149757</v>
      </c>
      <c r="O659" s="14">
        <f t="shared" si="150"/>
        <v>349.34303558802725</v>
      </c>
      <c r="P659" s="14">
        <f t="shared" si="151"/>
        <v>834.77533029715732</v>
      </c>
      <c r="Q659" s="14">
        <f t="shared" si="152"/>
        <v>409.28505106778124</v>
      </c>
      <c r="R659" s="14">
        <f t="shared" si="153"/>
        <v>0</v>
      </c>
      <c r="S659" s="14">
        <f t="shared" si="154"/>
        <v>0</v>
      </c>
      <c r="T659" s="45">
        <f t="shared" si="155"/>
        <v>1691.1802354291156</v>
      </c>
      <c r="U659" s="46">
        <f t="shared" si="156"/>
        <v>2.9550259732091799E-3</v>
      </c>
    </row>
    <row r="660" spans="1:21" x14ac:dyDescent="0.25">
      <c r="A660" t="s">
        <v>75</v>
      </c>
      <c r="B660" s="7">
        <v>35749.4</v>
      </c>
      <c r="C660" s="6">
        <v>2229.5300000000002</v>
      </c>
      <c r="D660" s="12">
        <v>1.4129449999999999</v>
      </c>
      <c r="E660" s="6">
        <v>336.67</v>
      </c>
      <c r="F660" s="6">
        <v>0.79581000000000002</v>
      </c>
      <c r="G660" s="16">
        <v>156</v>
      </c>
      <c r="H660" s="5">
        <f t="shared" si="143"/>
        <v>-6.0511931041732359E-2</v>
      </c>
      <c r="I660" s="4">
        <f t="shared" si="144"/>
        <v>-5.9912633558495743E-2</v>
      </c>
      <c r="J660" s="4">
        <f t="shared" si="145"/>
        <v>-4.5968163940514284E-2</v>
      </c>
      <c r="K660" s="4">
        <f t="shared" si="146"/>
        <v>-4.5286978221415475E-2</v>
      </c>
      <c r="L660" s="4">
        <f t="shared" si="147"/>
        <v>-5.3936137330892309E-2</v>
      </c>
      <c r="M660" s="3">
        <f t="shared" si="148"/>
        <v>-6.59633450487076E-2</v>
      </c>
      <c r="N660" s="42">
        <f t="shared" si="149"/>
        <v>91.860154379041006</v>
      </c>
      <c r="O660" s="14">
        <f t="shared" si="150"/>
        <v>328.41297431062924</v>
      </c>
      <c r="P660" s="14">
        <f t="shared" si="151"/>
        <v>796.40224106056064</v>
      </c>
      <c r="Q660" s="14">
        <f t="shared" si="152"/>
        <v>390.74976787372373</v>
      </c>
      <c r="R660" s="14">
        <f t="shared" si="153"/>
        <v>0</v>
      </c>
      <c r="S660" s="14">
        <f t="shared" si="154"/>
        <v>0</v>
      </c>
      <c r="T660" s="45">
        <f t="shared" si="155"/>
        <v>1607.4251376239545</v>
      </c>
      <c r="U660" s="46">
        <f t="shared" si="156"/>
        <v>-4.9524643234675314E-2</v>
      </c>
    </row>
    <row r="661" spans="1:21" x14ac:dyDescent="0.25">
      <c r="A661" t="s">
        <v>74</v>
      </c>
      <c r="B661" s="7">
        <v>35513.4</v>
      </c>
      <c r="C661" s="6">
        <v>2166.91</v>
      </c>
      <c r="D661" s="12">
        <v>1.3855230000000001</v>
      </c>
      <c r="E661" s="6">
        <v>334.19</v>
      </c>
      <c r="F661" s="6">
        <v>0.75976999999999995</v>
      </c>
      <c r="G661" s="16">
        <v>152.566</v>
      </c>
      <c r="H661" s="5">
        <f t="shared" si="143"/>
        <v>-6.6015093959619353E-3</v>
      </c>
      <c r="I661" s="4">
        <f t="shared" si="144"/>
        <v>-2.8086637093916789E-2</v>
      </c>
      <c r="J661" s="4">
        <f t="shared" si="145"/>
        <v>-1.9407691028313079E-2</v>
      </c>
      <c r="K661" s="4">
        <f t="shared" si="146"/>
        <v>-7.3662637003594211E-3</v>
      </c>
      <c r="L661" s="4">
        <f t="shared" si="147"/>
        <v>-4.5287191666352644E-2</v>
      </c>
      <c r="M661" s="3">
        <f t="shared" si="148"/>
        <v>-2.2012820512820497E-2</v>
      </c>
      <c r="N661" s="42">
        <f t="shared" si="149"/>
        <v>91.253738706793257</v>
      </c>
      <c r="O661" s="14">
        <f t="shared" si="150"/>
        <v>319.1889582842328</v>
      </c>
      <c r="P661" s="14">
        <f t="shared" si="151"/>
        <v>780.94591243180116</v>
      </c>
      <c r="Q661" s="14">
        <f t="shared" si="152"/>
        <v>387.87140204271162</v>
      </c>
      <c r="R661" s="14">
        <f t="shared" si="153"/>
        <v>0</v>
      </c>
      <c r="S661" s="14">
        <f t="shared" si="154"/>
        <v>0</v>
      </c>
      <c r="T661" s="45">
        <f t="shared" si="155"/>
        <v>1579.260011465539</v>
      </c>
      <c r="U661" s="46">
        <f t="shared" si="156"/>
        <v>-1.7521889821909942E-2</v>
      </c>
    </row>
    <row r="662" spans="1:21" x14ac:dyDescent="0.25">
      <c r="A662" t="s">
        <v>73</v>
      </c>
      <c r="B662" s="7">
        <v>35595.800000000003</v>
      </c>
      <c r="C662" s="6">
        <v>2243.86</v>
      </c>
      <c r="D662" s="12">
        <v>1.426877</v>
      </c>
      <c r="E662" s="6">
        <v>339.47</v>
      </c>
      <c r="F662" s="6">
        <v>0.77420999999999995</v>
      </c>
      <c r="G662" s="16">
        <v>154.79900000000001</v>
      </c>
      <c r="H662" s="5">
        <f t="shared" si="143"/>
        <v>2.320250947529745E-3</v>
      </c>
      <c r="I662" s="4">
        <f t="shared" si="144"/>
        <v>3.5511396412402974E-2</v>
      </c>
      <c r="J662" s="4">
        <f t="shared" si="145"/>
        <v>2.9847212929702271E-2</v>
      </c>
      <c r="K662" s="4">
        <f t="shared" si="146"/>
        <v>1.5799395553427686E-2</v>
      </c>
      <c r="L662" s="4">
        <f t="shared" si="147"/>
        <v>1.9005751740658328E-2</v>
      </c>
      <c r="M662" s="3">
        <f t="shared" si="148"/>
        <v>1.4636288557083432E-2</v>
      </c>
      <c r="N662" s="42">
        <f t="shared" si="149"/>
        <v>91.465470280493321</v>
      </c>
      <c r="O662" s="14">
        <f t="shared" si="150"/>
        <v>330.52380391232612</v>
      </c>
      <c r="P662" s="14">
        <f t="shared" si="151"/>
        <v>804.2549713667338</v>
      </c>
      <c r="Q662" s="14">
        <f t="shared" si="152"/>
        <v>393.999535747447</v>
      </c>
      <c r="R662" s="14">
        <f t="shared" si="153"/>
        <v>0</v>
      </c>
      <c r="S662" s="14">
        <f t="shared" si="154"/>
        <v>0</v>
      </c>
      <c r="T662" s="45">
        <f t="shared" si="155"/>
        <v>1620.2437813070003</v>
      </c>
      <c r="U662" s="46">
        <f t="shared" si="156"/>
        <v>2.5951249030505608E-2</v>
      </c>
    </row>
    <row r="663" spans="1:21" x14ac:dyDescent="0.25">
      <c r="A663" t="s">
        <v>72</v>
      </c>
      <c r="B663" s="7">
        <v>31692</v>
      </c>
      <c r="C663" s="6">
        <v>1891.18</v>
      </c>
      <c r="D663" s="12">
        <v>1.175748</v>
      </c>
      <c r="E663" s="6">
        <v>271.8</v>
      </c>
      <c r="F663" s="6">
        <v>0.60731999999999997</v>
      </c>
      <c r="G663" s="16">
        <v>124.74299999999999</v>
      </c>
      <c r="H663" s="5">
        <f t="shared" si="143"/>
        <v>-0.10967024199484221</v>
      </c>
      <c r="I663" s="4">
        <f t="shared" si="144"/>
        <v>-0.15717558136425624</v>
      </c>
      <c r="J663" s="4">
        <f t="shared" si="145"/>
        <v>-0.17599905247614189</v>
      </c>
      <c r="K663" s="4">
        <f t="shared" si="146"/>
        <v>-0.19934014787757393</v>
      </c>
      <c r="L663" s="4">
        <f t="shared" si="147"/>
        <v>-0.21556166931452703</v>
      </c>
      <c r="M663" s="3">
        <f t="shared" si="148"/>
        <v>-0.19416146099135012</v>
      </c>
      <c r="N663" s="42">
        <f t="shared" si="149"/>
        <v>81.434430020659576</v>
      </c>
      <c r="O663" s="14">
        <f t="shared" si="150"/>
        <v>278.5735328776808</v>
      </c>
      <c r="P663" s="14">
        <f t="shared" si="151"/>
        <v>662.70685845696198</v>
      </c>
      <c r="Q663" s="14">
        <f t="shared" si="152"/>
        <v>315.45961002785543</v>
      </c>
      <c r="R663" s="14">
        <f t="shared" si="153"/>
        <v>0</v>
      </c>
      <c r="S663" s="14">
        <f t="shared" si="154"/>
        <v>0</v>
      </c>
      <c r="T663" s="45">
        <f t="shared" si="155"/>
        <v>1338.1744313831578</v>
      </c>
      <c r="U663" s="46">
        <f t="shared" si="156"/>
        <v>-0.17409068510437731</v>
      </c>
    </row>
    <row r="664" spans="1:21" x14ac:dyDescent="0.25">
      <c r="A664" t="s">
        <v>71</v>
      </c>
      <c r="B664" s="7">
        <v>32496.400000000001</v>
      </c>
      <c r="C664" s="6">
        <v>1876.66</v>
      </c>
      <c r="D664" s="12">
        <v>1.1519809999999999</v>
      </c>
      <c r="E664" s="6">
        <v>261.45</v>
      </c>
      <c r="F664" s="6">
        <v>0.54493000000000003</v>
      </c>
      <c r="G664" s="16">
        <v>119.557</v>
      </c>
      <c r="H664" s="5">
        <f t="shared" si="143"/>
        <v>2.5381799823299245E-2</v>
      </c>
      <c r="I664" s="4">
        <f t="shared" si="144"/>
        <v>-7.6777461690584747E-3</v>
      </c>
      <c r="J664" s="4">
        <f t="shared" si="145"/>
        <v>-2.0214365663390521E-2</v>
      </c>
      <c r="K664" s="4">
        <f t="shared" si="146"/>
        <v>-3.8079470198675525E-2</v>
      </c>
      <c r="L664" s="4">
        <f t="shared" si="147"/>
        <v>-0.10273002700388589</v>
      </c>
      <c r="M664" s="3">
        <f t="shared" si="148"/>
        <v>-4.1573475064733079E-2</v>
      </c>
      <c r="N664" s="42">
        <f t="shared" si="149"/>
        <v>83.501382422168433</v>
      </c>
      <c r="O664" s="14">
        <f t="shared" si="150"/>
        <v>276.43471600282811</v>
      </c>
      <c r="P664" s="14">
        <f t="shared" si="151"/>
        <v>649.31065969247618</v>
      </c>
      <c r="Q664" s="14">
        <f t="shared" si="152"/>
        <v>303.44707520891393</v>
      </c>
      <c r="R664" s="14">
        <f t="shared" si="153"/>
        <v>0</v>
      </c>
      <c r="S664" s="14">
        <f t="shared" si="154"/>
        <v>0</v>
      </c>
      <c r="T664" s="45">
        <f t="shared" si="155"/>
        <v>1312.6938333263865</v>
      </c>
      <c r="U664" s="46">
        <f t="shared" si="156"/>
        <v>-1.9041312895534901E-2</v>
      </c>
    </row>
    <row r="665" spans="1:21" x14ac:dyDescent="0.25">
      <c r="A665" t="s">
        <v>70</v>
      </c>
      <c r="B665" s="7">
        <v>33674.300000000003</v>
      </c>
      <c r="C665" s="6">
        <v>1968.39</v>
      </c>
      <c r="D665" s="12">
        <v>1.250572</v>
      </c>
      <c r="E665" s="6">
        <v>296.14</v>
      </c>
      <c r="F665" s="6">
        <v>0.63785000000000003</v>
      </c>
      <c r="G665" s="16">
        <v>128.96799999999999</v>
      </c>
      <c r="H665" s="5">
        <f t="shared" si="143"/>
        <v>3.6247091985573743E-2</v>
      </c>
      <c r="I665" s="4">
        <f t="shared" si="144"/>
        <v>4.8879392111517372E-2</v>
      </c>
      <c r="J665" s="4">
        <f t="shared" si="145"/>
        <v>8.5583876817412863E-2</v>
      </c>
      <c r="K665" s="4">
        <f t="shared" si="146"/>
        <v>0.13268311340600492</v>
      </c>
      <c r="L665" s="4">
        <f t="shared" si="147"/>
        <v>0.17051731415044125</v>
      </c>
      <c r="M665" s="3">
        <f t="shared" si="148"/>
        <v>7.8715591726122192E-2</v>
      </c>
      <c r="N665" s="42">
        <f t="shared" si="149"/>
        <v>86.528064711747348</v>
      </c>
      <c r="O665" s="14">
        <f t="shared" si="150"/>
        <v>289.94667687956627</v>
      </c>
      <c r="P665" s="14">
        <f t="shared" si="151"/>
        <v>704.88118320783019</v>
      </c>
      <c r="Q665" s="14">
        <f t="shared" si="152"/>
        <v>343.70937790157876</v>
      </c>
      <c r="R665" s="14">
        <f t="shared" si="153"/>
        <v>0</v>
      </c>
      <c r="S665" s="14">
        <f t="shared" si="154"/>
        <v>0</v>
      </c>
      <c r="T665" s="45">
        <f t="shared" si="155"/>
        <v>1425.0653027007227</v>
      </c>
      <c r="U665" s="46">
        <f t="shared" si="156"/>
        <v>8.5603715444891648E-2</v>
      </c>
    </row>
    <row r="666" spans="1:21" x14ac:dyDescent="0.25">
      <c r="A666" t="s">
        <v>69</v>
      </c>
      <c r="B666" s="7">
        <v>34665.800000000003</v>
      </c>
      <c r="C666" s="6">
        <v>1989.14</v>
      </c>
      <c r="D666" s="12">
        <v>1.357038</v>
      </c>
      <c r="E666" s="6">
        <v>308.31</v>
      </c>
      <c r="F666" s="6">
        <v>0.67223999999999995</v>
      </c>
      <c r="G666" s="16">
        <v>134.548</v>
      </c>
      <c r="H666" s="5">
        <f t="shared" si="143"/>
        <v>2.9443819173672559E-2</v>
      </c>
      <c r="I666" s="4">
        <f t="shared" si="144"/>
        <v>1.0541610148395497E-2</v>
      </c>
      <c r="J666" s="4">
        <f t="shared" si="145"/>
        <v>8.5133842753555955E-2</v>
      </c>
      <c r="K666" s="4">
        <f t="shared" si="146"/>
        <v>4.1095427838184762E-2</v>
      </c>
      <c r="L666" s="4">
        <f t="shared" si="147"/>
        <v>5.3915497373990595E-2</v>
      </c>
      <c r="M666" s="3">
        <f t="shared" si="148"/>
        <v>4.3266546740276857E-2</v>
      </c>
      <c r="N666" s="42">
        <f t="shared" si="149"/>
        <v>89.07578140256787</v>
      </c>
      <c r="O666" s="14">
        <f t="shared" si="150"/>
        <v>293.00318171105346</v>
      </c>
      <c r="P666" s="14">
        <f t="shared" si="151"/>
        <v>764.89042701898609</v>
      </c>
      <c r="Q666" s="14">
        <f t="shared" si="152"/>
        <v>357.83426183844045</v>
      </c>
      <c r="R666" s="14">
        <f t="shared" si="153"/>
        <v>0</v>
      </c>
      <c r="S666" s="14">
        <f t="shared" si="154"/>
        <v>0</v>
      </c>
      <c r="T666" s="45">
        <f t="shared" si="155"/>
        <v>1504.8036519710479</v>
      </c>
      <c r="U666" s="46">
        <f t="shared" si="156"/>
        <v>5.5954172148608539E-2</v>
      </c>
    </row>
    <row r="667" spans="1:21" x14ac:dyDescent="0.25">
      <c r="A667" t="s">
        <v>68</v>
      </c>
      <c r="B667" s="7">
        <v>31594</v>
      </c>
      <c r="C667" s="6">
        <v>1810.57</v>
      </c>
      <c r="D667" s="12">
        <v>1.254732</v>
      </c>
      <c r="E667" s="6">
        <v>281.13</v>
      </c>
      <c r="F667" s="6">
        <v>0.61180000000000001</v>
      </c>
      <c r="G667" s="16">
        <v>125.21299999999999</v>
      </c>
      <c r="H667" s="5">
        <f t="shared" si="143"/>
        <v>-8.8611830680382475E-2</v>
      </c>
      <c r="I667" s="4">
        <f t="shared" si="144"/>
        <v>-8.9772464482138048E-2</v>
      </c>
      <c r="J667" s="4">
        <f t="shared" si="145"/>
        <v>-7.5389193228192597E-2</v>
      </c>
      <c r="K667" s="4">
        <f t="shared" si="146"/>
        <v>-8.8158022769290634E-2</v>
      </c>
      <c r="L667" s="4">
        <f t="shared" si="147"/>
        <v>-8.9908366059740508E-2</v>
      </c>
      <c r="M667" s="3">
        <f t="shared" si="148"/>
        <v>-6.9380444153759324E-2</v>
      </c>
      <c r="N667" s="42">
        <f t="shared" si="149"/>
        <v>81.182613343200757</v>
      </c>
      <c r="O667" s="14">
        <f t="shared" si="150"/>
        <v>266.69956398774445</v>
      </c>
      <c r="P667" s="14">
        <f t="shared" si="151"/>
        <v>707.22595481805695</v>
      </c>
      <c r="Q667" s="14">
        <f t="shared" si="152"/>
        <v>326.28830083565492</v>
      </c>
      <c r="R667" s="14">
        <f t="shared" si="153"/>
        <v>0</v>
      </c>
      <c r="S667" s="14">
        <f t="shared" si="154"/>
        <v>0</v>
      </c>
      <c r="T667" s="45">
        <f t="shared" si="155"/>
        <v>1381.3964329846572</v>
      </c>
      <c r="U667" s="46">
        <f t="shared" si="156"/>
        <v>-8.2008851337347144E-2</v>
      </c>
    </row>
    <row r="668" spans="1:21" x14ac:dyDescent="0.25">
      <c r="A668" t="s">
        <v>67</v>
      </c>
      <c r="B668" s="7">
        <v>32243.4</v>
      </c>
      <c r="C668" s="6">
        <v>1830.62</v>
      </c>
      <c r="D668" s="12">
        <v>1.25166</v>
      </c>
      <c r="E668" s="6">
        <v>279.45</v>
      </c>
      <c r="F668" s="6">
        <v>0.61663000000000001</v>
      </c>
      <c r="G668" s="16">
        <v>126.81399999999999</v>
      </c>
      <c r="H668" s="5">
        <f t="shared" si="143"/>
        <v>2.0554535671330143E-2</v>
      </c>
      <c r="I668" s="4">
        <f t="shared" si="144"/>
        <v>1.1073860717895512E-2</v>
      </c>
      <c r="J668" s="4">
        <f t="shared" si="145"/>
        <v>-2.4483315959105134E-3</v>
      </c>
      <c r="K668" s="4">
        <f t="shared" si="146"/>
        <v>-5.9758830434318844E-3</v>
      </c>
      <c r="L668" s="4">
        <f t="shared" si="147"/>
        <v>7.8947368421051767E-3</v>
      </c>
      <c r="M668" s="3">
        <f t="shared" si="148"/>
        <v>1.2786212294250587E-2</v>
      </c>
      <c r="N668" s="42">
        <f t="shared" si="149"/>
        <v>82.851284265055384</v>
      </c>
      <c r="O668" s="14">
        <f t="shared" si="150"/>
        <v>269.65295781286818</v>
      </c>
      <c r="P668" s="14">
        <f t="shared" si="151"/>
        <v>705.49443116742793</v>
      </c>
      <c r="Q668" s="14">
        <f t="shared" si="152"/>
        <v>324.33844011142094</v>
      </c>
      <c r="R668" s="14">
        <f t="shared" si="153"/>
        <v>0</v>
      </c>
      <c r="S668" s="14">
        <f t="shared" si="154"/>
        <v>0</v>
      </c>
      <c r="T668" s="45">
        <f t="shared" si="155"/>
        <v>1382.3371133567725</v>
      </c>
      <c r="U668" s="46">
        <f t="shared" si="156"/>
        <v>6.8096337130607587E-4</v>
      </c>
    </row>
    <row r="669" spans="1:21" x14ac:dyDescent="0.25">
      <c r="A669" t="s">
        <v>66</v>
      </c>
      <c r="B669" s="7">
        <v>34678.5</v>
      </c>
      <c r="C669" s="6">
        <v>1979.88</v>
      </c>
      <c r="D669" s="12">
        <v>1.335523</v>
      </c>
      <c r="E669" s="6">
        <v>290.86</v>
      </c>
      <c r="F669" s="6">
        <v>0.64746999999999999</v>
      </c>
      <c r="G669" s="16">
        <v>132.482</v>
      </c>
      <c r="H669" s="5">
        <f t="shared" si="143"/>
        <v>7.552243249781343E-2</v>
      </c>
      <c r="I669" s="4">
        <f t="shared" si="144"/>
        <v>8.1535217576558905E-2</v>
      </c>
      <c r="J669" s="4">
        <f t="shared" si="145"/>
        <v>6.7001422111436115E-2</v>
      </c>
      <c r="K669" s="4">
        <f t="shared" si="146"/>
        <v>4.0830202182859265E-2</v>
      </c>
      <c r="L669" s="4">
        <f t="shared" si="147"/>
        <v>5.0013784603408773E-2</v>
      </c>
      <c r="M669" s="3">
        <f t="shared" si="148"/>
        <v>4.4695380636207371E-2</v>
      </c>
      <c r="N669" s="42">
        <f t="shared" si="149"/>
        <v>89.108414788320175</v>
      </c>
      <c r="O669" s="14">
        <f t="shared" si="150"/>
        <v>291.63917039830307</v>
      </c>
      <c r="P669" s="14">
        <f t="shared" si="151"/>
        <v>752.76356134734431</v>
      </c>
      <c r="Q669" s="14">
        <f t="shared" si="152"/>
        <v>337.58124419684344</v>
      </c>
      <c r="R669" s="14">
        <f t="shared" si="153"/>
        <v>0</v>
      </c>
      <c r="S669" s="14">
        <f t="shared" si="154"/>
        <v>0</v>
      </c>
      <c r="T669" s="45">
        <f t="shared" si="155"/>
        <v>1471.0923907308111</v>
      </c>
      <c r="U669" s="46">
        <f t="shared" si="156"/>
        <v>6.4206680495260127E-2</v>
      </c>
    </row>
    <row r="670" spans="1:21" x14ac:dyDescent="0.25">
      <c r="A670" t="s">
        <v>65</v>
      </c>
      <c r="B670" s="7">
        <v>34475.9</v>
      </c>
      <c r="C670" s="6">
        <v>2083.09</v>
      </c>
      <c r="D670" s="12">
        <v>1.324686</v>
      </c>
      <c r="E670" s="6">
        <v>289.83</v>
      </c>
      <c r="F670" s="6">
        <v>0.64393</v>
      </c>
      <c r="G670" s="16">
        <v>137.57</v>
      </c>
      <c r="H670" s="5">
        <f t="shared" si="143"/>
        <v>-5.8422365442565294E-3</v>
      </c>
      <c r="I670" s="4">
        <f t="shared" si="144"/>
        <v>5.2129421985170898E-2</v>
      </c>
      <c r="J670" s="4">
        <f t="shared" si="145"/>
        <v>-8.1144240870429929E-3</v>
      </c>
      <c r="K670" s="4">
        <f t="shared" si="146"/>
        <v>-3.5412225813107323E-3</v>
      </c>
      <c r="L670" s="4">
        <f t="shared" si="147"/>
        <v>-5.467434784623193E-3</v>
      </c>
      <c r="M670" s="3">
        <f t="shared" si="148"/>
        <v>3.8405217312540429E-2</v>
      </c>
      <c r="N670" s="42">
        <f t="shared" si="149"/>
        <v>88.587822351043087</v>
      </c>
      <c r="O670" s="14">
        <f t="shared" si="150"/>
        <v>306.84215177940138</v>
      </c>
      <c r="P670" s="14">
        <f t="shared" si="151"/>
        <v>746.65531857329916</v>
      </c>
      <c r="Q670" s="14">
        <f t="shared" si="152"/>
        <v>336.38579387186661</v>
      </c>
      <c r="R670" s="14">
        <f t="shared" si="153"/>
        <v>0</v>
      </c>
      <c r="S670" s="14">
        <f t="shared" si="154"/>
        <v>0</v>
      </c>
      <c r="T670" s="45">
        <f t="shared" si="155"/>
        <v>1478.4710865756101</v>
      </c>
      <c r="U670" s="46">
        <f t="shared" si="156"/>
        <v>5.0157936315158302E-3</v>
      </c>
    </row>
    <row r="671" spans="1:21" x14ac:dyDescent="0.25">
      <c r="A671" t="s">
        <v>64</v>
      </c>
      <c r="B671" s="7">
        <v>35834.699999999997</v>
      </c>
      <c r="C671" s="6">
        <v>2158.71</v>
      </c>
      <c r="D671" s="12">
        <v>1.3711660000000001</v>
      </c>
      <c r="E671" s="6">
        <v>299.88</v>
      </c>
      <c r="F671" s="6">
        <v>0.70523000000000002</v>
      </c>
      <c r="G671" s="16">
        <v>143.66</v>
      </c>
      <c r="H671" s="5">
        <f t="shared" si="143"/>
        <v>3.9413039253507476E-2</v>
      </c>
      <c r="I671" s="4">
        <f t="shared" si="144"/>
        <v>3.6301840054918433E-2</v>
      </c>
      <c r="J671" s="4">
        <f t="shared" si="145"/>
        <v>3.508756037279781E-2</v>
      </c>
      <c r="K671" s="4">
        <f t="shared" si="146"/>
        <v>3.4675499430700807E-2</v>
      </c>
      <c r="L671" s="4">
        <f t="shared" si="147"/>
        <v>9.5196682869256088E-2</v>
      </c>
      <c r="M671" s="3">
        <f t="shared" si="148"/>
        <v>4.4268372464926875E-2</v>
      </c>
      <c r="N671" s="42">
        <f t="shared" si="149"/>
        <v>92.079337670747492</v>
      </c>
      <c r="O671" s="14">
        <f t="shared" si="150"/>
        <v>317.98108649540421</v>
      </c>
      <c r="P671" s="14">
        <f t="shared" si="151"/>
        <v>772.85363214141034</v>
      </c>
      <c r="Q671" s="14">
        <f t="shared" si="152"/>
        <v>348.05013927576636</v>
      </c>
      <c r="R671" s="14">
        <f t="shared" si="153"/>
        <v>0</v>
      </c>
      <c r="S671" s="14">
        <f t="shared" si="154"/>
        <v>0</v>
      </c>
      <c r="T671" s="45">
        <f t="shared" si="155"/>
        <v>1530.9641955833285</v>
      </c>
      <c r="U671" s="46">
        <f t="shared" si="156"/>
        <v>3.5504995318712318E-2</v>
      </c>
    </row>
    <row r="672" spans="1:21" x14ac:dyDescent="0.25">
      <c r="A672" t="s">
        <v>63</v>
      </c>
      <c r="B672" s="7">
        <v>35026.9</v>
      </c>
      <c r="C672" s="6">
        <v>2273.84</v>
      </c>
      <c r="D672" s="12">
        <v>1.3837820000000001</v>
      </c>
      <c r="E672" s="6">
        <v>303.25</v>
      </c>
      <c r="F672" s="6">
        <v>0.70537000000000005</v>
      </c>
      <c r="G672" s="16">
        <v>144.15</v>
      </c>
      <c r="H672" s="5">
        <f t="shared" si="143"/>
        <v>-2.2542396057452563E-2</v>
      </c>
      <c r="I672" s="4">
        <f t="shared" si="144"/>
        <v>5.3332777445789459E-2</v>
      </c>
      <c r="J672" s="4">
        <f t="shared" si="145"/>
        <v>9.2009282610565624E-3</v>
      </c>
      <c r="K672" s="4">
        <f t="shared" si="146"/>
        <v>1.1237828464719213E-2</v>
      </c>
      <c r="L672" s="4">
        <f t="shared" si="147"/>
        <v>1.985167959388523E-4</v>
      </c>
      <c r="M672" s="3">
        <f t="shared" si="148"/>
        <v>3.4108311290548254E-3</v>
      </c>
      <c r="N672" s="42">
        <f t="shared" si="149"/>
        <v>90.003648772265592</v>
      </c>
      <c r="O672" s="14">
        <f t="shared" si="150"/>
        <v>334.93990101343394</v>
      </c>
      <c r="P672" s="14">
        <f t="shared" si="151"/>
        <v>779.96460296704049</v>
      </c>
      <c r="Q672" s="14">
        <f t="shared" si="152"/>
        <v>351.96146703806903</v>
      </c>
      <c r="R672" s="14">
        <f t="shared" si="153"/>
        <v>0</v>
      </c>
      <c r="S672" s="14">
        <f t="shared" si="154"/>
        <v>0</v>
      </c>
      <c r="T672" s="45">
        <f t="shared" si="155"/>
        <v>1556.8696197908091</v>
      </c>
      <c r="U672" s="46">
        <f t="shared" si="156"/>
        <v>1.692098631843586E-2</v>
      </c>
    </row>
    <row r="673" spans="1:21" x14ac:dyDescent="0.25">
      <c r="A673" t="s">
        <v>62</v>
      </c>
      <c r="B673" s="7">
        <v>33543.599999999999</v>
      </c>
      <c r="C673" s="6">
        <v>2109.11</v>
      </c>
      <c r="D673" s="12">
        <v>1.333002</v>
      </c>
      <c r="E673" s="6">
        <v>287.63</v>
      </c>
      <c r="F673" s="6">
        <v>0.65996999999999995</v>
      </c>
      <c r="G673" s="16">
        <v>137.16200000000001</v>
      </c>
      <c r="H673" s="5">
        <f t="shared" si="143"/>
        <v>-4.2347452957584131E-2</v>
      </c>
      <c r="I673" s="4">
        <f t="shared" si="144"/>
        <v>-7.2445730570312783E-2</v>
      </c>
      <c r="J673" s="4">
        <f t="shared" si="145"/>
        <v>-3.6696531679122901E-2</v>
      </c>
      <c r="K673" s="4">
        <f t="shared" si="146"/>
        <v>-5.1508656224237392E-2</v>
      </c>
      <c r="L673" s="4">
        <f t="shared" si="147"/>
        <v>-6.4363383756043113E-2</v>
      </c>
      <c r="M673" s="3">
        <f t="shared" si="148"/>
        <v>-4.8477280610475182E-2</v>
      </c>
      <c r="N673" s="42">
        <f t="shared" si="149"/>
        <v>86.192223489871154</v>
      </c>
      <c r="O673" s="14">
        <f t="shared" si="150"/>
        <v>310.67493518736745</v>
      </c>
      <c r="P673" s="14">
        <f t="shared" si="151"/>
        <v>751.34260720566601</v>
      </c>
      <c r="Q673" s="14">
        <f t="shared" si="152"/>
        <v>333.83240482822686</v>
      </c>
      <c r="R673" s="14">
        <f t="shared" si="153"/>
        <v>0</v>
      </c>
      <c r="S673" s="14">
        <f t="shared" si="154"/>
        <v>0</v>
      </c>
      <c r="T673" s="45">
        <f t="shared" si="155"/>
        <v>1482.0421707111313</v>
      </c>
      <c r="U673" s="46">
        <f t="shared" si="156"/>
        <v>-4.8062758838939956E-2</v>
      </c>
    </row>
    <row r="674" spans="1:21" x14ac:dyDescent="0.25">
      <c r="A674" t="s">
        <v>61</v>
      </c>
      <c r="B674" s="7">
        <v>33813.4</v>
      </c>
      <c r="C674" s="6">
        <v>2154.7800000000002</v>
      </c>
      <c r="D674" s="12">
        <v>1.3954759999999999</v>
      </c>
      <c r="E674" s="6">
        <v>287.38</v>
      </c>
      <c r="F674" s="6">
        <v>0.65630999999999995</v>
      </c>
      <c r="G674" s="16">
        <v>136.84</v>
      </c>
      <c r="H674" s="5">
        <f t="shared" si="143"/>
        <v>8.0432630963880314E-3</v>
      </c>
      <c r="I674" s="4">
        <f t="shared" si="144"/>
        <v>2.1653683307176985E-2</v>
      </c>
      <c r="J674" s="4">
        <f t="shared" si="145"/>
        <v>4.6867146485901623E-2</v>
      </c>
      <c r="K674" s="4">
        <f t="shared" si="146"/>
        <v>-8.6917220039639531E-4</v>
      </c>
      <c r="L674" s="4">
        <f t="shared" si="147"/>
        <v>-5.5457066230283347E-3</v>
      </c>
      <c r="M674" s="3">
        <f t="shared" si="148"/>
        <v>-2.347588982371196E-3</v>
      </c>
      <c r="N674" s="42">
        <f t="shared" si="149"/>
        <v>86.885490220262867</v>
      </c>
      <c r="O674" s="14">
        <f t="shared" si="150"/>
        <v>317.40219184539245</v>
      </c>
      <c r="P674" s="14">
        <f t="shared" si="151"/>
        <v>786.55589123867321</v>
      </c>
      <c r="Q674" s="14">
        <f t="shared" si="152"/>
        <v>333.54224698235868</v>
      </c>
      <c r="R674" s="14">
        <f t="shared" si="153"/>
        <v>0</v>
      </c>
      <c r="S674" s="14">
        <f t="shared" si="154"/>
        <v>0</v>
      </c>
      <c r="T674" s="45">
        <f t="shared" si="155"/>
        <v>1524.385820286687</v>
      </c>
      <c r="U674" s="46">
        <f t="shared" si="156"/>
        <v>2.8571150276538892E-2</v>
      </c>
    </row>
    <row r="675" spans="1:21" x14ac:dyDescent="0.25">
      <c r="A675" t="s">
        <v>60</v>
      </c>
      <c r="B675" s="7">
        <v>34742.800000000003</v>
      </c>
      <c r="C675" s="6">
        <v>2224.6999999999998</v>
      </c>
      <c r="D675" s="12">
        <v>1.420936</v>
      </c>
      <c r="E675" s="6">
        <v>299.25</v>
      </c>
      <c r="F675" s="6">
        <v>0.67644000000000004</v>
      </c>
      <c r="G675" s="16">
        <v>140.00800000000001</v>
      </c>
      <c r="H675" s="5">
        <f t="shared" si="143"/>
        <v>2.7486144546245095E-2</v>
      </c>
      <c r="I675" s="4">
        <f t="shared" si="144"/>
        <v>3.2448788275369012E-2</v>
      </c>
      <c r="J675" s="4">
        <f t="shared" si="145"/>
        <v>1.8244670635682692E-2</v>
      </c>
      <c r="K675" s="4">
        <f t="shared" si="146"/>
        <v>4.1304196534205584E-2</v>
      </c>
      <c r="L675" s="4">
        <f t="shared" si="147"/>
        <v>3.0671481464551897E-2</v>
      </c>
      <c r="M675" s="3">
        <f t="shared" si="148"/>
        <v>2.3151125401929207E-2</v>
      </c>
      <c r="N675" s="42">
        <f t="shared" si="149"/>
        <v>89.273637363428378</v>
      </c>
      <c r="O675" s="14">
        <f t="shared" si="150"/>
        <v>327.70150836672167</v>
      </c>
      <c r="P675" s="14">
        <f t="shared" si="151"/>
        <v>800.90634441087866</v>
      </c>
      <c r="Q675" s="14">
        <f t="shared" si="152"/>
        <v>347.31894150417855</v>
      </c>
      <c r="R675" s="14">
        <f t="shared" si="153"/>
        <v>0</v>
      </c>
      <c r="S675" s="14">
        <f t="shared" si="154"/>
        <v>0</v>
      </c>
      <c r="T675" s="45">
        <f t="shared" si="155"/>
        <v>1565.2004316452073</v>
      </c>
      <c r="U675" s="46">
        <f t="shared" si="156"/>
        <v>2.6774462747786831E-2</v>
      </c>
    </row>
    <row r="676" spans="1:21" x14ac:dyDescent="0.25">
      <c r="A676" t="s">
        <v>59</v>
      </c>
      <c r="B676" s="7">
        <v>35298.199999999997</v>
      </c>
      <c r="C676" s="6">
        <v>2323.2199999999998</v>
      </c>
      <c r="D676" s="12">
        <v>1.4616229999999999</v>
      </c>
      <c r="E676" s="6">
        <v>307.88</v>
      </c>
      <c r="F676" s="6">
        <v>0.69589000000000001</v>
      </c>
      <c r="G676" s="16">
        <v>144.90100000000001</v>
      </c>
      <c r="H676" s="5">
        <f t="shared" si="143"/>
        <v>1.5986046029680789E-2</v>
      </c>
      <c r="I676" s="4">
        <f t="shared" si="144"/>
        <v>4.428462264575006E-2</v>
      </c>
      <c r="J676" s="4">
        <f t="shared" si="145"/>
        <v>2.8633942696926429E-2</v>
      </c>
      <c r="K676" s="4">
        <f t="shared" si="146"/>
        <v>2.8838763575605775E-2</v>
      </c>
      <c r="L676" s="4">
        <f t="shared" si="147"/>
        <v>2.8753474070131846E-2</v>
      </c>
      <c r="M676" s="3">
        <f t="shared" si="148"/>
        <v>3.4948002971258774E-2</v>
      </c>
      <c r="N676" s="42">
        <f t="shared" si="149"/>
        <v>90.700769839557168</v>
      </c>
      <c r="O676" s="14">
        <f t="shared" si="150"/>
        <v>342.21364600518507</v>
      </c>
      <c r="P676" s="14">
        <f t="shared" si="151"/>
        <v>823.83945078234456</v>
      </c>
      <c r="Q676" s="14">
        <f t="shared" si="152"/>
        <v>357.3351903435472</v>
      </c>
      <c r="R676" s="14">
        <f t="shared" si="153"/>
        <v>0</v>
      </c>
      <c r="S676" s="14">
        <f t="shared" si="154"/>
        <v>0</v>
      </c>
      <c r="T676" s="45">
        <f t="shared" si="155"/>
        <v>1614.0890569706339</v>
      </c>
      <c r="U676" s="46">
        <f t="shared" si="156"/>
        <v>3.1234737952403391E-2</v>
      </c>
    </row>
    <row r="677" spans="1:21" x14ac:dyDescent="0.25">
      <c r="A677" t="s">
        <v>58</v>
      </c>
      <c r="B677" s="7">
        <v>33687.800000000003</v>
      </c>
      <c r="C677" s="6">
        <v>2196.16</v>
      </c>
      <c r="D677" s="12">
        <v>1.4040919999999999</v>
      </c>
      <c r="E677" s="6">
        <v>302.31</v>
      </c>
      <c r="F677" s="6">
        <v>0.65297000000000005</v>
      </c>
      <c r="G677" s="16">
        <v>137.744</v>
      </c>
      <c r="H677" s="5">
        <f t="shared" si="143"/>
        <v>-4.562272297170944E-2</v>
      </c>
      <c r="I677" s="4">
        <f t="shared" si="144"/>
        <v>-5.4691333580117241E-2</v>
      </c>
      <c r="J677" s="4">
        <f t="shared" si="145"/>
        <v>-3.9361039064108927E-2</v>
      </c>
      <c r="K677" s="4">
        <f t="shared" si="146"/>
        <v>-1.8091464206833829E-2</v>
      </c>
      <c r="L677" s="4">
        <f t="shared" si="147"/>
        <v>-6.1676414375835154E-2</v>
      </c>
      <c r="M677" s="3">
        <f t="shared" si="148"/>
        <v>-4.93923437381385E-2</v>
      </c>
      <c r="N677" s="42">
        <f t="shared" si="149"/>
        <v>86.562753743846272</v>
      </c>
      <c r="O677" s="14">
        <f t="shared" si="150"/>
        <v>323.49752533584734</v>
      </c>
      <c r="P677" s="14">
        <f t="shared" si="151"/>
        <v>791.41227397754665</v>
      </c>
      <c r="Q677" s="14">
        <f t="shared" si="152"/>
        <v>350.87047353760477</v>
      </c>
      <c r="R677" s="14">
        <f t="shared" si="153"/>
        <v>0</v>
      </c>
      <c r="S677" s="14">
        <f t="shared" si="154"/>
        <v>0</v>
      </c>
      <c r="T677" s="45">
        <f t="shared" si="155"/>
        <v>1552.343026594845</v>
      </c>
      <c r="U677" s="46">
        <f t="shared" si="156"/>
        <v>-3.8254413601982784E-2</v>
      </c>
    </row>
    <row r="678" spans="1:21" x14ac:dyDescent="0.25">
      <c r="A678" t="s">
        <v>57</v>
      </c>
      <c r="B678" s="7">
        <v>34225.599999999999</v>
      </c>
      <c r="C678" s="6">
        <v>2322.7199999999998</v>
      </c>
      <c r="D678" s="12">
        <v>1.416315</v>
      </c>
      <c r="E678" s="6">
        <v>320.02</v>
      </c>
      <c r="F678" s="6">
        <v>0.66481999999999997</v>
      </c>
      <c r="G678" s="16">
        <v>138.91300000000001</v>
      </c>
      <c r="H678" s="5">
        <f t="shared" si="143"/>
        <v>1.5964236311067914E-2</v>
      </c>
      <c r="I678" s="4">
        <f t="shared" si="144"/>
        <v>5.7627859536645731E-2</v>
      </c>
      <c r="J678" s="4">
        <f t="shared" si="145"/>
        <v>8.7052700250411785E-3</v>
      </c>
      <c r="K678" s="4">
        <f t="shared" si="146"/>
        <v>5.8582250008269554E-2</v>
      </c>
      <c r="L678" s="4">
        <f t="shared" si="147"/>
        <v>1.8147847527451466E-2</v>
      </c>
      <c r="M678" s="3">
        <f t="shared" si="148"/>
        <v>8.4867580439076384E-3</v>
      </c>
      <c r="N678" s="42">
        <f t="shared" si="149"/>
        <v>87.944662000349808</v>
      </c>
      <c r="O678" s="14">
        <f t="shared" si="150"/>
        <v>342.13999528635406</v>
      </c>
      <c r="P678" s="14">
        <f t="shared" si="151"/>
        <v>798.30173152365307</v>
      </c>
      <c r="Q678" s="14">
        <f t="shared" si="152"/>
        <v>371.42525533890466</v>
      </c>
      <c r="R678" s="14">
        <f t="shared" si="153"/>
        <v>0</v>
      </c>
      <c r="S678" s="14">
        <f t="shared" si="154"/>
        <v>0</v>
      </c>
      <c r="T678" s="45">
        <f t="shared" si="155"/>
        <v>1599.8116441492616</v>
      </c>
      <c r="U678" s="46">
        <f t="shared" si="156"/>
        <v>3.0578690882866022E-2</v>
      </c>
    </row>
    <row r="679" spans="1:21" x14ac:dyDescent="0.25">
      <c r="A679" t="s">
        <v>56</v>
      </c>
      <c r="B679" s="7">
        <v>33867.800000000003</v>
      </c>
      <c r="C679" s="6">
        <v>2316.5700000000002</v>
      </c>
      <c r="D679" s="12">
        <v>1.403788</v>
      </c>
      <c r="E679" s="6">
        <v>327.68</v>
      </c>
      <c r="F679" s="6">
        <v>0.65207000000000004</v>
      </c>
      <c r="G679" s="16">
        <v>137.38999999999999</v>
      </c>
      <c r="H679" s="5">
        <f t="shared" si="143"/>
        <v>-1.0454162965733094E-2</v>
      </c>
      <c r="I679" s="4">
        <f t="shared" si="144"/>
        <v>-2.6477578011984138E-3</v>
      </c>
      <c r="J679" s="4">
        <f t="shared" si="145"/>
        <v>-8.8447838228077336E-3</v>
      </c>
      <c r="K679" s="4">
        <f t="shared" si="146"/>
        <v>2.3936003999750044E-2</v>
      </c>
      <c r="L679" s="4">
        <f t="shared" si="147"/>
        <v>-1.91781234018229E-2</v>
      </c>
      <c r="M679" s="3">
        <f t="shared" si="148"/>
        <v>-1.0963696702252612E-2</v>
      </c>
      <c r="N679" s="42">
        <f t="shared" si="149"/>
        <v>87.025274171831839</v>
      </c>
      <c r="O679" s="14">
        <f t="shared" si="150"/>
        <v>341.23409144473266</v>
      </c>
      <c r="P679" s="14">
        <f t="shared" si="151"/>
        <v>791.2409252829533</v>
      </c>
      <c r="Q679" s="14">
        <f t="shared" si="152"/>
        <v>380.31569173630487</v>
      </c>
      <c r="R679" s="14">
        <f t="shared" si="153"/>
        <v>0</v>
      </c>
      <c r="S679" s="14">
        <f t="shared" si="154"/>
        <v>0</v>
      </c>
      <c r="T679" s="45">
        <f t="shared" si="155"/>
        <v>1599.8159826358226</v>
      </c>
      <c r="U679" s="46">
        <f t="shared" si="156"/>
        <v>2.7118733487707658E-6</v>
      </c>
    </row>
    <row r="680" spans="1:21" x14ac:dyDescent="0.25">
      <c r="A680" t="s">
        <v>55</v>
      </c>
      <c r="B680" s="7">
        <v>32866.300000000003</v>
      </c>
      <c r="C680" s="6">
        <v>2120.2199999999998</v>
      </c>
      <c r="D680" s="12">
        <v>1.3323609999999999</v>
      </c>
      <c r="E680" s="6">
        <v>310.52</v>
      </c>
      <c r="F680" s="6">
        <v>0.62309999999999999</v>
      </c>
      <c r="G680" s="16">
        <v>130.53</v>
      </c>
      <c r="H680" s="5">
        <f t="shared" si="143"/>
        <v>-2.9570860817649813E-2</v>
      </c>
      <c r="I680" s="4">
        <f t="shared" si="144"/>
        <v>-8.4758932387106967E-2</v>
      </c>
      <c r="J680" s="4">
        <f t="shared" si="145"/>
        <v>-5.0881614602774849E-2</v>
      </c>
      <c r="K680" s="4">
        <f t="shared" si="146"/>
        <v>-5.2368164062500111E-2</v>
      </c>
      <c r="L680" s="4">
        <f t="shared" si="147"/>
        <v>-4.4427745487447767E-2</v>
      </c>
      <c r="M680" s="3">
        <f t="shared" si="148"/>
        <v>-4.9930853773928141E-2</v>
      </c>
      <c r="N680" s="42">
        <f t="shared" si="149"/>
        <v>84.451861901678782</v>
      </c>
      <c r="O680" s="14">
        <f t="shared" si="150"/>
        <v>312.31145415979267</v>
      </c>
      <c r="P680" s="14">
        <f t="shared" si="151"/>
        <v>750.98130946476306</v>
      </c>
      <c r="Q680" s="14">
        <f t="shared" si="152"/>
        <v>360.39925719591486</v>
      </c>
      <c r="R680" s="14">
        <f t="shared" si="153"/>
        <v>0</v>
      </c>
      <c r="S680" s="14">
        <f t="shared" si="154"/>
        <v>0</v>
      </c>
      <c r="T680" s="45">
        <f t="shared" si="155"/>
        <v>1508.1438827221496</v>
      </c>
      <c r="U680" s="46">
        <f t="shared" si="156"/>
        <v>-5.7301652757985377E-2</v>
      </c>
    </row>
    <row r="681" spans="1:21" x14ac:dyDescent="0.25">
      <c r="A681" t="s">
        <v>54</v>
      </c>
      <c r="B681" s="7">
        <v>33797.4</v>
      </c>
      <c r="C681" s="6">
        <v>2145.89</v>
      </c>
      <c r="D681" s="12">
        <v>1.3494569999999999</v>
      </c>
      <c r="E681" s="6">
        <v>316.77</v>
      </c>
      <c r="F681" s="6">
        <v>0.63705999999999996</v>
      </c>
      <c r="G681" s="16">
        <v>134.535</v>
      </c>
      <c r="H681" s="5">
        <f t="shared" si="143"/>
        <v>2.8329930658455682E-2</v>
      </c>
      <c r="I681" s="4">
        <f t="shared" si="144"/>
        <v>1.2107234154946189E-2</v>
      </c>
      <c r="J681" s="4">
        <f t="shared" si="145"/>
        <v>1.2831357267287125E-2</v>
      </c>
      <c r="K681" s="4">
        <f t="shared" si="146"/>
        <v>2.0127528017519047E-2</v>
      </c>
      <c r="L681" s="4">
        <f t="shared" si="147"/>
        <v>2.2404108489809005E-2</v>
      </c>
      <c r="M681" s="3">
        <f t="shared" si="148"/>
        <v>3.0682601700758427E-2</v>
      </c>
      <c r="N681" s="42">
        <f t="shared" si="149"/>
        <v>86.844377293330822</v>
      </c>
      <c r="O681" s="14">
        <f t="shared" si="150"/>
        <v>316.09268206457705</v>
      </c>
      <c r="P681" s="14">
        <f t="shared" si="151"/>
        <v>760.61741894756051</v>
      </c>
      <c r="Q681" s="14">
        <f t="shared" si="152"/>
        <v>367.65320334261867</v>
      </c>
      <c r="R681" s="14">
        <f t="shared" si="153"/>
        <v>0</v>
      </c>
      <c r="S681" s="14">
        <f t="shared" si="154"/>
        <v>0</v>
      </c>
      <c r="T681" s="45">
        <f t="shared" si="155"/>
        <v>1531.2076816480871</v>
      </c>
      <c r="U681" s="46">
        <f t="shared" si="156"/>
        <v>1.5292837235336032E-2</v>
      </c>
    </row>
    <row r="682" spans="1:21" x14ac:dyDescent="0.25">
      <c r="A682" t="s">
        <v>53</v>
      </c>
      <c r="B682" s="7">
        <v>33510.6</v>
      </c>
      <c r="C682" s="6">
        <v>2111.12</v>
      </c>
      <c r="D682" s="12">
        <v>1.3356669999999999</v>
      </c>
      <c r="E682" s="6">
        <v>316.07</v>
      </c>
      <c r="F682" s="6">
        <v>0.62511000000000005</v>
      </c>
      <c r="G682" s="16">
        <v>133.982</v>
      </c>
      <c r="H682" s="5">
        <f t="shared" si="143"/>
        <v>-8.4858598590424883E-3</v>
      </c>
      <c r="I682" s="4">
        <f t="shared" si="144"/>
        <v>-1.6203067258806381E-2</v>
      </c>
      <c r="J682" s="4">
        <f t="shared" si="145"/>
        <v>-1.0218925093574693E-2</v>
      </c>
      <c r="K682" s="4">
        <f t="shared" si="146"/>
        <v>-2.2098052214539754E-3</v>
      </c>
      <c r="L682" s="4">
        <f t="shared" si="147"/>
        <v>-1.875804476815357E-2</v>
      </c>
      <c r="M682" s="3">
        <f t="shared" si="148"/>
        <v>-4.1104545285612915E-3</v>
      </c>
      <c r="N682" s="42">
        <f t="shared" si="149"/>
        <v>86.107428078073809</v>
      </c>
      <c r="O682" s="14">
        <f t="shared" si="150"/>
        <v>310.97101107706823</v>
      </c>
      <c r="P682" s="14">
        <f t="shared" si="151"/>
        <v>752.84472651846727</v>
      </c>
      <c r="Q682" s="14">
        <f t="shared" si="152"/>
        <v>366.84076137418788</v>
      </c>
      <c r="R682" s="14">
        <f t="shared" si="153"/>
        <v>0</v>
      </c>
      <c r="S682" s="14">
        <f t="shared" si="154"/>
        <v>0</v>
      </c>
      <c r="T682" s="45">
        <f t="shared" si="155"/>
        <v>1516.7639270477971</v>
      </c>
      <c r="U682" s="46">
        <f t="shared" si="156"/>
        <v>-9.4329167580610163E-3</v>
      </c>
    </row>
    <row r="683" spans="1:21" x14ac:dyDescent="0.25">
      <c r="A683" t="s">
        <v>52</v>
      </c>
      <c r="B683" s="7">
        <v>34227.699999999997</v>
      </c>
      <c r="C683" s="6">
        <v>2139.35</v>
      </c>
      <c r="D683" s="12">
        <v>1.347893</v>
      </c>
      <c r="E683" s="6">
        <v>321.88</v>
      </c>
      <c r="F683" s="6">
        <v>0.6361</v>
      </c>
      <c r="G683" s="16">
        <v>134.16</v>
      </c>
      <c r="H683" s="5">
        <f t="shared" si="143"/>
        <v>2.1399199059402019E-2</v>
      </c>
      <c r="I683" s="4">
        <f t="shared" si="144"/>
        <v>1.3372048959793936E-2</v>
      </c>
      <c r="J683" s="4">
        <f t="shared" si="145"/>
        <v>9.1534791231646651E-3</v>
      </c>
      <c r="K683" s="4">
        <f t="shared" si="146"/>
        <v>1.8382003986458617E-2</v>
      </c>
      <c r="L683" s="4">
        <f t="shared" si="147"/>
        <v>1.7580905760586019E-2</v>
      </c>
      <c r="M683" s="3">
        <f t="shared" si="148"/>
        <v>1.3285366691047074E-3</v>
      </c>
      <c r="N683" s="42">
        <f t="shared" si="149"/>
        <v>87.950058072009654</v>
      </c>
      <c r="O683" s="14">
        <f t="shared" si="150"/>
        <v>315.12933066226742</v>
      </c>
      <c r="P683" s="14">
        <f t="shared" si="151"/>
        <v>759.73587500563872</v>
      </c>
      <c r="Q683" s="14">
        <f t="shared" si="152"/>
        <v>373.58402971216373</v>
      </c>
      <c r="R683" s="14">
        <f t="shared" si="153"/>
        <v>0</v>
      </c>
      <c r="S683" s="14">
        <f t="shared" si="154"/>
        <v>0</v>
      </c>
      <c r="T683" s="45">
        <f t="shared" si="155"/>
        <v>1536.3992934520795</v>
      </c>
      <c r="U683" s="46">
        <f t="shared" si="156"/>
        <v>1.2945565261761161E-2</v>
      </c>
    </row>
    <row r="684" spans="1:21" x14ac:dyDescent="0.25">
      <c r="A684" t="s">
        <v>51</v>
      </c>
      <c r="B684" s="7">
        <v>33113</v>
      </c>
      <c r="C684" s="6">
        <v>2035.09</v>
      </c>
      <c r="D684" s="12">
        <v>1.3147169999999999</v>
      </c>
      <c r="E684" s="6">
        <v>316.17</v>
      </c>
      <c r="F684" s="6">
        <v>0.62899000000000005</v>
      </c>
      <c r="G684" s="16">
        <v>133.42400000000001</v>
      </c>
      <c r="H684" s="5">
        <f t="shared" si="143"/>
        <v>-3.2567189732292778E-2</v>
      </c>
      <c r="I684" s="4">
        <f t="shared" si="144"/>
        <v>-4.8734428681608932E-2</v>
      </c>
      <c r="J684" s="4">
        <f t="shared" si="145"/>
        <v>-2.4613229685145677E-2</v>
      </c>
      <c r="K684" s="4">
        <f t="shared" si="146"/>
        <v>-1.7739530259724079E-2</v>
      </c>
      <c r="L684" s="4">
        <f t="shared" si="147"/>
        <v>-1.1177487816380949E-2</v>
      </c>
      <c r="M684" s="3">
        <f t="shared" si="148"/>
        <v>-5.4859868813356139E-3</v>
      </c>
      <c r="N684" s="42">
        <f t="shared" si="149"/>
        <v>85.085771843812353</v>
      </c>
      <c r="O684" s="14">
        <f t="shared" si="150"/>
        <v>299.771682771624</v>
      </c>
      <c r="P684" s="14">
        <f t="shared" si="151"/>
        <v>741.03632141407979</v>
      </c>
      <c r="Q684" s="14">
        <f t="shared" si="152"/>
        <v>366.95682451253515</v>
      </c>
      <c r="R684" s="14">
        <f t="shared" si="153"/>
        <v>0</v>
      </c>
      <c r="S684" s="14">
        <f t="shared" si="154"/>
        <v>0</v>
      </c>
      <c r="T684" s="45">
        <f t="shared" si="155"/>
        <v>1492.8506005420513</v>
      </c>
      <c r="U684" s="46">
        <f t="shared" si="156"/>
        <v>-2.8344645233583932E-2</v>
      </c>
    </row>
    <row r="685" spans="1:21" x14ac:dyDescent="0.25">
      <c r="A685" t="s">
        <v>50</v>
      </c>
      <c r="B685" s="7">
        <v>32728.1</v>
      </c>
      <c r="C685" s="6">
        <v>1940.72</v>
      </c>
      <c r="D685" s="12">
        <v>1.2649090000000001</v>
      </c>
      <c r="E685" s="6">
        <v>308.98</v>
      </c>
      <c r="F685" s="6">
        <v>0.61939999999999995</v>
      </c>
      <c r="G685" s="16">
        <v>131.41</v>
      </c>
      <c r="H685" s="5">
        <f t="shared" si="143"/>
        <v>-1.1623833539697426E-2</v>
      </c>
      <c r="I685" s="4">
        <f t="shared" si="144"/>
        <v>-4.6371413549277873E-2</v>
      </c>
      <c r="J685" s="4">
        <f t="shared" si="145"/>
        <v>-3.7884959272603824E-2</v>
      </c>
      <c r="K685" s="4">
        <f t="shared" si="146"/>
        <v>-2.2740930512066271E-2</v>
      </c>
      <c r="L685" s="4">
        <f t="shared" si="147"/>
        <v>-1.5246665288796479E-2</v>
      </c>
      <c r="M685" s="3">
        <f t="shared" si="148"/>
        <v>-1.5094735579805785E-2</v>
      </c>
      <c r="N685" s="42">
        <f t="shared" si="149"/>
        <v>84.096748995303201</v>
      </c>
      <c r="O685" s="14">
        <f t="shared" si="150"/>
        <v>285.87084609945811</v>
      </c>
      <c r="P685" s="14">
        <f t="shared" si="151"/>
        <v>712.96219055778727</v>
      </c>
      <c r="Q685" s="14">
        <f t="shared" si="152"/>
        <v>358.61188486536707</v>
      </c>
      <c r="R685" s="14">
        <f t="shared" si="153"/>
        <v>0</v>
      </c>
      <c r="S685" s="14">
        <f t="shared" si="154"/>
        <v>0</v>
      </c>
      <c r="T685" s="45">
        <f t="shared" si="155"/>
        <v>1441.5416705179157</v>
      </c>
      <c r="U685" s="46">
        <f t="shared" si="156"/>
        <v>-3.4369768820473712E-2</v>
      </c>
    </row>
    <row r="686" spans="1:21" x14ac:dyDescent="0.25">
      <c r="A686" t="s">
        <v>49</v>
      </c>
      <c r="B686" s="7">
        <v>32820.699999999997</v>
      </c>
      <c r="C686" s="6">
        <v>1994.64</v>
      </c>
      <c r="D686" s="12">
        <v>1.2631110000000001</v>
      </c>
      <c r="E686" s="6">
        <v>309.45</v>
      </c>
      <c r="F686" s="6">
        <v>0.61985000000000001</v>
      </c>
      <c r="G686" s="16">
        <v>131.05600000000001</v>
      </c>
      <c r="H686" s="5">
        <f t="shared" si="143"/>
        <v>2.8293729241843923E-3</v>
      </c>
      <c r="I686" s="4">
        <f t="shared" si="144"/>
        <v>2.778350302980348E-2</v>
      </c>
      <c r="J686" s="4">
        <f t="shared" si="145"/>
        <v>-1.4214461277450852E-3</v>
      </c>
      <c r="K686" s="4">
        <f t="shared" si="146"/>
        <v>1.521134053984019E-3</v>
      </c>
      <c r="L686" s="4">
        <f t="shared" si="147"/>
        <v>7.2650952534725199E-4</v>
      </c>
      <c r="M686" s="3">
        <f t="shared" si="148"/>
        <v>-2.6938589148465253E-3</v>
      </c>
      <c r="N686" s="42">
        <f t="shared" si="149"/>
        <v>84.334690059922437</v>
      </c>
      <c r="O686" s="14">
        <f t="shared" si="150"/>
        <v>293.8133396181949</v>
      </c>
      <c r="P686" s="14">
        <f t="shared" si="151"/>
        <v>711.94875321279028</v>
      </c>
      <c r="Q686" s="14">
        <f t="shared" si="152"/>
        <v>359.15738161559921</v>
      </c>
      <c r="R686" s="14">
        <f t="shared" si="153"/>
        <v>0</v>
      </c>
      <c r="S686" s="14">
        <f t="shared" si="154"/>
        <v>0</v>
      </c>
      <c r="T686" s="45">
        <f t="shared" si="155"/>
        <v>1449.2541645065069</v>
      </c>
      <c r="U686" s="46">
        <f t="shared" si="156"/>
        <v>5.3501706862348897E-3</v>
      </c>
    </row>
    <row r="687" spans="1:21" x14ac:dyDescent="0.25">
      <c r="A687" t="s">
        <v>48</v>
      </c>
      <c r="B687" s="7">
        <v>31840.5</v>
      </c>
      <c r="C687" s="6">
        <v>1917.21</v>
      </c>
      <c r="D687" s="12">
        <v>1.224996</v>
      </c>
      <c r="E687" s="6">
        <v>315.58</v>
      </c>
      <c r="F687" s="6">
        <v>0.59743999999999997</v>
      </c>
      <c r="G687" s="16">
        <v>125.642</v>
      </c>
      <c r="H687" s="5">
        <f t="shared" si="143"/>
        <v>-2.9865298424469833E-2</v>
      </c>
      <c r="I687" s="4">
        <f t="shared" si="144"/>
        <v>-3.88190350138371E-2</v>
      </c>
      <c r="J687" s="4">
        <f t="shared" si="145"/>
        <v>-3.0175495265261865E-2</v>
      </c>
      <c r="K687" s="4">
        <f t="shared" si="146"/>
        <v>1.9809339150105076E-2</v>
      </c>
      <c r="L687" s="4">
        <f t="shared" si="147"/>
        <v>-3.6153908203597762E-2</v>
      </c>
      <c r="M687" s="3">
        <f t="shared" si="148"/>
        <v>-4.1310584788182281E-2</v>
      </c>
      <c r="N687" s="42">
        <f t="shared" si="149"/>
        <v>81.81600937374769</v>
      </c>
      <c r="O687" s="14">
        <f t="shared" si="150"/>
        <v>282.40778930002381</v>
      </c>
      <c r="P687" s="14">
        <f t="shared" si="151"/>
        <v>690.46534698110861</v>
      </c>
      <c r="Q687" s="14">
        <f t="shared" si="152"/>
        <v>366.27205199628634</v>
      </c>
      <c r="R687" s="14">
        <f t="shared" si="153"/>
        <v>0</v>
      </c>
      <c r="S687" s="14">
        <f t="shared" si="154"/>
        <v>0</v>
      </c>
      <c r="T687" s="45">
        <f t="shared" si="155"/>
        <v>1420.9611976511665</v>
      </c>
      <c r="U687" s="46">
        <f t="shared" si="156"/>
        <v>-1.952243267486109E-2</v>
      </c>
    </row>
    <row r="688" spans="1:21" x14ac:dyDescent="0.25">
      <c r="A688" t="s">
        <v>47</v>
      </c>
      <c r="B688" s="7">
        <v>31394</v>
      </c>
      <c r="C688" s="6">
        <v>1878.2</v>
      </c>
      <c r="D688" s="12">
        <v>1.171591</v>
      </c>
      <c r="E688" s="6">
        <v>302.83999999999997</v>
      </c>
      <c r="F688" s="6">
        <v>0.58930000000000005</v>
      </c>
      <c r="G688" s="16">
        <v>120.59399999999999</v>
      </c>
      <c r="H688" s="5">
        <f t="shared" si="143"/>
        <v>-1.4023020995273305E-2</v>
      </c>
      <c r="I688" s="4">
        <f t="shared" si="144"/>
        <v>-2.034727546799775E-2</v>
      </c>
      <c r="J688" s="4">
        <f t="shared" si="145"/>
        <v>-4.3596060721830865E-2</v>
      </c>
      <c r="K688" s="4">
        <f t="shared" si="146"/>
        <v>-4.0370112174409001E-2</v>
      </c>
      <c r="L688" s="4">
        <f t="shared" si="147"/>
        <v>-1.3624799143010069E-2</v>
      </c>
      <c r="M688" s="3">
        <f t="shared" si="148"/>
        <v>-4.0177647601916555E-2</v>
      </c>
      <c r="N688" s="42">
        <f t="shared" si="149"/>
        <v>80.668701756550149</v>
      </c>
      <c r="O688" s="14">
        <f t="shared" si="150"/>
        <v>276.66156021682798</v>
      </c>
      <c r="P688" s="14">
        <f t="shared" si="151"/>
        <v>660.36377778780013</v>
      </c>
      <c r="Q688" s="14">
        <f t="shared" si="152"/>
        <v>351.4856081708453</v>
      </c>
      <c r="R688" s="14">
        <f t="shared" si="153"/>
        <v>0</v>
      </c>
      <c r="S688" s="14">
        <f t="shared" si="154"/>
        <v>0</v>
      </c>
      <c r="T688" s="45">
        <f t="shared" si="155"/>
        <v>1369.1796479320235</v>
      </c>
      <c r="U688" s="46">
        <f t="shared" si="156"/>
        <v>-3.6441213035751652E-2</v>
      </c>
    </row>
    <row r="689" spans="1:21" x14ac:dyDescent="0.25">
      <c r="A689" t="s">
        <v>46</v>
      </c>
      <c r="B689" s="7">
        <v>31518.6</v>
      </c>
      <c r="C689" s="6">
        <v>1897.98</v>
      </c>
      <c r="D689" s="12">
        <v>1.1712549999999999</v>
      </c>
      <c r="E689" s="6">
        <v>300.31</v>
      </c>
      <c r="F689" s="6">
        <v>0.58164000000000005</v>
      </c>
      <c r="G689" s="16">
        <v>119.87</v>
      </c>
      <c r="H689" s="5">
        <f t="shared" si="143"/>
        <v>3.9689112569281093E-3</v>
      </c>
      <c r="I689" s="4">
        <f t="shared" si="144"/>
        <v>1.053135981258646E-2</v>
      </c>
      <c r="J689" s="4">
        <f t="shared" si="145"/>
        <v>-2.8678950248006707E-4</v>
      </c>
      <c r="K689" s="4">
        <f t="shared" si="146"/>
        <v>-8.3542464667810679E-3</v>
      </c>
      <c r="L689" s="4">
        <f t="shared" si="147"/>
        <v>-1.2998472764296665E-2</v>
      </c>
      <c r="M689" s="3">
        <f t="shared" si="148"/>
        <v>-6.0036154369205175E-3</v>
      </c>
      <c r="N689" s="42">
        <f t="shared" si="149"/>
        <v>80.988868675033501</v>
      </c>
      <c r="O689" s="14">
        <f t="shared" si="150"/>
        <v>279.57518265378297</v>
      </c>
      <c r="P689" s="14">
        <f t="shared" si="151"/>
        <v>660.1743923885125</v>
      </c>
      <c r="Q689" s="14">
        <f t="shared" si="152"/>
        <v>348.54921077065961</v>
      </c>
      <c r="R689" s="14">
        <f t="shared" si="153"/>
        <v>0</v>
      </c>
      <c r="S689" s="14">
        <f t="shared" si="154"/>
        <v>0</v>
      </c>
      <c r="T689" s="45">
        <f t="shared" si="155"/>
        <v>1369.2876544879887</v>
      </c>
      <c r="U689" s="46">
        <f t="shared" si="156"/>
        <v>7.8884137759693829E-5</v>
      </c>
    </row>
    <row r="690" spans="1:21" x14ac:dyDescent="0.25">
      <c r="A690" t="s">
        <v>45</v>
      </c>
      <c r="B690" s="7">
        <v>31785.4</v>
      </c>
      <c r="C690" s="6">
        <v>1892.42</v>
      </c>
      <c r="D690" s="12">
        <v>1.1823060000000001</v>
      </c>
      <c r="E690" s="6">
        <v>302.18</v>
      </c>
      <c r="F690" s="6">
        <v>0.58677000000000001</v>
      </c>
      <c r="G690" s="16">
        <v>119.172</v>
      </c>
      <c r="H690" s="5">
        <f t="shared" si="143"/>
        <v>8.4648429816045478E-3</v>
      </c>
      <c r="I690" s="4">
        <f t="shared" si="144"/>
        <v>-2.9294302363565006E-3</v>
      </c>
      <c r="J690" s="4">
        <f t="shared" si="145"/>
        <v>9.4351785051078885E-3</v>
      </c>
      <c r="K690" s="4">
        <f t="shared" si="146"/>
        <v>6.226898871166453E-3</v>
      </c>
      <c r="L690" s="4">
        <f t="shared" si="147"/>
        <v>8.8198885908810087E-3</v>
      </c>
      <c r="M690" s="3">
        <f t="shared" si="148"/>
        <v>-5.8229748894635946E-3</v>
      </c>
      <c r="N690" s="42">
        <f t="shared" si="149"/>
        <v>81.674426731625445</v>
      </c>
      <c r="O690" s="14">
        <f t="shared" si="150"/>
        <v>278.75618666038207</v>
      </c>
      <c r="P690" s="14">
        <f t="shared" si="151"/>
        <v>666.40325562519922</v>
      </c>
      <c r="Q690" s="14">
        <f t="shared" si="152"/>
        <v>350.71959145775338</v>
      </c>
      <c r="R690" s="14">
        <f t="shared" si="153"/>
        <v>0</v>
      </c>
      <c r="S690" s="14">
        <f t="shared" si="154"/>
        <v>0</v>
      </c>
      <c r="T690" s="45">
        <f t="shared" si="155"/>
        <v>1377.55346047496</v>
      </c>
      <c r="U690" s="46">
        <f t="shared" si="156"/>
        <v>6.0365738052770013E-3</v>
      </c>
    </row>
    <row r="691" spans="1:21" x14ac:dyDescent="0.25">
      <c r="A691" t="s">
        <v>44</v>
      </c>
      <c r="B691" s="7">
        <v>30837.200000000001</v>
      </c>
      <c r="C691" s="6">
        <v>1818.07</v>
      </c>
      <c r="D691" s="12">
        <v>1.1211850000000001</v>
      </c>
      <c r="E691" s="6">
        <v>280.47000000000003</v>
      </c>
      <c r="F691" s="6">
        <v>0.55710999999999999</v>
      </c>
      <c r="G691" s="16">
        <v>113.098</v>
      </c>
      <c r="H691" s="5">
        <f t="shared" si="143"/>
        <v>-2.9831306197184881E-2</v>
      </c>
      <c r="I691" s="4">
        <f t="shared" si="144"/>
        <v>-3.9288318660762434E-2</v>
      </c>
      <c r="J691" s="4">
        <f t="shared" si="145"/>
        <v>-5.1696430534903803E-2</v>
      </c>
      <c r="K691" s="4">
        <f t="shared" si="146"/>
        <v>-7.1844595936196853E-2</v>
      </c>
      <c r="L691" s="4">
        <f t="shared" si="147"/>
        <v>-5.054791485590604E-2</v>
      </c>
      <c r="M691" s="3">
        <f t="shared" si="148"/>
        <v>-5.0968348269727737E-2</v>
      </c>
      <c r="N691" s="42">
        <f t="shared" si="149"/>
        <v>79.237971899314786</v>
      </c>
      <c r="O691" s="14">
        <f t="shared" si="150"/>
        <v>267.80432477021003</v>
      </c>
      <c r="P691" s="14">
        <f t="shared" si="151"/>
        <v>631.95258601253738</v>
      </c>
      <c r="Q691" s="14">
        <f t="shared" si="152"/>
        <v>325.52228412256306</v>
      </c>
      <c r="R691" s="14">
        <f t="shared" si="153"/>
        <v>0</v>
      </c>
      <c r="S691" s="14">
        <f t="shared" si="154"/>
        <v>0</v>
      </c>
      <c r="T691" s="45">
        <f t="shared" si="155"/>
        <v>1304.5171668046253</v>
      </c>
      <c r="U691" s="46">
        <f t="shared" si="156"/>
        <v>-5.3018845196144304E-2</v>
      </c>
    </row>
    <row r="692" spans="1:21" x14ac:dyDescent="0.25">
      <c r="A692" t="s">
        <v>43</v>
      </c>
      <c r="B692" s="7">
        <v>29793.8</v>
      </c>
      <c r="C692" s="6">
        <v>1786.07</v>
      </c>
      <c r="D692" s="12">
        <v>1.0545260000000001</v>
      </c>
      <c r="E692" s="6">
        <v>264.58999999999997</v>
      </c>
      <c r="F692" s="6">
        <v>0.52864</v>
      </c>
      <c r="G692" s="16">
        <v>107.27</v>
      </c>
      <c r="H692" s="5">
        <f t="shared" si="143"/>
        <v>-3.3835756813199724E-2</v>
      </c>
      <c r="I692" s="4">
        <f t="shared" si="144"/>
        <v>-1.760108246657166E-2</v>
      </c>
      <c r="J692" s="4">
        <f t="shared" si="145"/>
        <v>-5.945405976712137E-2</v>
      </c>
      <c r="K692" s="4">
        <f t="shared" si="146"/>
        <v>-5.6619246265197876E-2</v>
      </c>
      <c r="L692" s="4">
        <f t="shared" si="147"/>
        <v>-5.1103013767478611E-2</v>
      </c>
      <c r="M692" s="3">
        <f t="shared" si="148"/>
        <v>-5.1530531043873506E-2</v>
      </c>
      <c r="N692" s="42">
        <f t="shared" si="149"/>
        <v>76.556895151758411</v>
      </c>
      <c r="O692" s="14">
        <f t="shared" si="150"/>
        <v>263.09067876502502</v>
      </c>
      <c r="P692" s="14">
        <f t="shared" si="151"/>
        <v>594.38043919376105</v>
      </c>
      <c r="Q692" s="14">
        <f t="shared" si="152"/>
        <v>307.09145775301795</v>
      </c>
      <c r="R692" s="14">
        <f t="shared" si="153"/>
        <v>0</v>
      </c>
      <c r="S692" s="14">
        <f t="shared" si="154"/>
        <v>0</v>
      </c>
      <c r="T692" s="45">
        <f t="shared" si="155"/>
        <v>1241.1194708635624</v>
      </c>
      <c r="U692" s="46">
        <f t="shared" si="156"/>
        <v>-4.8598590769298622E-2</v>
      </c>
    </row>
    <row r="693" spans="1:21" x14ac:dyDescent="0.25">
      <c r="A693" t="s">
        <v>42</v>
      </c>
      <c r="B693" s="7">
        <v>32131.4</v>
      </c>
      <c r="C693" s="6">
        <v>1994.49</v>
      </c>
      <c r="D693" s="12">
        <v>1.169694</v>
      </c>
      <c r="E693" s="6">
        <v>293.08</v>
      </c>
      <c r="F693" s="6">
        <v>0.57138999999999995</v>
      </c>
      <c r="G693" s="16">
        <v>117.61499999999999</v>
      </c>
      <c r="H693" s="5">
        <f t="shared" si="143"/>
        <v>7.8459276762279373E-2</v>
      </c>
      <c r="I693" s="4">
        <f t="shared" si="144"/>
        <v>0.11669195496257156</v>
      </c>
      <c r="J693" s="4">
        <f t="shared" si="145"/>
        <v>0.10921304927521924</v>
      </c>
      <c r="K693" s="4">
        <f t="shared" si="146"/>
        <v>0.10767602706073554</v>
      </c>
      <c r="L693" s="4">
        <f t="shared" si="147"/>
        <v>8.0867887409200812E-2</v>
      </c>
      <c r="M693" s="3">
        <f t="shared" si="148"/>
        <v>9.6438892514216557E-2</v>
      </c>
      <c r="N693" s="42">
        <f t="shared" si="149"/>
        <v>82.563493776531033</v>
      </c>
      <c r="O693" s="14">
        <f t="shared" si="150"/>
        <v>293.79124440254571</v>
      </c>
      <c r="P693" s="14">
        <f t="shared" si="151"/>
        <v>659.29453938765573</v>
      </c>
      <c r="Q693" s="14">
        <f t="shared" si="152"/>
        <v>340.15784586815261</v>
      </c>
      <c r="R693" s="14">
        <f t="shared" si="153"/>
        <v>0</v>
      </c>
      <c r="S693" s="14">
        <f t="shared" si="154"/>
        <v>0</v>
      </c>
      <c r="T693" s="45">
        <f t="shared" si="155"/>
        <v>1375.8071234348852</v>
      </c>
      <c r="U693" s="46">
        <f t="shared" si="156"/>
        <v>0.10852110190295217</v>
      </c>
    </row>
    <row r="694" spans="1:21" x14ac:dyDescent="0.25">
      <c r="A694" t="s">
        <v>41</v>
      </c>
      <c r="B694" s="7">
        <v>32298.9</v>
      </c>
      <c r="C694" s="6">
        <v>2024.58</v>
      </c>
      <c r="D694" s="12">
        <v>1.185875</v>
      </c>
      <c r="E694" s="6">
        <v>293.52999999999997</v>
      </c>
      <c r="F694" s="6">
        <v>0.59192</v>
      </c>
      <c r="G694" s="16">
        <v>120.718</v>
      </c>
      <c r="H694" s="5">
        <f t="shared" si="143"/>
        <v>5.2129692450375575E-3</v>
      </c>
      <c r="I694" s="4">
        <f t="shared" si="144"/>
        <v>1.5086563482394011E-2</v>
      </c>
      <c r="J694" s="4">
        <f t="shared" si="145"/>
        <v>1.3833532530730164E-2</v>
      </c>
      <c r="K694" s="4">
        <f t="shared" si="146"/>
        <v>1.5354169510031213E-3</v>
      </c>
      <c r="L694" s="4">
        <f t="shared" si="147"/>
        <v>3.5929925269955865E-2</v>
      </c>
      <c r="M694" s="3">
        <f t="shared" si="148"/>
        <v>2.6382689282829608E-2</v>
      </c>
      <c r="N694" s="42">
        <f t="shared" si="149"/>
        <v>82.993894730350945</v>
      </c>
      <c r="O694" s="14">
        <f t="shared" si="150"/>
        <v>298.22354466179627</v>
      </c>
      <c r="P694" s="14">
        <f t="shared" si="151"/>
        <v>668.41491184560766</v>
      </c>
      <c r="Q694" s="14">
        <f t="shared" si="152"/>
        <v>340.68012999071527</v>
      </c>
      <c r="R694" s="14">
        <f t="shared" si="153"/>
        <v>0</v>
      </c>
      <c r="S694" s="14">
        <f t="shared" si="154"/>
        <v>0</v>
      </c>
      <c r="T694" s="45">
        <f t="shared" si="155"/>
        <v>1390.31248122847</v>
      </c>
      <c r="U694" s="46">
        <f t="shared" si="156"/>
        <v>1.0543162298338959E-2</v>
      </c>
    </row>
    <row r="695" spans="1:21" x14ac:dyDescent="0.25">
      <c r="A695" t="s">
        <v>40</v>
      </c>
      <c r="B695" s="7">
        <v>33603.300000000003</v>
      </c>
      <c r="C695" s="6">
        <v>2123.61</v>
      </c>
      <c r="D695" s="12">
        <v>1.2053860000000001</v>
      </c>
      <c r="E695" s="6">
        <v>298.89</v>
      </c>
      <c r="F695" s="6">
        <v>0.60902000000000001</v>
      </c>
      <c r="G695" s="16">
        <v>124.23699999999999</v>
      </c>
      <c r="H695" s="5">
        <f t="shared" si="143"/>
        <v>4.0385276278758653E-2</v>
      </c>
      <c r="I695" s="4">
        <f t="shared" si="144"/>
        <v>4.8913848798269433E-2</v>
      </c>
      <c r="J695" s="4">
        <f t="shared" si="145"/>
        <v>1.6452830188679268E-2</v>
      </c>
      <c r="K695" s="4">
        <f t="shared" si="146"/>
        <v>1.826048444792705E-2</v>
      </c>
      <c r="L695" s="4">
        <f t="shared" si="147"/>
        <v>2.8889039059332378E-2</v>
      </c>
      <c r="M695" s="3">
        <f t="shared" si="148"/>
        <v>2.9150582348945298E-2</v>
      </c>
      <c r="N695" s="42">
        <f t="shared" si="149"/>
        <v>86.345626098486377</v>
      </c>
      <c r="O695" s="14">
        <f t="shared" si="150"/>
        <v>312.81080603346732</v>
      </c>
      <c r="P695" s="14">
        <f t="shared" si="151"/>
        <v>679.41222888578443</v>
      </c>
      <c r="Q695" s="14">
        <f t="shared" si="152"/>
        <v>346.90111420612851</v>
      </c>
      <c r="R695" s="14">
        <f t="shared" si="153"/>
        <v>0</v>
      </c>
      <c r="S695" s="14">
        <f t="shared" si="154"/>
        <v>0</v>
      </c>
      <c r="T695" s="45">
        <f t="shared" si="155"/>
        <v>1425.4697752238667</v>
      </c>
      <c r="U695" s="46">
        <f t="shared" si="156"/>
        <v>2.528733250264148E-2</v>
      </c>
    </row>
    <row r="696" spans="1:21" x14ac:dyDescent="0.25">
      <c r="A696" t="s">
        <v>39</v>
      </c>
      <c r="B696" s="7">
        <v>33824.800000000003</v>
      </c>
      <c r="C696" s="6">
        <v>2151.85</v>
      </c>
      <c r="D696" s="12">
        <v>1.2150019999999999</v>
      </c>
      <c r="E696" s="6">
        <v>303.14999999999998</v>
      </c>
      <c r="F696" s="6">
        <v>0.60665000000000002</v>
      </c>
      <c r="G696" s="16">
        <v>125.53100000000001</v>
      </c>
      <c r="H696" s="5">
        <f t="shared" si="143"/>
        <v>6.5916145140507698E-3</v>
      </c>
      <c r="I696" s="4">
        <f t="shared" si="144"/>
        <v>1.3298110293321175E-2</v>
      </c>
      <c r="J696" s="4">
        <f t="shared" si="145"/>
        <v>7.9775275305999926E-3</v>
      </c>
      <c r="K696" s="4">
        <f t="shared" si="146"/>
        <v>1.4252735119943738E-2</v>
      </c>
      <c r="L696" s="4">
        <f t="shared" si="147"/>
        <v>-3.8914978161636027E-3</v>
      </c>
      <c r="M696" s="3">
        <f t="shared" si="148"/>
        <v>1.0415576680055105E-2</v>
      </c>
      <c r="N696" s="42">
        <f t="shared" si="149"/>
        <v>86.91478318070196</v>
      </c>
      <c r="O696" s="14">
        <f t="shared" si="150"/>
        <v>316.97059863304304</v>
      </c>
      <c r="P696" s="14">
        <f t="shared" si="151"/>
        <v>684.8322586463471</v>
      </c>
      <c r="Q696" s="14">
        <f t="shared" si="152"/>
        <v>351.84540389972182</v>
      </c>
      <c r="R696" s="14">
        <f t="shared" si="153"/>
        <v>0</v>
      </c>
      <c r="S696" s="14">
        <f t="shared" si="154"/>
        <v>0</v>
      </c>
      <c r="T696" s="45">
        <f t="shared" si="155"/>
        <v>1440.5630443598138</v>
      </c>
      <c r="U696" s="46">
        <f t="shared" si="156"/>
        <v>1.0588277210982433E-2</v>
      </c>
    </row>
    <row r="697" spans="1:21" x14ac:dyDescent="0.25">
      <c r="A697" t="s">
        <v>38</v>
      </c>
      <c r="B697" s="7">
        <v>35391.1</v>
      </c>
      <c r="C697" s="6">
        <v>2189.79</v>
      </c>
      <c r="D697" s="12">
        <v>1.228135</v>
      </c>
      <c r="E697" s="6">
        <v>302.57</v>
      </c>
      <c r="F697" s="6">
        <v>0.60685</v>
      </c>
      <c r="G697" s="16">
        <v>127.59</v>
      </c>
      <c r="H697" s="5">
        <f t="shared" si="143"/>
        <v>4.6306260495257767E-2</v>
      </c>
      <c r="I697" s="4">
        <f t="shared" si="144"/>
        <v>1.7631340474475454E-2</v>
      </c>
      <c r="J697" s="4">
        <f t="shared" si="145"/>
        <v>1.0809035705291015E-2</v>
      </c>
      <c r="K697" s="4">
        <f t="shared" si="146"/>
        <v>-1.9132442685139139E-3</v>
      </c>
      <c r="L697" s="4">
        <f t="shared" si="147"/>
        <v>3.2967938679639985E-4</v>
      </c>
      <c r="M697" s="3">
        <f t="shared" si="148"/>
        <v>1.6402322932184132E-2</v>
      </c>
      <c r="N697" s="42">
        <f t="shared" si="149"/>
        <v>90.939481771556387</v>
      </c>
      <c r="O697" s="14">
        <f t="shared" si="150"/>
        <v>322.55921517794053</v>
      </c>
      <c r="P697" s="14">
        <f t="shared" si="151"/>
        <v>692.23463498219053</v>
      </c>
      <c r="Q697" s="14">
        <f t="shared" si="152"/>
        <v>351.17223769730771</v>
      </c>
      <c r="R697" s="14">
        <f t="shared" si="153"/>
        <v>0</v>
      </c>
      <c r="S697" s="14">
        <f t="shared" si="154"/>
        <v>0</v>
      </c>
      <c r="T697" s="45">
        <f t="shared" si="155"/>
        <v>1456.9055696289952</v>
      </c>
      <c r="U697" s="46">
        <f t="shared" si="156"/>
        <v>1.1344540131837055E-2</v>
      </c>
    </row>
    <row r="698" spans="1:21" x14ac:dyDescent="0.25">
      <c r="A698" t="s">
        <v>37</v>
      </c>
      <c r="B698" s="7">
        <v>37276.6</v>
      </c>
      <c r="C698" s="6">
        <v>2229.5300000000002</v>
      </c>
      <c r="D698" s="12">
        <v>1.2551890000000001</v>
      </c>
      <c r="E698" s="6">
        <v>304.31</v>
      </c>
      <c r="F698" s="6">
        <v>0.62388999999999994</v>
      </c>
      <c r="G698" s="16">
        <v>131.09399999999999</v>
      </c>
      <c r="H698" s="5">
        <f t="shared" si="143"/>
        <v>5.3276106139679147E-2</v>
      </c>
      <c r="I698" s="4">
        <f t="shared" si="144"/>
        <v>1.8147858927111793E-2</v>
      </c>
      <c r="J698" s="4">
        <f t="shared" si="145"/>
        <v>2.2028522922968641E-2</v>
      </c>
      <c r="K698" s="4">
        <f t="shared" si="146"/>
        <v>5.7507353670225303E-3</v>
      </c>
      <c r="L698" s="4">
        <f t="shared" si="147"/>
        <v>2.8079426546922637E-2</v>
      </c>
      <c r="M698" s="3">
        <f t="shared" si="148"/>
        <v>2.7462967317187781E-2</v>
      </c>
      <c r="N698" s="42">
        <f t="shared" si="149"/>
        <v>95.784383254705247</v>
      </c>
      <c r="O698" s="14">
        <f t="shared" si="150"/>
        <v>328.41297431062969</v>
      </c>
      <c r="P698" s="14">
        <f t="shared" si="151"/>
        <v>707.48354150696855</v>
      </c>
      <c r="Q698" s="14">
        <f t="shared" si="152"/>
        <v>353.19173630455003</v>
      </c>
      <c r="R698" s="14">
        <f t="shared" si="153"/>
        <v>0</v>
      </c>
      <c r="S698" s="14">
        <f t="shared" si="154"/>
        <v>0</v>
      </c>
      <c r="T698" s="45">
        <f t="shared" si="155"/>
        <v>1484.8726353768534</v>
      </c>
      <c r="U698" s="46">
        <f t="shared" si="156"/>
        <v>1.9196210331586583E-2</v>
      </c>
    </row>
    <row r="699" spans="1:21" x14ac:dyDescent="0.25">
      <c r="A699" t="s">
        <v>36</v>
      </c>
      <c r="B699" s="7">
        <v>39452</v>
      </c>
      <c r="C699" s="6">
        <v>2300.2199999999998</v>
      </c>
      <c r="D699" s="12">
        <v>1.280459</v>
      </c>
      <c r="E699" s="6">
        <v>313.67</v>
      </c>
      <c r="F699" s="6">
        <v>0.64548000000000005</v>
      </c>
      <c r="G699" s="16">
        <v>134.72900000000001</v>
      </c>
      <c r="H699" s="5">
        <f t="shared" si="143"/>
        <v>5.8358326671424043E-2</v>
      </c>
      <c r="I699" s="4">
        <f t="shared" si="144"/>
        <v>3.1706234049328597E-2</v>
      </c>
      <c r="J699" s="4">
        <f t="shared" si="145"/>
        <v>2.0132426272059245E-2</v>
      </c>
      <c r="K699" s="4">
        <f t="shared" si="146"/>
        <v>3.075810850777172E-2</v>
      </c>
      <c r="L699" s="4">
        <f t="shared" si="147"/>
        <v>3.4605459295709462E-2</v>
      </c>
      <c r="M699" s="3">
        <f t="shared" si="148"/>
        <v>2.7728195035623404E-2</v>
      </c>
      <c r="N699" s="42">
        <f t="shared" si="149"/>
        <v>101.37419958270422</v>
      </c>
      <c r="O699" s="14">
        <f t="shared" si="150"/>
        <v>338.82571293895865</v>
      </c>
      <c r="P699" s="14">
        <f t="shared" si="151"/>
        <v>721.72690174505294</v>
      </c>
      <c r="Q699" s="14">
        <f t="shared" si="152"/>
        <v>364.05524605385369</v>
      </c>
      <c r="R699" s="14">
        <f t="shared" si="153"/>
        <v>0</v>
      </c>
      <c r="S699" s="14">
        <f t="shared" si="154"/>
        <v>0</v>
      </c>
      <c r="T699" s="45">
        <f t="shared" si="155"/>
        <v>1525.9820603205694</v>
      </c>
      <c r="U699" s="46">
        <f t="shared" si="156"/>
        <v>2.7685488953254733E-2</v>
      </c>
    </row>
    <row r="700" spans="1:21" x14ac:dyDescent="0.25">
      <c r="A700" t="s">
        <v>35</v>
      </c>
      <c r="B700" s="7">
        <v>40003.199999999997</v>
      </c>
      <c r="C700" s="6">
        <v>2299.11</v>
      </c>
      <c r="D700" s="12">
        <v>1.2859050000000001</v>
      </c>
      <c r="E700" s="6">
        <v>313.76</v>
      </c>
      <c r="F700" s="6">
        <v>0.73158999999999996</v>
      </c>
      <c r="G700" s="16">
        <v>139.9</v>
      </c>
      <c r="H700" s="5">
        <f t="shared" si="143"/>
        <v>1.3971408293622645E-2</v>
      </c>
      <c r="I700" s="4">
        <f t="shared" si="144"/>
        <v>-4.825625374962339E-4</v>
      </c>
      <c r="J700" s="4">
        <f t="shared" si="145"/>
        <v>4.2531623425663412E-3</v>
      </c>
      <c r="K700" s="4">
        <f t="shared" si="146"/>
        <v>2.8692574999200637E-4</v>
      </c>
      <c r="L700" s="4">
        <f t="shared" si="147"/>
        <v>0.13340459812852434</v>
      </c>
      <c r="M700" s="3">
        <f t="shared" si="148"/>
        <v>3.838074950456094E-2</v>
      </c>
      <c r="N700" s="42">
        <f t="shared" si="149"/>
        <v>102.79053991551338</v>
      </c>
      <c r="O700" s="14">
        <f t="shared" si="150"/>
        <v>338.66220834315385</v>
      </c>
      <c r="P700" s="14">
        <f t="shared" si="151"/>
        <v>724.79652342517204</v>
      </c>
      <c r="Q700" s="14">
        <f t="shared" si="152"/>
        <v>364.1597028783662</v>
      </c>
      <c r="R700" s="14">
        <f t="shared" si="153"/>
        <v>0</v>
      </c>
      <c r="S700" s="14">
        <f t="shared" si="154"/>
        <v>0</v>
      </c>
      <c r="T700" s="45">
        <f t="shared" si="155"/>
        <v>1530.4089745622055</v>
      </c>
      <c r="U700" s="46">
        <f t="shared" si="156"/>
        <v>2.9010263991608998E-3</v>
      </c>
    </row>
    <row r="701" spans="1:21" x14ac:dyDescent="0.25">
      <c r="A701" t="s">
        <v>34</v>
      </c>
      <c r="B701" s="7">
        <v>40001.4</v>
      </c>
      <c r="C701" s="6">
        <v>2380.9299999999998</v>
      </c>
      <c r="D701" s="12">
        <v>1.283174</v>
      </c>
      <c r="E701" s="6">
        <v>316.72000000000003</v>
      </c>
      <c r="F701" s="6">
        <v>0.74819999999999998</v>
      </c>
      <c r="G701" s="16">
        <v>141.29</v>
      </c>
      <c r="H701" s="5">
        <f t="shared" si="143"/>
        <v>-4.4996400287877769E-5</v>
      </c>
      <c r="I701" s="4">
        <f t="shared" si="144"/>
        <v>3.558768392986833E-2</v>
      </c>
      <c r="J701" s="4">
        <f t="shared" si="145"/>
        <v>-2.1237960813590417E-3</v>
      </c>
      <c r="K701" s="4">
        <f t="shared" si="146"/>
        <v>9.4339622641510523E-3</v>
      </c>
      <c r="L701" s="4">
        <f t="shared" si="147"/>
        <v>2.2703973537090416E-2</v>
      </c>
      <c r="M701" s="3">
        <f t="shared" si="148"/>
        <v>9.9356683345246388E-3</v>
      </c>
      <c r="N701" s="42">
        <f t="shared" si="149"/>
        <v>102.78591471123353</v>
      </c>
      <c r="O701" s="14">
        <f t="shared" si="150"/>
        <v>350.71441197266125</v>
      </c>
      <c r="P701" s="14">
        <f t="shared" si="151"/>
        <v>723.25720340893895</v>
      </c>
      <c r="Q701" s="14">
        <f t="shared" si="152"/>
        <v>367.59517177344514</v>
      </c>
      <c r="R701" s="14">
        <f t="shared" si="153"/>
        <v>0</v>
      </c>
      <c r="S701" s="14">
        <f t="shared" si="154"/>
        <v>0</v>
      </c>
      <c r="T701" s="45">
        <f t="shared" si="155"/>
        <v>1544.3527018662789</v>
      </c>
      <c r="U701" s="46">
        <f t="shared" si="156"/>
        <v>9.1111118242510614E-3</v>
      </c>
    </row>
    <row r="702" spans="1:21" x14ac:dyDescent="0.25">
      <c r="A702" t="s">
        <v>33</v>
      </c>
      <c r="B702" s="7">
        <v>42203.4</v>
      </c>
      <c r="C702" s="6">
        <v>2460.9499999999998</v>
      </c>
      <c r="D702" s="12">
        <v>1.309264</v>
      </c>
      <c r="E702" s="6">
        <v>322.63</v>
      </c>
      <c r="F702" s="6">
        <v>0.75161</v>
      </c>
      <c r="G702" s="16">
        <v>145.58000000000001</v>
      </c>
      <c r="H702" s="5">
        <f t="shared" si="143"/>
        <v>5.5048073317433888E-2</v>
      </c>
      <c r="I702" s="4">
        <f t="shared" si="144"/>
        <v>3.3608715921929599E-2</v>
      </c>
      <c r="J702" s="4">
        <f t="shared" si="145"/>
        <v>2.0332394515474972E-2</v>
      </c>
      <c r="K702" s="4">
        <f t="shared" si="146"/>
        <v>1.8660015155342213E-2</v>
      </c>
      <c r="L702" s="4">
        <f t="shared" si="147"/>
        <v>4.5576049184710143E-3</v>
      </c>
      <c r="M702" s="3">
        <f t="shared" si="148"/>
        <v>3.0363083020737536E-2</v>
      </c>
      <c r="N702" s="42">
        <f t="shared" si="149"/>
        <v>108.44408128025702</v>
      </c>
      <c r="O702" s="14">
        <f t="shared" si="150"/>
        <v>362.50147301437698</v>
      </c>
      <c r="P702" s="14">
        <f t="shared" si="151"/>
        <v>737.96275420480868</v>
      </c>
      <c r="Q702" s="14">
        <f t="shared" si="152"/>
        <v>374.45450324976827</v>
      </c>
      <c r="R702" s="14">
        <f t="shared" si="153"/>
        <v>0</v>
      </c>
      <c r="S702" s="14">
        <f t="shared" si="154"/>
        <v>0</v>
      </c>
      <c r="T702" s="45">
        <f t="shared" si="155"/>
        <v>1583.362811749211</v>
      </c>
      <c r="U702" s="46">
        <f t="shared" si="156"/>
        <v>2.5259845005477066E-2</v>
      </c>
    </row>
    <row r="703" spans="1:21" x14ac:dyDescent="0.25">
      <c r="A703" t="s">
        <v>32</v>
      </c>
      <c r="B703" s="7">
        <v>41553.699999999997</v>
      </c>
      <c r="C703" s="6">
        <v>2532.19</v>
      </c>
      <c r="D703" s="12">
        <v>1.3165640000000001</v>
      </c>
      <c r="E703" s="6">
        <v>332.41</v>
      </c>
      <c r="F703" s="6">
        <v>0.74434</v>
      </c>
      <c r="G703" s="16">
        <v>144.691</v>
      </c>
      <c r="H703" s="5">
        <f t="shared" si="143"/>
        <v>-1.5394494282451321E-2</v>
      </c>
      <c r="I703" s="4">
        <f t="shared" si="144"/>
        <v>2.8948170421991604E-2</v>
      </c>
      <c r="J703" s="4">
        <f t="shared" si="145"/>
        <v>5.5756516638356679E-3</v>
      </c>
      <c r="K703" s="4">
        <f t="shared" si="146"/>
        <v>3.0313362055605531E-2</v>
      </c>
      <c r="L703" s="4">
        <f t="shared" si="147"/>
        <v>-9.6725695506978404E-3</v>
      </c>
      <c r="M703" s="3">
        <f t="shared" si="148"/>
        <v>-6.1066080505565168E-3</v>
      </c>
      <c r="N703" s="42">
        <f t="shared" si="149"/>
        <v>106.77463949102243</v>
      </c>
      <c r="O703" s="14">
        <f t="shared" si="150"/>
        <v>372.99522743342015</v>
      </c>
      <c r="P703" s="14">
        <f t="shared" si="151"/>
        <v>742.07737746313944</v>
      </c>
      <c r="Q703" s="14">
        <f t="shared" si="152"/>
        <v>385.80547818013042</v>
      </c>
      <c r="R703" s="14">
        <f t="shared" si="153"/>
        <v>0</v>
      </c>
      <c r="S703" s="14">
        <f t="shared" si="154"/>
        <v>0</v>
      </c>
      <c r="T703" s="45">
        <f t="shared" si="155"/>
        <v>1607.6527225677125</v>
      </c>
      <c r="U703" s="46">
        <f t="shared" si="156"/>
        <v>1.5340710693885429E-2</v>
      </c>
    </row>
    <row r="704" spans="1:21" x14ac:dyDescent="0.25">
      <c r="A704" t="s">
        <v>31</v>
      </c>
      <c r="B704" s="7">
        <v>39878.300000000003</v>
      </c>
      <c r="C704" s="6">
        <v>2556.23</v>
      </c>
      <c r="D704" s="12">
        <v>1.3162609999999999</v>
      </c>
      <c r="E704" s="6">
        <v>332.78</v>
      </c>
      <c r="F704" s="6">
        <v>0.72477000000000003</v>
      </c>
      <c r="G704" s="16">
        <v>140.35</v>
      </c>
      <c r="H704" s="5">
        <f t="shared" si="143"/>
        <v>-4.0318912635938453E-2</v>
      </c>
      <c r="I704" s="4">
        <f t="shared" si="144"/>
        <v>9.4937583672631831E-3</v>
      </c>
      <c r="J704" s="4">
        <f t="shared" si="145"/>
        <v>-2.3014452772529559E-4</v>
      </c>
      <c r="K704" s="4">
        <f t="shared" si="146"/>
        <v>1.1130832405761293E-3</v>
      </c>
      <c r="L704" s="4">
        <f t="shared" si="147"/>
        <v>-2.629174839455084E-2</v>
      </c>
      <c r="M704" s="3">
        <f t="shared" si="148"/>
        <v>-3.0001866045573089E-2</v>
      </c>
      <c r="N704" s="42">
        <f t="shared" si="149"/>
        <v>102.46960212965007</v>
      </c>
      <c r="O704" s="14">
        <f t="shared" si="150"/>
        <v>376.53635399481544</v>
      </c>
      <c r="P704" s="14">
        <f t="shared" si="151"/>
        <v>741.90659241556762</v>
      </c>
      <c r="Q704" s="14">
        <f t="shared" si="152"/>
        <v>386.23491179201517</v>
      </c>
      <c r="R704" s="14">
        <f t="shared" si="153"/>
        <v>0</v>
      </c>
      <c r="S704" s="14">
        <f t="shared" si="154"/>
        <v>0</v>
      </c>
      <c r="T704" s="45">
        <f t="shared" si="155"/>
        <v>1607.1474603320485</v>
      </c>
      <c r="U704" s="46">
        <f t="shared" si="156"/>
        <v>-3.1428568407299018E-4</v>
      </c>
    </row>
    <row r="705" spans="1:21" x14ac:dyDescent="0.25">
      <c r="A705" t="s">
        <v>30</v>
      </c>
      <c r="B705" s="7">
        <v>39168.400000000001</v>
      </c>
      <c r="C705" s="6">
        <v>2608.04</v>
      </c>
      <c r="D705" s="12">
        <v>1.308646</v>
      </c>
      <c r="E705" s="6">
        <v>330.86</v>
      </c>
      <c r="F705" s="6">
        <v>0.73858999999999997</v>
      </c>
      <c r="G705" s="16">
        <v>141.41</v>
      </c>
      <c r="H705" s="5">
        <f t="shared" si="143"/>
        <v>-1.7801661555281956E-2</v>
      </c>
      <c r="I705" s="4">
        <f t="shared" si="144"/>
        <v>2.0268129237196897E-2</v>
      </c>
      <c r="J705" s="4">
        <f t="shared" si="145"/>
        <v>-5.7853267702985267E-3</v>
      </c>
      <c r="K705" s="4">
        <f t="shared" si="146"/>
        <v>-5.7695774986475934E-3</v>
      </c>
      <c r="L705" s="4">
        <f t="shared" si="147"/>
        <v>1.9068118161623682E-2</v>
      </c>
      <c r="M705" s="3">
        <f t="shared" si="148"/>
        <v>7.5525472034201346E-3</v>
      </c>
      <c r="N705" s="42">
        <f t="shared" si="149"/>
        <v>100.64547295283364</v>
      </c>
      <c r="O705" s="14">
        <f t="shared" si="150"/>
        <v>384.16804148008526</v>
      </c>
      <c r="P705" s="14">
        <f t="shared" si="151"/>
        <v>737.61442034540482</v>
      </c>
      <c r="Q705" s="14">
        <f t="shared" si="152"/>
        <v>384.00649953574782</v>
      </c>
      <c r="R705" s="14">
        <f t="shared" si="153"/>
        <v>0</v>
      </c>
      <c r="S705" s="14">
        <f t="shared" si="154"/>
        <v>0</v>
      </c>
      <c r="T705" s="45">
        <f t="shared" si="155"/>
        <v>1606.4344343140715</v>
      </c>
      <c r="U705" s="46">
        <f t="shared" si="156"/>
        <v>-4.4365936267576345E-4</v>
      </c>
    </row>
    <row r="706" spans="1:21" x14ac:dyDescent="0.25">
      <c r="A706" t="s">
        <v>29</v>
      </c>
      <c r="B706" s="7">
        <v>38130.300000000003</v>
      </c>
      <c r="C706" s="6">
        <v>2506.65</v>
      </c>
      <c r="D706" s="12">
        <v>1.364798</v>
      </c>
      <c r="E706" s="6">
        <v>323.19</v>
      </c>
      <c r="F706" s="6">
        <v>0.71325000000000005</v>
      </c>
      <c r="G706" s="16">
        <v>138.25</v>
      </c>
      <c r="H706" s="5">
        <f t="shared" si="143"/>
        <v>-2.650350792986178E-2</v>
      </c>
      <c r="I706" s="4">
        <f t="shared" si="144"/>
        <v>-3.8875937485621348E-2</v>
      </c>
      <c r="J706" s="4">
        <f t="shared" si="145"/>
        <v>4.2908471809794291E-2</v>
      </c>
      <c r="K706" s="4">
        <f t="shared" si="146"/>
        <v>-2.3182010518043916E-2</v>
      </c>
      <c r="L706" s="4">
        <f t="shared" si="147"/>
        <v>-3.4308615063837755E-2</v>
      </c>
      <c r="M706" s="3">
        <f t="shared" si="148"/>
        <v>-2.2346368715083775E-2</v>
      </c>
      <c r="N706" s="42">
        <f t="shared" si="149"/>
        <v>97.978014862323533</v>
      </c>
      <c r="O706" s="14">
        <f t="shared" si="150"/>
        <v>369.23314871553185</v>
      </c>
      <c r="P706" s="14">
        <f t="shared" si="151"/>
        <v>769.26432790729336</v>
      </c>
      <c r="Q706" s="14">
        <f t="shared" si="152"/>
        <v>375.10445682451291</v>
      </c>
      <c r="R706" s="14">
        <f t="shared" si="153"/>
        <v>0</v>
      </c>
      <c r="S706" s="14">
        <f t="shared" si="154"/>
        <v>0</v>
      </c>
      <c r="T706" s="45">
        <f t="shared" si="155"/>
        <v>1611.5799483096616</v>
      </c>
      <c r="U706" s="46">
        <f t="shared" si="156"/>
        <v>3.2030650524415005E-3</v>
      </c>
    </row>
    <row r="707" spans="1:21" x14ac:dyDescent="0.25">
      <c r="A707" t="s">
        <v>28</v>
      </c>
      <c r="B707" s="7">
        <v>39736.9</v>
      </c>
      <c r="C707" s="6">
        <v>2725.29</v>
      </c>
      <c r="D707" s="12">
        <v>1.375899</v>
      </c>
      <c r="E707" s="6">
        <v>334.89</v>
      </c>
      <c r="F707" s="6">
        <v>0.73063999999999996</v>
      </c>
      <c r="G707" s="16">
        <v>142.58799999999999</v>
      </c>
      <c r="H707" s="5">
        <f t="shared" si="143"/>
        <v>4.2134470486725695E-2</v>
      </c>
      <c r="I707" s="4">
        <f t="shared" si="144"/>
        <v>8.7223984202022598E-2</v>
      </c>
      <c r="J707" s="4">
        <f t="shared" si="145"/>
        <v>8.1338044164778189E-3</v>
      </c>
      <c r="K707" s="4">
        <f t="shared" si="146"/>
        <v>3.6201615148983457E-2</v>
      </c>
      <c r="L707" s="4">
        <f t="shared" si="147"/>
        <v>2.4381352961794445E-2</v>
      </c>
      <c r="M707" s="3">
        <f t="shared" si="148"/>
        <v>3.1377938517179071E-2</v>
      </c>
      <c r="N707" s="42">
        <f t="shared" si="149"/>
        <v>102.10626663788807</v>
      </c>
      <c r="O707" s="14">
        <f t="shared" si="150"/>
        <v>401.43913504595844</v>
      </c>
      <c r="P707" s="14">
        <f t="shared" si="151"/>
        <v>775.52137349506449</v>
      </c>
      <c r="Q707" s="14">
        <f t="shared" si="152"/>
        <v>388.68384401114241</v>
      </c>
      <c r="R707" s="14">
        <f t="shared" si="153"/>
        <v>0</v>
      </c>
      <c r="S707" s="14">
        <f t="shared" si="154"/>
        <v>0</v>
      </c>
      <c r="T707" s="45">
        <f t="shared" si="155"/>
        <v>1667.7506191900534</v>
      </c>
      <c r="U707" s="46">
        <f t="shared" si="156"/>
        <v>3.4854411622152304E-2</v>
      </c>
    </row>
    <row r="708" spans="1:21" x14ac:dyDescent="0.25">
      <c r="A708" t="s">
        <v>27</v>
      </c>
      <c r="B708" s="7">
        <v>40867.199999999997</v>
      </c>
      <c r="C708" s="6">
        <v>2827.21</v>
      </c>
      <c r="D708" s="12">
        <v>1.3858509999999999</v>
      </c>
      <c r="E708" s="6">
        <v>337.88</v>
      </c>
      <c r="F708" s="6">
        <v>0.73307</v>
      </c>
      <c r="G708" s="16">
        <v>143.36000000000001</v>
      </c>
      <c r="H708" s="5">
        <f t="shared" si="143"/>
        <v>2.8444594319134042E-2</v>
      </c>
      <c r="I708" s="4">
        <f t="shared" si="144"/>
        <v>3.739785490718428E-2</v>
      </c>
      <c r="J708" s="4">
        <f t="shared" si="145"/>
        <v>7.2330890566820738E-3</v>
      </c>
      <c r="K708" s="4">
        <f t="shared" si="146"/>
        <v>8.9283048165069712E-3</v>
      </c>
      <c r="L708" s="4">
        <f t="shared" si="147"/>
        <v>3.325851308441985E-3</v>
      </c>
      <c r="M708" s="3">
        <f t="shared" si="148"/>
        <v>5.4142003534660699E-3</v>
      </c>
      <c r="N708" s="42">
        <f t="shared" si="149"/>
        <v>105.01063796984413</v>
      </c>
      <c r="O708" s="14">
        <f t="shared" si="150"/>
        <v>416.45209757247272</v>
      </c>
      <c r="P708" s="14">
        <f t="shared" si="151"/>
        <v>781.13078865491468</v>
      </c>
      <c r="Q708" s="14">
        <f t="shared" si="152"/>
        <v>392.15413184772552</v>
      </c>
      <c r="R708" s="14">
        <f t="shared" si="153"/>
        <v>0</v>
      </c>
      <c r="S708" s="14">
        <f t="shared" si="154"/>
        <v>0</v>
      </c>
      <c r="T708" s="45">
        <f t="shared" si="155"/>
        <v>1694.747656044957</v>
      </c>
      <c r="U708" s="46">
        <f t="shared" si="156"/>
        <v>1.6187694097823169E-2</v>
      </c>
    </row>
    <row r="709" spans="1:21" x14ac:dyDescent="0.25">
      <c r="A709" t="s">
        <v>26</v>
      </c>
      <c r="B709" s="7">
        <v>42795.4</v>
      </c>
      <c r="C709" s="6">
        <v>2889.43</v>
      </c>
      <c r="D709" s="12">
        <v>1.401097</v>
      </c>
      <c r="E709" s="6">
        <v>342.08</v>
      </c>
      <c r="F709" s="6">
        <v>0.74695</v>
      </c>
      <c r="G709" s="16">
        <v>147.77099999999999</v>
      </c>
      <c r="H709" s="5">
        <f t="shared" ref="H709:H735" si="157">IFERROR(B709/B708-1,"")</f>
        <v>4.7182092240231954E-2</v>
      </c>
      <c r="I709" s="4">
        <f t="shared" ref="I709:I735" si="158">IFERROR(C709/C708-1,"")</f>
        <v>2.2007562225657029E-2</v>
      </c>
      <c r="J709" s="4">
        <f t="shared" ref="J709:J735" si="159">IFERROR(D709/D708-1,"")</f>
        <v>1.1001182666823484E-2</v>
      </c>
      <c r="K709" s="4">
        <f t="shared" ref="K709:K735" si="160">IFERROR(E709/E708-1,"")</f>
        <v>1.2430448680004647E-2</v>
      </c>
      <c r="L709" s="4">
        <f t="shared" ref="L709:L735" si="161">IFERROR(F709/F708-1,"")</f>
        <v>1.8934071780321027E-2</v>
      </c>
      <c r="M709" s="3">
        <f t="shared" ref="M709:M735" si="162">IFERROR(G709/G708-1,"")</f>
        <v>3.076869419642847E-2</v>
      </c>
      <c r="N709" s="42">
        <f t="shared" si="149"/>
        <v>109.96525957674291</v>
      </c>
      <c r="O709" s="14">
        <f t="shared" si="150"/>
        <v>425.6171930238043</v>
      </c>
      <c r="P709" s="14">
        <f t="shared" si="151"/>
        <v>789.72415114758724</v>
      </c>
      <c r="Q709" s="14">
        <f t="shared" si="152"/>
        <v>397.02878365831043</v>
      </c>
      <c r="R709" s="14">
        <f t="shared" si="153"/>
        <v>0</v>
      </c>
      <c r="S709" s="14">
        <f t="shared" si="154"/>
        <v>0</v>
      </c>
      <c r="T709" s="45">
        <f t="shared" si="155"/>
        <v>1722.3353874064449</v>
      </c>
      <c r="U709" s="46">
        <f t="shared" si="156"/>
        <v>1.6278371156369875E-2</v>
      </c>
    </row>
    <row r="710" spans="1:21" x14ac:dyDescent="0.25">
      <c r="A710" t="s">
        <v>25</v>
      </c>
      <c r="B710" s="7">
        <v>44614.2</v>
      </c>
      <c r="C710" s="6">
        <v>3158</v>
      </c>
      <c r="D710" s="12">
        <v>1.474126</v>
      </c>
      <c r="E710" s="6">
        <v>356.28</v>
      </c>
      <c r="F710" s="6">
        <v>0.81666000000000005</v>
      </c>
      <c r="G710" s="16">
        <v>156.05699999999999</v>
      </c>
      <c r="H710" s="5">
        <f t="shared" si="157"/>
        <v>4.2499894848511577E-2</v>
      </c>
      <c r="I710" s="4">
        <f t="shared" si="158"/>
        <v>9.2949128374800738E-2</v>
      </c>
      <c r="J710" s="4">
        <f t="shared" si="159"/>
        <v>5.2122729546919322E-2</v>
      </c>
      <c r="K710" s="4">
        <f t="shared" si="160"/>
        <v>4.1510757717492908E-2</v>
      </c>
      <c r="L710" s="4">
        <f t="shared" si="161"/>
        <v>9.332619318562152E-2</v>
      </c>
      <c r="M710" s="3">
        <f t="shared" si="162"/>
        <v>5.6073248472298332E-2</v>
      </c>
      <c r="N710" s="42">
        <f t="shared" ref="N710:N735" si="163">N709*(1+H710)</f>
        <v>114.63877154574377</v>
      </c>
      <c r="O710" s="14">
        <f t="shared" ref="O710:O735" si="164">O709*(1+I710)</f>
        <v>465.17794013669624</v>
      </c>
      <c r="P710" s="14">
        <f t="shared" ref="P710:P735" si="165">P709*(1+J710)</f>
        <v>830.88672949452337</v>
      </c>
      <c r="Q710" s="14">
        <f t="shared" ref="Q710:Q735" si="166">Q709*(1+K710)</f>
        <v>413.50974930362145</v>
      </c>
      <c r="R710" s="14">
        <f t="shared" ref="R710:R735" si="167">R709*(1+L710)</f>
        <v>0</v>
      </c>
      <c r="S710" s="14">
        <f t="shared" ref="S710:S735" si="168">S709*(1+M710)</f>
        <v>0</v>
      </c>
      <c r="T710" s="45">
        <f t="shared" ref="T710:T735" si="169">SUM(N710:S710)</f>
        <v>1824.2131904805847</v>
      </c>
      <c r="U710" s="46">
        <f t="shared" ref="U710:U735" si="170">T710/T709-1</f>
        <v>5.9150966657865123E-2</v>
      </c>
    </row>
    <row r="711" spans="1:21" x14ac:dyDescent="0.25">
      <c r="A711" t="s">
        <v>24</v>
      </c>
      <c r="B711" s="7">
        <v>43792.800000000003</v>
      </c>
      <c r="C711" s="6">
        <v>3012.07</v>
      </c>
      <c r="D711" s="12">
        <v>1.4263600000000001</v>
      </c>
      <c r="E711" s="6">
        <v>341.83</v>
      </c>
      <c r="F711" s="6">
        <v>0.77910999999999997</v>
      </c>
      <c r="G711" s="16">
        <v>149.65299999999999</v>
      </c>
      <c r="H711" s="5">
        <f t="shared" si="157"/>
        <v>-1.8411178503704995E-2</v>
      </c>
      <c r="I711" s="4">
        <f t="shared" si="158"/>
        <v>-4.6209626345788402E-2</v>
      </c>
      <c r="J711" s="4">
        <f t="shared" si="159"/>
        <v>-3.2402928921951069E-2</v>
      </c>
      <c r="K711" s="4">
        <f t="shared" si="160"/>
        <v>-4.055798809924771E-2</v>
      </c>
      <c r="L711" s="4">
        <f t="shared" si="161"/>
        <v>-4.597996718340569E-2</v>
      </c>
      <c r="M711" s="3">
        <f t="shared" si="162"/>
        <v>-4.1036288022965994E-2</v>
      </c>
      <c r="N711" s="42">
        <f t="shared" si="163"/>
        <v>112.52813665936962</v>
      </c>
      <c r="O711" s="14">
        <f t="shared" si="164"/>
        <v>443.68224133867596</v>
      </c>
      <c r="P711" s="14">
        <f t="shared" si="165"/>
        <v>803.96356585651995</v>
      </c>
      <c r="Q711" s="14">
        <f t="shared" si="166"/>
        <v>396.73862581244225</v>
      </c>
      <c r="R711" s="14">
        <f t="shared" si="167"/>
        <v>0</v>
      </c>
      <c r="S711" s="14">
        <f t="shared" si="168"/>
        <v>0</v>
      </c>
      <c r="T711" s="45">
        <f t="shared" si="169"/>
        <v>1756.9125696670078</v>
      </c>
      <c r="U711" s="46">
        <f t="shared" si="170"/>
        <v>-3.6892958106418794E-2</v>
      </c>
    </row>
    <row r="712" spans="1:21" x14ac:dyDescent="0.25">
      <c r="A712" t="s">
        <v>23</v>
      </c>
      <c r="B712" s="7">
        <v>46284.3</v>
      </c>
      <c r="C712" s="6">
        <v>3162.93</v>
      </c>
      <c r="D712" s="12">
        <v>1.4752069999999999</v>
      </c>
      <c r="E712" s="6">
        <v>354.5</v>
      </c>
      <c r="F712" s="6">
        <v>0.81723999999999997</v>
      </c>
      <c r="G712" s="16">
        <v>166.441</v>
      </c>
      <c r="H712" s="5">
        <f t="shared" si="157"/>
        <v>5.6892913903655362E-2</v>
      </c>
      <c r="I712" s="4">
        <f t="shared" si="158"/>
        <v>5.0085157383460421E-2</v>
      </c>
      <c r="J712" s="4">
        <f t="shared" si="159"/>
        <v>3.4245912672817402E-2</v>
      </c>
      <c r="K712" s="4">
        <f t="shared" si="160"/>
        <v>3.7065207851856297E-2</v>
      </c>
      <c r="L712" s="4">
        <f t="shared" si="161"/>
        <v>4.8940457701736495E-2</v>
      </c>
      <c r="M712" s="3">
        <f t="shared" si="162"/>
        <v>0.11217950859655335</v>
      </c>
      <c r="N712" s="42">
        <f t="shared" si="163"/>
        <v>118.9301902500699</v>
      </c>
      <c r="O712" s="14">
        <f t="shared" si="164"/>
        <v>465.90413622437001</v>
      </c>
      <c r="P712" s="14">
        <f t="shared" si="165"/>
        <v>831.4960319249692</v>
      </c>
      <c r="Q712" s="14">
        <f t="shared" si="166"/>
        <v>411.44382544104025</v>
      </c>
      <c r="R712" s="14">
        <f t="shared" si="167"/>
        <v>0</v>
      </c>
      <c r="S712" s="14">
        <f t="shared" si="168"/>
        <v>0</v>
      </c>
      <c r="T712" s="45">
        <f t="shared" si="169"/>
        <v>1827.7741838404493</v>
      </c>
      <c r="U712" s="46">
        <f t="shared" si="170"/>
        <v>4.0333033866831514E-2</v>
      </c>
    </row>
    <row r="713" spans="1:21" x14ac:dyDescent="0.25">
      <c r="A713" t="s">
        <v>22</v>
      </c>
      <c r="B713" s="7">
        <v>45593.8</v>
      </c>
      <c r="C713" s="6">
        <v>3140.71</v>
      </c>
      <c r="D713" s="12">
        <v>1.6768479999999999</v>
      </c>
      <c r="E713" s="6">
        <v>371.9</v>
      </c>
      <c r="F713" s="6">
        <v>0.85131000000000001</v>
      </c>
      <c r="G713" s="16">
        <v>165.33199999999999</v>
      </c>
      <c r="H713" s="5">
        <f t="shared" si="157"/>
        <v>-1.4918665724662605E-2</v>
      </c>
      <c r="I713" s="4">
        <f t="shared" si="158"/>
        <v>-7.0251317607408215E-3</v>
      </c>
      <c r="J713" s="4">
        <f t="shared" si="159"/>
        <v>0.13668658025619451</v>
      </c>
      <c r="K713" s="4">
        <f t="shared" si="160"/>
        <v>4.9083215796897006E-2</v>
      </c>
      <c r="L713" s="4">
        <f t="shared" si="161"/>
        <v>4.1689099897215032E-2</v>
      </c>
      <c r="M713" s="3">
        <f t="shared" si="162"/>
        <v>-6.6630217314244122E-3</v>
      </c>
      <c r="N713" s="42">
        <f t="shared" si="163"/>
        <v>117.15591049715857</v>
      </c>
      <c r="O713" s="14">
        <f t="shared" si="164"/>
        <v>462.63109827951968</v>
      </c>
      <c r="P713" s="14">
        <f t="shared" si="165"/>
        <v>945.15038102538881</v>
      </c>
      <c r="Q713" s="14">
        <f t="shared" si="166"/>
        <v>431.63881151346362</v>
      </c>
      <c r="R713" s="14">
        <f t="shared" si="167"/>
        <v>0</v>
      </c>
      <c r="S713" s="14">
        <f t="shared" si="168"/>
        <v>0</v>
      </c>
      <c r="T713" s="45">
        <f t="shared" si="169"/>
        <v>1956.5762013155309</v>
      </c>
      <c r="U713" s="46">
        <f t="shared" si="170"/>
        <v>7.0469327455127795E-2</v>
      </c>
    </row>
    <row r="714" spans="1:21" x14ac:dyDescent="0.25">
      <c r="A714" t="s">
        <v>21</v>
      </c>
      <c r="B714" s="7">
        <v>45564.3</v>
      </c>
      <c r="C714" s="6">
        <v>3163.66</v>
      </c>
      <c r="D714" s="12">
        <v>1.79786</v>
      </c>
      <c r="E714" s="6">
        <v>391.48</v>
      </c>
      <c r="F714" s="6">
        <v>1.01233</v>
      </c>
      <c r="G714" s="16">
        <v>170.78899999999999</v>
      </c>
      <c r="H714" s="5">
        <f t="shared" si="157"/>
        <v>-6.4701779627929223E-4</v>
      </c>
      <c r="I714" s="4">
        <f t="shared" si="158"/>
        <v>7.3072649178052007E-3</v>
      </c>
      <c r="J714" s="4">
        <f t="shared" si="159"/>
        <v>7.2166350199899032E-2</v>
      </c>
      <c r="K714" s="4">
        <f t="shared" si="160"/>
        <v>5.2648561441247743E-2</v>
      </c>
      <c r="L714" s="4">
        <f t="shared" si="161"/>
        <v>0.18914379015869653</v>
      </c>
      <c r="M714" s="3">
        <f t="shared" si="162"/>
        <v>3.3006314567052941E-2</v>
      </c>
      <c r="N714" s="42">
        <f t="shared" si="163"/>
        <v>117.0801085381276</v>
      </c>
      <c r="O714" s="14">
        <f t="shared" si="164"/>
        <v>466.01166627386328</v>
      </c>
      <c r="P714" s="14">
        <f t="shared" si="165"/>
        <v>1013.3584344140351</v>
      </c>
      <c r="Q714" s="14">
        <f t="shared" si="166"/>
        <v>454.36397400185734</v>
      </c>
      <c r="R714" s="14">
        <f t="shared" si="167"/>
        <v>0</v>
      </c>
      <c r="S714" s="14">
        <f t="shared" si="168"/>
        <v>0</v>
      </c>
      <c r="T714" s="45">
        <f t="shared" si="169"/>
        <v>2050.8141832278834</v>
      </c>
      <c r="U714" s="46">
        <f t="shared" si="170"/>
        <v>4.8164738919440175E-2</v>
      </c>
    </row>
    <row r="715" spans="1:21" x14ac:dyDescent="0.25">
      <c r="A715" t="s">
        <v>20</v>
      </c>
      <c r="B715" s="7">
        <v>44403.4</v>
      </c>
      <c r="C715" s="6">
        <v>3043.61</v>
      </c>
      <c r="D715" s="12">
        <v>1.8288249999999999</v>
      </c>
      <c r="E715" s="6">
        <v>385.51</v>
      </c>
      <c r="F715" s="6">
        <v>0.9647</v>
      </c>
      <c r="G715" s="16">
        <v>165.35599999999999</v>
      </c>
      <c r="H715" s="5">
        <f t="shared" si="157"/>
        <v>-2.54782801447625E-2</v>
      </c>
      <c r="I715" s="4">
        <f t="shared" si="158"/>
        <v>-3.7946555571711116E-2</v>
      </c>
      <c r="J715" s="4">
        <f t="shared" si="159"/>
        <v>1.7223254313461611E-2</v>
      </c>
      <c r="K715" s="4">
        <f t="shared" si="160"/>
        <v>-1.5249821191376411E-2</v>
      </c>
      <c r="L715" s="4">
        <f t="shared" si="161"/>
        <v>-4.7049875040747535E-2</v>
      </c>
      <c r="M715" s="3">
        <f t="shared" si="162"/>
        <v>-3.1811182218995371E-2</v>
      </c>
      <c r="N715" s="42">
        <f t="shared" si="163"/>
        <v>114.09710873341399</v>
      </c>
      <c r="O715" s="14">
        <f t="shared" si="164"/>
        <v>448.32812868253643</v>
      </c>
      <c r="P715" s="14">
        <f t="shared" si="165"/>
        <v>1030.8117644406393</v>
      </c>
      <c r="Q715" s="14">
        <f t="shared" si="166"/>
        <v>447.43500464252583</v>
      </c>
      <c r="R715" s="14">
        <f t="shared" si="167"/>
        <v>0</v>
      </c>
      <c r="S715" s="14">
        <f t="shared" si="168"/>
        <v>0</v>
      </c>
      <c r="T715" s="45">
        <f t="shared" si="169"/>
        <v>2040.6720064991157</v>
      </c>
      <c r="U715" s="46">
        <f t="shared" si="170"/>
        <v>-4.9454391391053898E-3</v>
      </c>
    </row>
    <row r="716" spans="1:21" x14ac:dyDescent="0.25">
      <c r="A716" t="s">
        <v>19</v>
      </c>
      <c r="B716" s="7">
        <v>47809.1</v>
      </c>
      <c r="C716" s="6">
        <v>3322.43</v>
      </c>
      <c r="D716" s="12">
        <v>2.1369699999999998</v>
      </c>
      <c r="E716" s="6">
        <v>410.9</v>
      </c>
      <c r="F716" s="6">
        <v>1.08995</v>
      </c>
      <c r="G716" s="16">
        <v>183.27</v>
      </c>
      <c r="H716" s="5">
        <f t="shared" si="157"/>
        <v>7.6699081601859342E-2</v>
      </c>
      <c r="I716" s="4">
        <f t="shared" si="158"/>
        <v>9.160832038270339E-2</v>
      </c>
      <c r="J716" s="4">
        <f t="shared" si="159"/>
        <v>0.16849343157491825</v>
      </c>
      <c r="K716" s="4">
        <f t="shared" si="160"/>
        <v>6.5860807761147555E-2</v>
      </c>
      <c r="L716" s="4">
        <f t="shared" si="161"/>
        <v>0.12983310873846787</v>
      </c>
      <c r="M716" s="3">
        <f t="shared" si="162"/>
        <v>0.10833595394179829</v>
      </c>
      <c r="N716" s="42">
        <f t="shared" si="163"/>
        <v>122.84825218669432</v>
      </c>
      <c r="O716" s="14">
        <f t="shared" si="164"/>
        <v>489.39871553146412</v>
      </c>
      <c r="P716" s="14">
        <f t="shared" si="165"/>
        <v>1204.496775939039</v>
      </c>
      <c r="Q716" s="14">
        <f t="shared" si="166"/>
        <v>476.9034354688954</v>
      </c>
      <c r="R716" s="14">
        <f t="shared" si="167"/>
        <v>0</v>
      </c>
      <c r="S716" s="14">
        <f t="shared" si="168"/>
        <v>0</v>
      </c>
      <c r="T716" s="45">
        <f t="shared" si="169"/>
        <v>2293.6471791260929</v>
      </c>
      <c r="U716" s="46">
        <f t="shared" si="170"/>
        <v>0.12396660111046942</v>
      </c>
    </row>
    <row r="717" spans="1:21" x14ac:dyDescent="0.25">
      <c r="A717" t="s">
        <v>18</v>
      </c>
      <c r="B717" s="7">
        <v>47081.5</v>
      </c>
      <c r="C717" s="6">
        <v>3264.69</v>
      </c>
      <c r="D717" s="12">
        <v>2.1889479999999999</v>
      </c>
      <c r="E717" s="6">
        <v>408.91</v>
      </c>
      <c r="F717" s="6">
        <v>1.2801499999999999</v>
      </c>
      <c r="G717" s="16">
        <v>182.71</v>
      </c>
      <c r="H717" s="5">
        <f t="shared" si="157"/>
        <v>-1.5218860007822799E-2</v>
      </c>
      <c r="I717" s="4">
        <f t="shared" si="158"/>
        <v>-1.7378846205939547E-2</v>
      </c>
      <c r="J717" s="4">
        <f t="shared" si="159"/>
        <v>2.432322400408049E-2</v>
      </c>
      <c r="K717" s="4">
        <f t="shared" si="160"/>
        <v>-4.8430275006082768E-3</v>
      </c>
      <c r="L717" s="4">
        <f t="shared" si="161"/>
        <v>0.17450341758796273</v>
      </c>
      <c r="M717" s="3">
        <f t="shared" si="162"/>
        <v>-3.0556010258089294E-3</v>
      </c>
      <c r="N717" s="42">
        <f t="shared" si="163"/>
        <v>120.97864183445931</v>
      </c>
      <c r="O717" s="14">
        <f t="shared" si="164"/>
        <v>480.89353052085846</v>
      </c>
      <c r="P717" s="14">
        <f t="shared" si="165"/>
        <v>1233.7940208323971</v>
      </c>
      <c r="Q717" s="14">
        <f t="shared" si="166"/>
        <v>474.59377901578495</v>
      </c>
      <c r="R717" s="14">
        <f t="shared" si="167"/>
        <v>0</v>
      </c>
      <c r="S717" s="14">
        <f t="shared" si="168"/>
        <v>0</v>
      </c>
      <c r="T717" s="45">
        <f t="shared" si="169"/>
        <v>2310.2599722034997</v>
      </c>
      <c r="U717" s="46">
        <f t="shared" si="170"/>
        <v>7.2429592609515314E-3</v>
      </c>
    </row>
    <row r="718" spans="1:21" x14ac:dyDescent="0.25">
      <c r="A718" t="s">
        <v>17</v>
      </c>
      <c r="B718" s="7">
        <v>46991.3</v>
      </c>
      <c r="C718" s="6">
        <v>3308.87</v>
      </c>
      <c r="D718" s="12">
        <v>2.167872</v>
      </c>
      <c r="E718" s="6">
        <v>414.1</v>
      </c>
      <c r="F718" s="6">
        <v>1.28447</v>
      </c>
      <c r="G718" s="16">
        <v>184.72900000000001</v>
      </c>
      <c r="H718" s="5">
        <f t="shared" si="157"/>
        <v>-1.9158268109553678E-3</v>
      </c>
      <c r="I718" s="4">
        <f t="shared" si="158"/>
        <v>1.3532678447264468E-2</v>
      </c>
      <c r="J718" s="4">
        <f t="shared" si="159"/>
        <v>-9.6283694267748077E-3</v>
      </c>
      <c r="K718" s="4">
        <f t="shared" si="160"/>
        <v>1.2692279474701085E-2</v>
      </c>
      <c r="L718" s="4">
        <f t="shared" si="161"/>
        <v>3.3746045385307788E-3</v>
      </c>
      <c r="M718" s="3">
        <f t="shared" si="162"/>
        <v>1.1050298286902738E-2</v>
      </c>
      <c r="N718" s="42">
        <f t="shared" si="163"/>
        <v>120.74686770887989</v>
      </c>
      <c r="O718" s="14">
        <f t="shared" si="164"/>
        <v>487.40130803676698</v>
      </c>
      <c r="P718" s="14">
        <f t="shared" si="165"/>
        <v>1221.9145962032769</v>
      </c>
      <c r="Q718" s="14">
        <f t="shared" si="166"/>
        <v>480.61745589600781</v>
      </c>
      <c r="R718" s="14">
        <f t="shared" si="167"/>
        <v>0</v>
      </c>
      <c r="S718" s="14">
        <f t="shared" si="168"/>
        <v>0</v>
      </c>
      <c r="T718" s="45">
        <f t="shared" si="169"/>
        <v>2310.6802278449318</v>
      </c>
      <c r="U718" s="46">
        <f t="shared" si="170"/>
        <v>1.8190837675780003E-4</v>
      </c>
    </row>
    <row r="719" spans="1:21" x14ac:dyDescent="0.25">
      <c r="A719" t="s">
        <v>16</v>
      </c>
      <c r="B719" s="7">
        <v>45996.3</v>
      </c>
      <c r="C719" s="6">
        <v>3147.65</v>
      </c>
      <c r="D719" s="12">
        <v>2.0728580000000001</v>
      </c>
      <c r="E719" s="6">
        <v>416.08</v>
      </c>
      <c r="F719" s="6">
        <v>1.18577</v>
      </c>
      <c r="G719" s="16">
        <v>178.048</v>
      </c>
      <c r="H719" s="5">
        <f t="shared" si="157"/>
        <v>-2.1174132232987808E-2</v>
      </c>
      <c r="I719" s="4">
        <f t="shared" si="158"/>
        <v>-4.8723582371020813E-2</v>
      </c>
      <c r="J719" s="4">
        <f t="shared" si="159"/>
        <v>-4.3828233401233985E-2</v>
      </c>
      <c r="K719" s="4">
        <f t="shared" si="160"/>
        <v>4.781453755131615E-3</v>
      </c>
      <c r="L719" s="4">
        <f t="shared" si="161"/>
        <v>-7.6841031709576679E-2</v>
      </c>
      <c r="M719" s="3">
        <f t="shared" si="162"/>
        <v>-3.6166492537717421E-2</v>
      </c>
      <c r="N719" s="42">
        <f t="shared" si="163"/>
        <v>118.19015756529298</v>
      </c>
      <c r="O719" s="14">
        <f t="shared" si="164"/>
        <v>463.65337025689428</v>
      </c>
      <c r="P719" s="14">
        <f t="shared" si="165"/>
        <v>1168.3602380845052</v>
      </c>
      <c r="Q719" s="14">
        <f t="shared" si="166"/>
        <v>482.91550603528356</v>
      </c>
      <c r="R719" s="14">
        <f t="shared" si="167"/>
        <v>0</v>
      </c>
      <c r="S719" s="14">
        <f t="shared" si="168"/>
        <v>0</v>
      </c>
      <c r="T719" s="45">
        <f t="shared" si="169"/>
        <v>2233.119271941976</v>
      </c>
      <c r="U719" s="46">
        <f t="shared" si="170"/>
        <v>-3.3566287090833646E-2</v>
      </c>
    </row>
    <row r="720" spans="1:21" x14ac:dyDescent="0.25">
      <c r="A720" t="s">
        <v>15</v>
      </c>
      <c r="B720" s="7">
        <v>44691.6</v>
      </c>
      <c r="C720" s="6">
        <v>3014.58</v>
      </c>
      <c r="D720" s="12">
        <v>1.9255260000000001</v>
      </c>
      <c r="E720" s="6">
        <v>401.94</v>
      </c>
      <c r="F720" s="6">
        <v>1.0987499999999999</v>
      </c>
      <c r="G720" s="16">
        <v>168.77600000000001</v>
      </c>
      <c r="H720" s="5">
        <f t="shared" si="157"/>
        <v>-2.8365325037013944E-2</v>
      </c>
      <c r="I720" s="4">
        <f t="shared" si="158"/>
        <v>-4.2275983670357342E-2</v>
      </c>
      <c r="J720" s="4">
        <f t="shared" si="159"/>
        <v>-7.1076745247383055E-2</v>
      </c>
      <c r="K720" s="4">
        <f t="shared" si="160"/>
        <v>-3.3983849259757726E-2</v>
      </c>
      <c r="L720" s="4">
        <f t="shared" si="161"/>
        <v>-7.3386913145045085E-2</v>
      </c>
      <c r="M720" s="3">
        <f t="shared" si="162"/>
        <v>-5.207584471603155E-2</v>
      </c>
      <c r="N720" s="42">
        <f t="shared" si="163"/>
        <v>114.83765532977755</v>
      </c>
      <c r="O720" s="14">
        <f t="shared" si="164"/>
        <v>444.05196794720769</v>
      </c>
      <c r="P720" s="14">
        <f t="shared" si="165"/>
        <v>1085.3169950850011</v>
      </c>
      <c r="Q720" s="14">
        <f t="shared" si="166"/>
        <v>466.50417827298088</v>
      </c>
      <c r="R720" s="14">
        <f t="shared" si="167"/>
        <v>0</v>
      </c>
      <c r="S720" s="14">
        <f t="shared" si="168"/>
        <v>0</v>
      </c>
      <c r="T720" s="45">
        <f t="shared" si="169"/>
        <v>2110.7107966349672</v>
      </c>
      <c r="U720" s="46">
        <f t="shared" si="170"/>
        <v>-5.481501899383967E-2</v>
      </c>
    </row>
    <row r="721" spans="1:21" x14ac:dyDescent="0.25">
      <c r="A721" t="s">
        <v>14</v>
      </c>
      <c r="B721" s="7">
        <v>44723.8</v>
      </c>
      <c r="C721" s="6">
        <v>3016.91</v>
      </c>
      <c r="D721" s="12">
        <v>2.1097070000000002</v>
      </c>
      <c r="E721" s="6">
        <v>396.48</v>
      </c>
      <c r="F721" s="6">
        <v>1.14452</v>
      </c>
      <c r="G721" s="16">
        <v>166.78200000000001</v>
      </c>
      <c r="H721" s="5">
        <f t="shared" si="157"/>
        <v>7.204933365554389E-4</v>
      </c>
      <c r="I721" s="4">
        <f t="shared" si="158"/>
        <v>7.7291032249937608E-4</v>
      </c>
      <c r="J721" s="4">
        <f t="shared" si="159"/>
        <v>9.5652304876693517E-2</v>
      </c>
      <c r="K721" s="4">
        <f t="shared" si="160"/>
        <v>-1.3584117032392817E-2</v>
      </c>
      <c r="L721" s="4">
        <f t="shared" si="161"/>
        <v>4.165642775881695E-2</v>
      </c>
      <c r="M721" s="3">
        <f t="shared" si="162"/>
        <v>-1.1814475991847151E-2</v>
      </c>
      <c r="N721" s="42">
        <f t="shared" si="163"/>
        <v>114.9203950952283</v>
      </c>
      <c r="O721" s="14">
        <f t="shared" si="164"/>
        <v>444.39518029696023</v>
      </c>
      <c r="P721" s="14">
        <f t="shared" si="165"/>
        <v>1189.1300671867284</v>
      </c>
      <c r="Q721" s="14">
        <f t="shared" si="166"/>
        <v>460.16713091922048</v>
      </c>
      <c r="R721" s="14">
        <f t="shared" si="167"/>
        <v>0</v>
      </c>
      <c r="S721" s="14">
        <f t="shared" si="168"/>
        <v>0</v>
      </c>
      <c r="T721" s="45">
        <f t="shared" si="169"/>
        <v>2208.6127734981374</v>
      </c>
      <c r="U721" s="46">
        <f t="shared" si="170"/>
        <v>4.6383415965489894E-2</v>
      </c>
    </row>
    <row r="722" spans="1:21" x14ac:dyDescent="0.25">
      <c r="A722" t="s">
        <v>13</v>
      </c>
      <c r="B722" s="7">
        <v>46755.9</v>
      </c>
      <c r="C722" s="6">
        <v>3184.82</v>
      </c>
      <c r="D722" s="12">
        <v>2.4389620000000001</v>
      </c>
      <c r="E722" s="6">
        <v>431.42</v>
      </c>
      <c r="F722" s="6">
        <v>1.23489</v>
      </c>
      <c r="G722" s="16">
        <v>175.68</v>
      </c>
      <c r="H722" s="5">
        <f t="shared" si="157"/>
        <v>4.5436657886852139E-2</v>
      </c>
      <c r="I722" s="4">
        <f t="shared" si="158"/>
        <v>5.5656284078742901E-2</v>
      </c>
      <c r="J722" s="4">
        <f t="shared" si="159"/>
        <v>0.15606669551743435</v>
      </c>
      <c r="K722" s="4">
        <f t="shared" si="160"/>
        <v>8.8125504439063862E-2</v>
      </c>
      <c r="L722" s="4">
        <f t="shared" si="161"/>
        <v>7.8958864851640831E-2</v>
      </c>
      <c r="M722" s="3">
        <f t="shared" si="162"/>
        <v>5.3351081051911997E-2</v>
      </c>
      <c r="N722" s="42">
        <f t="shared" si="163"/>
        <v>120.14199377139207</v>
      </c>
      <c r="O722" s="14">
        <f t="shared" si="164"/>
        <v>469.12856469479203</v>
      </c>
      <c r="P722" s="14">
        <f t="shared" si="165"/>
        <v>1374.7136673129858</v>
      </c>
      <c r="Q722" s="14">
        <f t="shared" si="166"/>
        <v>500.71959145775355</v>
      </c>
      <c r="R722" s="14">
        <f t="shared" si="167"/>
        <v>0</v>
      </c>
      <c r="S722" s="14">
        <f t="shared" si="168"/>
        <v>0</v>
      </c>
      <c r="T722" s="45">
        <f t="shared" si="169"/>
        <v>2464.7038172369234</v>
      </c>
      <c r="U722" s="46">
        <f t="shared" si="170"/>
        <v>0.11595108332782722</v>
      </c>
    </row>
    <row r="723" spans="1:21" x14ac:dyDescent="0.25">
      <c r="A723" t="s">
        <v>12</v>
      </c>
      <c r="B723" s="7">
        <v>49324</v>
      </c>
      <c r="C723" s="6">
        <v>3284.21</v>
      </c>
      <c r="D723" s="12">
        <v>2.4552800000000001</v>
      </c>
      <c r="E723" s="6">
        <v>454.87</v>
      </c>
      <c r="F723" s="6">
        <v>1.26318</v>
      </c>
      <c r="G723" s="16">
        <v>183.56800000000001</v>
      </c>
      <c r="H723" s="5">
        <f t="shared" si="157"/>
        <v>5.492568852273183E-2</v>
      </c>
      <c r="I723" s="4">
        <f t="shared" si="158"/>
        <v>3.1207415175739772E-2</v>
      </c>
      <c r="J723" s="4">
        <f t="shared" si="159"/>
        <v>6.6905511442982846E-3</v>
      </c>
      <c r="K723" s="4">
        <f t="shared" si="160"/>
        <v>5.4355384544063856E-2</v>
      </c>
      <c r="L723" s="4">
        <f t="shared" si="161"/>
        <v>2.2908923061973008E-2</v>
      </c>
      <c r="M723" s="3">
        <f t="shared" si="162"/>
        <v>4.4899817850637458E-2</v>
      </c>
      <c r="N723" s="42">
        <f t="shared" si="163"/>
        <v>126.74087549977953</v>
      </c>
      <c r="O723" s="14">
        <f t="shared" si="164"/>
        <v>483.76885458402131</v>
      </c>
      <c r="P723" s="14">
        <f t="shared" si="165"/>
        <v>1383.9112594129092</v>
      </c>
      <c r="Q723" s="14">
        <f t="shared" si="166"/>
        <v>527.93639740018625</v>
      </c>
      <c r="R723" s="14">
        <f t="shared" si="167"/>
        <v>0</v>
      </c>
      <c r="S723" s="14">
        <f t="shared" si="168"/>
        <v>0</v>
      </c>
      <c r="T723" s="45">
        <f t="shared" si="169"/>
        <v>2522.3573868968961</v>
      </c>
      <c r="U723" s="46">
        <f t="shared" si="170"/>
        <v>2.3391682707176509E-2</v>
      </c>
    </row>
    <row r="724" spans="1:21" x14ac:dyDescent="0.25">
      <c r="A724" t="s">
        <v>11</v>
      </c>
      <c r="B724" s="7">
        <v>48875.8</v>
      </c>
      <c r="C724" s="6">
        <v>3223.96</v>
      </c>
      <c r="D724" s="12">
        <v>2.4360189999999999</v>
      </c>
      <c r="E724" s="6">
        <v>448.64</v>
      </c>
      <c r="F724" s="6">
        <v>1.2166300000000001</v>
      </c>
      <c r="G724" s="16">
        <v>179.69800000000001</v>
      </c>
      <c r="H724" s="5">
        <f t="shared" si="157"/>
        <v>-9.086854269726663E-3</v>
      </c>
      <c r="I724" s="4">
        <f t="shared" si="158"/>
        <v>-1.8345355504063354E-2</v>
      </c>
      <c r="J724" s="4">
        <f t="shared" si="159"/>
        <v>-7.8447264670424843E-3</v>
      </c>
      <c r="K724" s="4">
        <f t="shared" si="160"/>
        <v>-1.369622089827871E-2</v>
      </c>
      <c r="L724" s="4">
        <f t="shared" si="161"/>
        <v>-3.6851438433160633E-2</v>
      </c>
      <c r="M724" s="3">
        <f t="shared" si="162"/>
        <v>-2.1082105813649443E-2</v>
      </c>
      <c r="N724" s="42">
        <f t="shared" si="163"/>
        <v>125.58919963409546</v>
      </c>
      <c r="O724" s="14">
        <f t="shared" si="164"/>
        <v>474.89394296488393</v>
      </c>
      <c r="P724" s="14">
        <f t="shared" si="165"/>
        <v>1373.0548541281546</v>
      </c>
      <c r="Q724" s="14">
        <f t="shared" si="166"/>
        <v>520.70566388115185</v>
      </c>
      <c r="R724" s="14">
        <f t="shared" si="167"/>
        <v>0</v>
      </c>
      <c r="S724" s="14">
        <f t="shared" si="168"/>
        <v>0</v>
      </c>
      <c r="T724" s="45">
        <f t="shared" si="169"/>
        <v>2494.2436606082856</v>
      </c>
      <c r="U724" s="46">
        <f t="shared" si="170"/>
        <v>-1.114581400504755E-2</v>
      </c>
    </row>
    <row r="725" spans="1:21" x14ac:dyDescent="0.25">
      <c r="A725" t="s">
        <v>10</v>
      </c>
      <c r="B725" s="7">
        <v>49254.5</v>
      </c>
      <c r="C725" s="6">
        <v>3238.7</v>
      </c>
      <c r="D725" s="12">
        <v>2.7068479999999999</v>
      </c>
      <c r="E725" s="6">
        <v>448.68</v>
      </c>
      <c r="F725" s="6">
        <v>1.2257400000000001</v>
      </c>
      <c r="G725" s="16">
        <v>185.929</v>
      </c>
      <c r="H725" s="5">
        <f t="shared" si="157"/>
        <v>7.7482107709745396E-3</v>
      </c>
      <c r="I725" s="4">
        <f t="shared" si="158"/>
        <v>4.5720170225436174E-3</v>
      </c>
      <c r="J725" s="4">
        <f t="shared" si="159"/>
        <v>0.11117688326733077</v>
      </c>
      <c r="K725" s="4">
        <f t="shared" si="160"/>
        <v>8.915834522116306E-5</v>
      </c>
      <c r="L725" s="4">
        <f t="shared" si="161"/>
        <v>7.4878968955227609E-3</v>
      </c>
      <c r="M725" s="3">
        <f t="shared" si="162"/>
        <v>3.4674843348284412E-2</v>
      </c>
      <c r="N725" s="42">
        <f t="shared" si="163"/>
        <v>126.56229122341844</v>
      </c>
      <c r="O725" s="14">
        <f t="shared" si="164"/>
        <v>477.06516615602226</v>
      </c>
      <c r="P725" s="14">
        <f t="shared" si="165"/>
        <v>1525.7068133652024</v>
      </c>
      <c r="Q725" s="14">
        <f t="shared" si="166"/>
        <v>520.75208913649078</v>
      </c>
      <c r="R725" s="14">
        <f t="shared" si="167"/>
        <v>0</v>
      </c>
      <c r="S725" s="14">
        <f t="shared" si="168"/>
        <v>0</v>
      </c>
      <c r="T725" s="45">
        <f t="shared" si="169"/>
        <v>2650.0863598811338</v>
      </c>
      <c r="U725" s="46">
        <f t="shared" si="170"/>
        <v>6.2480944317542031E-2</v>
      </c>
    </row>
    <row r="726" spans="1:21" x14ac:dyDescent="0.25">
      <c r="A726" t="s">
        <v>9</v>
      </c>
      <c r="B726" s="7">
        <v>49539.7</v>
      </c>
      <c r="C726" s="6">
        <v>3319.49</v>
      </c>
      <c r="D726" s="12">
        <v>2.9153190000000002</v>
      </c>
      <c r="E726" s="6">
        <v>499.79</v>
      </c>
      <c r="F726" s="6">
        <v>1.24617</v>
      </c>
      <c r="G726" s="16">
        <v>187.01300000000001</v>
      </c>
      <c r="H726" s="5">
        <f t="shared" si="157"/>
        <v>5.7903338781226665E-3</v>
      </c>
      <c r="I726" s="4">
        <f t="shared" si="158"/>
        <v>2.4945194059344811E-2</v>
      </c>
      <c r="J726" s="4">
        <f t="shared" si="159"/>
        <v>7.7016145716346296E-2</v>
      </c>
      <c r="K726" s="4">
        <f t="shared" si="160"/>
        <v>0.11391191940804135</v>
      </c>
      <c r="L726" s="4">
        <f t="shared" si="161"/>
        <v>1.6667482500366981E-2</v>
      </c>
      <c r="M726" s="3">
        <f t="shared" si="162"/>
        <v>5.8301824890145681E-3</v>
      </c>
      <c r="N726" s="42">
        <f t="shared" si="163"/>
        <v>127.29512914598223</v>
      </c>
      <c r="O726" s="14">
        <f t="shared" si="164"/>
        <v>488.96564930473784</v>
      </c>
      <c r="P726" s="14">
        <f t="shared" si="165"/>
        <v>1643.2108716237592</v>
      </c>
      <c r="Q726" s="14">
        <f t="shared" si="166"/>
        <v>580.07195914577585</v>
      </c>
      <c r="R726" s="14">
        <f t="shared" si="167"/>
        <v>0</v>
      </c>
      <c r="S726" s="14">
        <f t="shared" si="168"/>
        <v>0</v>
      </c>
      <c r="T726" s="45">
        <f t="shared" si="169"/>
        <v>2839.5436092202553</v>
      </c>
      <c r="U726" s="46">
        <f t="shared" si="170"/>
        <v>7.1490971844260676E-2</v>
      </c>
    </row>
    <row r="727" spans="1:21" x14ac:dyDescent="0.25">
      <c r="A727" t="s">
        <v>8</v>
      </c>
      <c r="B727" s="7">
        <v>47714.7</v>
      </c>
      <c r="C727" s="6">
        <v>3173.26</v>
      </c>
      <c r="D727" s="12">
        <v>2.7242440000000001</v>
      </c>
      <c r="E727" s="6">
        <v>471.95</v>
      </c>
      <c r="F727" s="6">
        <v>1.13632</v>
      </c>
      <c r="G727" s="16">
        <v>173.6</v>
      </c>
      <c r="H727" s="5">
        <f t="shared" si="157"/>
        <v>-3.6839141133272912E-2</v>
      </c>
      <c r="I727" s="4">
        <f t="shared" si="158"/>
        <v>-4.4051947738959818E-2</v>
      </c>
      <c r="J727" s="4">
        <f t="shared" si="159"/>
        <v>-6.5541712587884882E-2</v>
      </c>
      <c r="K727" s="4">
        <f t="shared" si="160"/>
        <v>-5.570339542607905E-2</v>
      </c>
      <c r="L727" s="4">
        <f t="shared" si="161"/>
        <v>-8.8150091881525006E-2</v>
      </c>
      <c r="M727" s="3">
        <f t="shared" si="162"/>
        <v>-7.1722286685952374E-2</v>
      </c>
      <c r="N727" s="42">
        <f t="shared" si="163"/>
        <v>122.60568591779518</v>
      </c>
      <c r="O727" s="14">
        <f t="shared" si="164"/>
        <v>467.42576007541896</v>
      </c>
      <c r="P727" s="14">
        <f t="shared" si="165"/>
        <v>1535.5120169545071</v>
      </c>
      <c r="Q727" s="14">
        <f t="shared" si="166"/>
        <v>547.75998142989829</v>
      </c>
      <c r="R727" s="14">
        <f t="shared" si="167"/>
        <v>0</v>
      </c>
      <c r="S727" s="14">
        <f t="shared" si="168"/>
        <v>0</v>
      </c>
      <c r="T727" s="45">
        <f t="shared" si="169"/>
        <v>2673.3034443776196</v>
      </c>
      <c r="U727" s="46">
        <f t="shared" si="170"/>
        <v>-5.8544677497763709E-2</v>
      </c>
    </row>
    <row r="728" spans="1:21" x14ac:dyDescent="0.25">
      <c r="A728" t="s">
        <v>7</v>
      </c>
      <c r="B728" s="7">
        <v>48994.5</v>
      </c>
      <c r="C728" s="6">
        <v>3228.15</v>
      </c>
      <c r="D728" s="12">
        <v>2.7401559999999998</v>
      </c>
      <c r="E728" s="6">
        <v>503.44</v>
      </c>
      <c r="F728" s="6">
        <v>1.1743600000000001</v>
      </c>
      <c r="G728" s="16">
        <v>177.839</v>
      </c>
      <c r="H728" s="5">
        <f t="shared" si="157"/>
        <v>2.6821922803664355E-2</v>
      </c>
      <c r="I728" s="4">
        <f t="shared" si="158"/>
        <v>1.7297668643603048E-2</v>
      </c>
      <c r="J728" s="4">
        <f t="shared" si="159"/>
        <v>5.8408864991534859E-3</v>
      </c>
      <c r="K728" s="4">
        <f t="shared" si="160"/>
        <v>6.6723169827312301E-2</v>
      </c>
      <c r="L728" s="4">
        <f t="shared" si="161"/>
        <v>3.3476485497043074E-2</v>
      </c>
      <c r="M728" s="3">
        <f t="shared" si="162"/>
        <v>2.4418202764977082E-2</v>
      </c>
      <c r="N728" s="42">
        <f t="shared" si="163"/>
        <v>125.89420616077261</v>
      </c>
      <c r="O728" s="14">
        <f t="shared" si="164"/>
        <v>475.51113598868784</v>
      </c>
      <c r="P728" s="14">
        <f t="shared" si="165"/>
        <v>1544.4807683636245</v>
      </c>
      <c r="Q728" s="14">
        <f t="shared" si="166"/>
        <v>584.30826369545082</v>
      </c>
      <c r="R728" s="14">
        <f t="shared" si="167"/>
        <v>0</v>
      </c>
      <c r="S728" s="14">
        <f t="shared" si="168"/>
        <v>0</v>
      </c>
      <c r="T728" s="45">
        <f t="shared" si="169"/>
        <v>2730.1943742085359</v>
      </c>
      <c r="U728" s="46">
        <f t="shared" si="170"/>
        <v>2.128113437723167E-2</v>
      </c>
    </row>
    <row r="729" spans="1:21" x14ac:dyDescent="0.25">
      <c r="A729" t="s">
        <v>6</v>
      </c>
      <c r="B729" s="7">
        <v>46831.6</v>
      </c>
      <c r="C729" s="6">
        <v>3093.54</v>
      </c>
      <c r="D729" s="12">
        <v>2.5347249999999999</v>
      </c>
      <c r="E729" s="6">
        <v>477.83</v>
      </c>
      <c r="F729" s="6">
        <v>1.07148</v>
      </c>
      <c r="G729" s="16">
        <v>167.61</v>
      </c>
      <c r="H729" s="5">
        <f t="shared" si="157"/>
        <v>-4.4145771464144001E-2</v>
      </c>
      <c r="I729" s="4">
        <f t="shared" si="158"/>
        <v>-4.169880581757357E-2</v>
      </c>
      <c r="J729" s="4">
        <f t="shared" si="159"/>
        <v>-7.4970549122020724E-2</v>
      </c>
      <c r="K729" s="4">
        <f t="shared" si="160"/>
        <v>-5.0870014301604982E-2</v>
      </c>
      <c r="L729" s="4">
        <f t="shared" si="161"/>
        <v>-8.7605163663612595E-2</v>
      </c>
      <c r="M729" s="3">
        <f t="shared" si="162"/>
        <v>-5.7518317129538477E-2</v>
      </c>
      <c r="N729" s="42">
        <f t="shared" si="163"/>
        <v>120.33650930693932</v>
      </c>
      <c r="O729" s="14">
        <f t="shared" si="164"/>
        <v>455.68288946500172</v>
      </c>
      <c r="P729" s="14">
        <f t="shared" si="165"/>
        <v>1428.690197051003</v>
      </c>
      <c r="Q729" s="14">
        <f t="shared" si="166"/>
        <v>554.58449396471724</v>
      </c>
      <c r="R729" s="14">
        <f t="shared" si="167"/>
        <v>0</v>
      </c>
      <c r="S729" s="14">
        <f t="shared" si="168"/>
        <v>0</v>
      </c>
      <c r="T729" s="45">
        <f t="shared" si="169"/>
        <v>2559.2940897876615</v>
      </c>
      <c r="U729" s="46">
        <f t="shared" si="170"/>
        <v>-6.2596379963026361E-2</v>
      </c>
    </row>
    <row r="730" spans="1:21" x14ac:dyDescent="0.25">
      <c r="A730" t="s">
        <v>5</v>
      </c>
      <c r="B730" s="7">
        <v>49064.3</v>
      </c>
      <c r="C730" s="6">
        <v>3273.58</v>
      </c>
      <c r="D730" s="12">
        <v>2.9458850000000001</v>
      </c>
      <c r="E730" s="6">
        <v>494.48</v>
      </c>
      <c r="F730" s="6">
        <v>1.19123</v>
      </c>
      <c r="G730" s="16">
        <v>176.12</v>
      </c>
      <c r="H730" s="5">
        <f t="shared" si="157"/>
        <v>4.7675074095269165E-2</v>
      </c>
      <c r="I730" s="4">
        <f t="shared" si="158"/>
        <v>5.8198697931819199E-2</v>
      </c>
      <c r="J730" s="4">
        <f t="shared" si="159"/>
        <v>0.16221089072779105</v>
      </c>
      <c r="K730" s="4">
        <f t="shared" si="160"/>
        <v>3.4845028566645064E-2</v>
      </c>
      <c r="L730" s="4">
        <f t="shared" si="161"/>
        <v>0.1117613021241648</v>
      </c>
      <c r="M730" s="3">
        <f t="shared" si="162"/>
        <v>5.0772626931567366E-2</v>
      </c>
      <c r="N730" s="42">
        <f t="shared" si="163"/>
        <v>126.0735613045137</v>
      </c>
      <c r="O730" s="14">
        <f t="shared" si="164"/>
        <v>482.20304030167392</v>
      </c>
      <c r="P730" s="14">
        <f t="shared" si="165"/>
        <v>1660.4393064887095</v>
      </c>
      <c r="Q730" s="14">
        <f t="shared" si="166"/>
        <v>573.90900649953619</v>
      </c>
      <c r="R730" s="14">
        <f t="shared" si="167"/>
        <v>0</v>
      </c>
      <c r="S730" s="14">
        <f t="shared" si="168"/>
        <v>0</v>
      </c>
      <c r="T730" s="45">
        <f t="shared" si="169"/>
        <v>2842.624914594433</v>
      </c>
      <c r="U730" s="46">
        <f t="shared" si="170"/>
        <v>0.11070663037020445</v>
      </c>
    </row>
    <row r="731" spans="1:21" x14ac:dyDescent="0.25">
      <c r="A731" t="s">
        <v>4</v>
      </c>
      <c r="B731" s="7">
        <v>48897.1</v>
      </c>
      <c r="C731" s="6">
        <v>3243.9</v>
      </c>
      <c r="D731" s="12">
        <v>2.8466610000000001</v>
      </c>
      <c r="E731" s="6">
        <v>486.01</v>
      </c>
      <c r="F731" s="6">
        <v>1.1449199999999999</v>
      </c>
      <c r="G731" s="16">
        <v>175.46</v>
      </c>
      <c r="H731" s="5">
        <f t="shared" si="157"/>
        <v>-3.4077730651411731E-3</v>
      </c>
      <c r="I731" s="4">
        <f t="shared" si="158"/>
        <v>-9.0665265550253782E-3</v>
      </c>
      <c r="J731" s="4">
        <f t="shared" si="159"/>
        <v>-3.3682238105017692E-2</v>
      </c>
      <c r="K731" s="4">
        <f t="shared" si="160"/>
        <v>-1.7129105322763349E-2</v>
      </c>
      <c r="L731" s="4">
        <f t="shared" si="161"/>
        <v>-3.887578385366397E-2</v>
      </c>
      <c r="M731" s="3">
        <f t="shared" si="162"/>
        <v>-3.7474449239155438E-3</v>
      </c>
      <c r="N731" s="42">
        <f t="shared" si="163"/>
        <v>125.64393121807376</v>
      </c>
      <c r="O731" s="14">
        <f t="shared" si="164"/>
        <v>477.83113363186482</v>
      </c>
      <c r="P731" s="14">
        <f t="shared" si="165"/>
        <v>1604.5119944086264</v>
      </c>
      <c r="Q731" s="14">
        <f t="shared" si="166"/>
        <v>564.0784586815231</v>
      </c>
      <c r="R731" s="14">
        <f t="shared" si="167"/>
        <v>0</v>
      </c>
      <c r="S731" s="14">
        <f t="shared" si="168"/>
        <v>0</v>
      </c>
      <c r="T731" s="45">
        <f t="shared" si="169"/>
        <v>2772.0655179400878</v>
      </c>
      <c r="U731" s="46">
        <f t="shared" si="170"/>
        <v>-2.4821915931322325E-2</v>
      </c>
    </row>
    <row r="732" spans="1:21" x14ac:dyDescent="0.25">
      <c r="A732" t="s">
        <v>3</v>
      </c>
      <c r="B732" s="7">
        <v>48777.4</v>
      </c>
      <c r="C732" s="6">
        <v>3222.16</v>
      </c>
      <c r="D732" s="12">
        <v>2.8526829999999999</v>
      </c>
      <c r="E732" s="6">
        <v>479.63</v>
      </c>
      <c r="F732" s="6">
        <v>1.14009</v>
      </c>
      <c r="G732" s="16">
        <v>174.292</v>
      </c>
      <c r="H732" s="5">
        <f t="shared" si="157"/>
        <v>-2.4479979385280126E-3</v>
      </c>
      <c r="I732" s="4">
        <f t="shared" si="158"/>
        <v>-6.7018095502328068E-3</v>
      </c>
      <c r="J732" s="4">
        <f t="shared" si="159"/>
        <v>2.1154608855777912E-3</v>
      </c>
      <c r="K732" s="4">
        <f t="shared" si="160"/>
        <v>-1.3127301907368105E-2</v>
      </c>
      <c r="L732" s="4">
        <f t="shared" si="161"/>
        <v>-4.2186353631693541E-3</v>
      </c>
      <c r="M732" s="3">
        <f t="shared" si="162"/>
        <v>-6.6567878718796214E-3</v>
      </c>
      <c r="N732" s="42">
        <f t="shared" si="163"/>
        <v>125.33635513346336</v>
      </c>
      <c r="O732" s="14">
        <f t="shared" si="164"/>
        <v>474.6288003770922</v>
      </c>
      <c r="P732" s="14">
        <f t="shared" si="165"/>
        <v>1607.9062767732382</v>
      </c>
      <c r="Q732" s="14">
        <f t="shared" si="166"/>
        <v>556.67363045496791</v>
      </c>
      <c r="R732" s="14">
        <f t="shared" si="167"/>
        <v>0</v>
      </c>
      <c r="S732" s="14">
        <f t="shared" si="168"/>
        <v>0</v>
      </c>
      <c r="T732" s="45">
        <f t="shared" si="169"/>
        <v>2764.5450627387618</v>
      </c>
      <c r="U732" s="46">
        <f t="shared" si="170"/>
        <v>-2.7129428047987236E-3</v>
      </c>
    </row>
    <row r="733" spans="1:21" x14ac:dyDescent="0.25">
      <c r="A733" t="s">
        <v>2</v>
      </c>
      <c r="B733" s="7">
        <v>46992.7</v>
      </c>
      <c r="C733" s="6">
        <v>3225.67</v>
      </c>
      <c r="D733" s="12">
        <v>2.735255</v>
      </c>
      <c r="E733" s="6">
        <v>460.1</v>
      </c>
      <c r="F733" s="6">
        <v>1.1006499999999999</v>
      </c>
      <c r="G733" s="16">
        <v>167.32900000000001</v>
      </c>
      <c r="H733" s="5">
        <f t="shared" si="157"/>
        <v>-3.6588666062561837E-2</v>
      </c>
      <c r="I733" s="4">
        <f t="shared" si="158"/>
        <v>1.0893313801922933E-3</v>
      </c>
      <c r="J733" s="4">
        <f t="shared" si="159"/>
        <v>-4.116405503170173E-2</v>
      </c>
      <c r="K733" s="4">
        <f t="shared" si="160"/>
        <v>-4.0718887475762466E-2</v>
      </c>
      <c r="L733" s="4">
        <f t="shared" si="161"/>
        <v>-3.4593760141743313E-2</v>
      </c>
      <c r="M733" s="3">
        <f t="shared" si="162"/>
        <v>-3.9950198517430535E-2</v>
      </c>
      <c r="N733" s="42">
        <f t="shared" si="163"/>
        <v>120.75046508998641</v>
      </c>
      <c r="O733" s="14">
        <f t="shared" si="164"/>
        <v>475.14582842328599</v>
      </c>
      <c r="P733" s="14">
        <f t="shared" si="165"/>
        <v>1541.7183343103261</v>
      </c>
      <c r="Q733" s="14">
        <f t="shared" si="166"/>
        <v>534.00649953574793</v>
      </c>
      <c r="R733" s="14">
        <f t="shared" si="167"/>
        <v>0</v>
      </c>
      <c r="S733" s="14">
        <f t="shared" si="168"/>
        <v>0</v>
      </c>
      <c r="T733" s="45">
        <f t="shared" si="169"/>
        <v>2671.6211273593462</v>
      </c>
      <c r="U733" s="46">
        <f t="shared" si="170"/>
        <v>-3.3612740349892589E-2</v>
      </c>
    </row>
    <row r="734" spans="1:21" x14ac:dyDescent="0.25">
      <c r="A734" t="s">
        <v>1</v>
      </c>
      <c r="B734" s="7">
        <v>47130.400000000001</v>
      </c>
      <c r="C734" s="6">
        <v>3430.74</v>
      </c>
      <c r="D734" s="12">
        <v>2.7693430000000001</v>
      </c>
      <c r="E734" s="6">
        <v>464.29</v>
      </c>
      <c r="F734" s="6">
        <v>1.18615</v>
      </c>
      <c r="G734" s="16">
        <v>171.49</v>
      </c>
      <c r="H734" s="5">
        <f t="shared" si="157"/>
        <v>2.9302423567916236E-3</v>
      </c>
      <c r="I734" s="4">
        <f t="shared" si="158"/>
        <v>6.3574389196662917E-2</v>
      </c>
      <c r="J734" s="4">
        <f t="shared" si="159"/>
        <v>1.2462457796439397E-2</v>
      </c>
      <c r="K734" s="4">
        <f t="shared" si="160"/>
        <v>9.1067159313191759E-3</v>
      </c>
      <c r="L734" s="4">
        <f t="shared" si="161"/>
        <v>7.7681370099486724E-2</v>
      </c>
      <c r="M734" s="3">
        <f t="shared" si="162"/>
        <v>2.4867177835282694E-2</v>
      </c>
      <c r="N734" s="42">
        <f t="shared" si="163"/>
        <v>121.10429321739537</v>
      </c>
      <c r="O734" s="14">
        <f t="shared" si="164"/>
        <v>505.35293424463879</v>
      </c>
      <c r="P734" s="14">
        <f t="shared" si="165"/>
        <v>1560.9319339856654</v>
      </c>
      <c r="Q734" s="14">
        <f t="shared" si="166"/>
        <v>538.86954503249808</v>
      </c>
      <c r="R734" s="14">
        <f t="shared" si="167"/>
        <v>0</v>
      </c>
      <c r="S734" s="14">
        <f t="shared" si="168"/>
        <v>0</v>
      </c>
      <c r="T734" s="45">
        <f t="shared" si="169"/>
        <v>2726.2587064801978</v>
      </c>
      <c r="U734" s="46">
        <f t="shared" si="170"/>
        <v>2.0451095614315573E-2</v>
      </c>
    </row>
    <row r="735" spans="1:21" ht="15.75" thickBot="1" x14ac:dyDescent="0.3">
      <c r="A735" t="s">
        <v>0</v>
      </c>
      <c r="B735" s="7">
        <v>48819.4</v>
      </c>
      <c r="C735" s="6">
        <v>3832.73</v>
      </c>
      <c r="D735" s="12">
        <v>2.86999</v>
      </c>
      <c r="E735" s="6">
        <v>489.78</v>
      </c>
      <c r="F735" s="6">
        <v>1.23637</v>
      </c>
      <c r="G735" s="16">
        <v>180.84100000000001</v>
      </c>
      <c r="H735" s="5">
        <f t="shared" si="157"/>
        <v>3.5836742314939052E-2</v>
      </c>
      <c r="I735" s="4">
        <f t="shared" si="158"/>
        <v>0.1171729714289047</v>
      </c>
      <c r="J735" s="4">
        <f t="shared" si="159"/>
        <v>3.6343277087742543E-2</v>
      </c>
      <c r="K735" s="4">
        <f t="shared" si="160"/>
        <v>5.4901031682784263E-2</v>
      </c>
      <c r="L735" s="4">
        <f t="shared" si="161"/>
        <v>4.2338658685663555E-2</v>
      </c>
      <c r="M735" s="3">
        <f t="shared" si="162"/>
        <v>5.4527960814041654E-2</v>
      </c>
      <c r="N735" s="43">
        <f t="shared" si="163"/>
        <v>125.44427656665998</v>
      </c>
      <c r="O735" s="44">
        <f t="shared" si="164"/>
        <v>564.56663917039896</v>
      </c>
      <c r="P735" s="44">
        <f t="shared" si="165"/>
        <v>1617.6613157776123</v>
      </c>
      <c r="Q735" s="44">
        <f t="shared" si="166"/>
        <v>568.45403899721475</v>
      </c>
      <c r="R735" s="44">
        <f t="shared" si="167"/>
        <v>0</v>
      </c>
      <c r="S735" s="44">
        <f t="shared" si="168"/>
        <v>0</v>
      </c>
      <c r="T735" s="45">
        <f t="shared" si="169"/>
        <v>2876.1262705118861</v>
      </c>
      <c r="U735" s="46">
        <f t="shared" si="170"/>
        <v>5.4971879108706601E-2</v>
      </c>
    </row>
  </sheetData>
  <mergeCells count="4">
    <mergeCell ref="B2:G2"/>
    <mergeCell ref="H2:M2"/>
    <mergeCell ref="AB4:AF4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33"/>
  <sheetViews>
    <sheetView topLeftCell="A16" zoomScaleNormal="100" workbookViewId="0">
      <selection activeCell="L7" sqref="L7"/>
    </sheetView>
  </sheetViews>
  <sheetFormatPr defaultColWidth="8.85546875" defaultRowHeight="15" x14ac:dyDescent="0.25"/>
  <cols>
    <col min="1" max="3" width="15.7109375" customWidth="1"/>
    <col min="4" max="4" width="12.7109375" customWidth="1"/>
    <col min="5" max="5" width="11.140625" customWidth="1"/>
    <col min="7" max="7" width="13.28515625" customWidth="1"/>
    <col min="10" max="10" width="13.85546875" customWidth="1"/>
    <col min="12" max="12" width="24.7109375" customWidth="1"/>
    <col min="13" max="13" width="10.42578125" bestFit="1" customWidth="1"/>
    <col min="15" max="15" width="17" customWidth="1"/>
    <col min="21" max="21" width="13.140625" customWidth="1"/>
  </cols>
  <sheetData>
    <row r="1" spans="1:15" ht="15.75" thickBot="1" x14ac:dyDescent="0.3">
      <c r="E1" s="158" t="s">
        <v>776</v>
      </c>
      <c r="F1" s="159"/>
      <c r="G1" s="160"/>
      <c r="H1" s="155" t="s">
        <v>777</v>
      </c>
      <c r="I1" s="156"/>
      <c r="J1" s="157"/>
    </row>
    <row r="2" spans="1:15" ht="15.75" thickBot="1" x14ac:dyDescent="0.3">
      <c r="A2" s="64" t="s">
        <v>737</v>
      </c>
      <c r="B2" s="66" t="s">
        <v>745</v>
      </c>
      <c r="D2" s="68" t="s">
        <v>737</v>
      </c>
      <c r="E2" s="68" t="s">
        <v>744</v>
      </c>
      <c r="F2" s="71" t="s">
        <v>742</v>
      </c>
      <c r="G2" s="72" t="s">
        <v>745</v>
      </c>
      <c r="H2" s="71" t="s">
        <v>744</v>
      </c>
      <c r="I2" s="71" t="s">
        <v>742</v>
      </c>
      <c r="J2" s="72" t="s">
        <v>745</v>
      </c>
    </row>
    <row r="3" spans="1:15" ht="15.75" thickBot="1" x14ac:dyDescent="0.3">
      <c r="A3" s="2" t="s">
        <v>730</v>
      </c>
      <c r="B3" s="62">
        <f>'Crypto Portfolio'!T5</f>
        <v>104.7997598262578</v>
      </c>
      <c r="D3" s="48" t="s">
        <v>729</v>
      </c>
      <c r="E3" s="7">
        <v>10797.9</v>
      </c>
      <c r="F3" s="19">
        <v>2906.27</v>
      </c>
      <c r="G3" s="32">
        <f>VLOOKUP(D3,$A$3:$B$733,2,FALSE)</f>
        <v>106.01961129547252</v>
      </c>
      <c r="H3" s="2"/>
      <c r="I3" s="19"/>
      <c r="J3" s="1"/>
      <c r="M3" s="155" t="s">
        <v>786</v>
      </c>
      <c r="N3" s="157"/>
    </row>
    <row r="4" spans="1:15" ht="15.75" thickBot="1" x14ac:dyDescent="0.3">
      <c r="A4" s="2" t="s">
        <v>729</v>
      </c>
      <c r="B4" s="62">
        <f>'Crypto Portfolio'!T6</f>
        <v>106.01961129547252</v>
      </c>
      <c r="D4" s="48" t="s">
        <v>728</v>
      </c>
      <c r="E4" s="7">
        <v>10844.65</v>
      </c>
      <c r="F4" s="19">
        <v>2937.78</v>
      </c>
      <c r="G4" s="32">
        <f t="shared" ref="G4:G67" si="0">VLOOKUP(D4,$A$3:$B$733,2,FALSE)</f>
        <v>103.80885067928736</v>
      </c>
      <c r="H4" s="35">
        <f>E4/E3-1</f>
        <v>4.3295455597847088E-3</v>
      </c>
      <c r="I4" s="36">
        <f t="shared" ref="I4:J4" si="1">F4/F3-1</f>
        <v>1.0842075925499017E-2</v>
      </c>
      <c r="J4" s="20">
        <f t="shared" si="1"/>
        <v>-2.0852374284073272E-2</v>
      </c>
      <c r="L4" s="68"/>
      <c r="M4" s="73" t="s">
        <v>778</v>
      </c>
      <c r="N4" s="73" t="s">
        <v>764</v>
      </c>
      <c r="O4" s="83" t="s">
        <v>757</v>
      </c>
    </row>
    <row r="5" spans="1:15" x14ac:dyDescent="0.25">
      <c r="A5" s="2" t="s">
        <v>728</v>
      </c>
      <c r="B5" s="62">
        <f>'Crypto Portfolio'!T7</f>
        <v>103.80885067928736</v>
      </c>
      <c r="D5" s="48" t="s">
        <v>727</v>
      </c>
      <c r="E5" s="7">
        <v>10847.9</v>
      </c>
      <c r="F5" s="19">
        <v>2976</v>
      </c>
      <c r="G5" s="32">
        <f t="shared" si="0"/>
        <v>104.21591444814706</v>
      </c>
      <c r="H5" s="35">
        <f t="shared" ref="H5:H68" si="2">E5/E4-1</f>
        <v>2.9968694240944949E-4</v>
      </c>
      <c r="I5" s="36">
        <f t="shared" ref="I5:I68" si="3">F5/F4-1</f>
        <v>1.3009823744460025E-2</v>
      </c>
      <c r="J5" s="20">
        <f t="shared" ref="J5:J68" si="4">G5/G4-1</f>
        <v>3.9212819157135037E-3</v>
      </c>
      <c r="L5" s="69" t="s">
        <v>744</v>
      </c>
      <c r="M5" s="52">
        <f>AVERAGE(H4:H500)*252</f>
        <v>0.26429392427991283</v>
      </c>
      <c r="N5" s="52">
        <f>_xlfn.STDEV.P(H4:H499)*SQRT(252)</f>
        <v>0.24834319767697285</v>
      </c>
      <c r="O5" s="56">
        <f>(M5-$M$26)/N5</f>
        <v>0.81658739267621383</v>
      </c>
    </row>
    <row r="6" spans="1:15" x14ac:dyDescent="0.25">
      <c r="A6" s="2" t="s">
        <v>727</v>
      </c>
      <c r="B6" s="62">
        <f>'Crypto Portfolio'!T8</f>
        <v>104.21591444814706</v>
      </c>
      <c r="D6" s="48" t="s">
        <v>726</v>
      </c>
      <c r="E6" s="7">
        <v>10946.2</v>
      </c>
      <c r="F6" s="19">
        <v>2978.71</v>
      </c>
      <c r="G6" s="32">
        <f t="shared" si="0"/>
        <v>101.96717602735706</v>
      </c>
      <c r="H6" s="35">
        <f t="shared" si="2"/>
        <v>9.0616617041088254E-3</v>
      </c>
      <c r="I6" s="36">
        <f t="shared" si="3"/>
        <v>9.1061827956995245E-4</v>
      </c>
      <c r="J6" s="20">
        <f t="shared" si="4"/>
        <v>-2.1577687368553256E-2</v>
      </c>
      <c r="L6" s="69" t="s">
        <v>742</v>
      </c>
      <c r="M6" s="52">
        <f>AVERAGE(I4:I500)*252</f>
        <v>0.25686203810179897</v>
      </c>
      <c r="N6" s="52">
        <f>_xlfn.STDEV.P(I4:I499)*SQRT(252)</f>
        <v>0.25143915615180573</v>
      </c>
      <c r="O6" s="56">
        <f>(M6-$M$26)/N6</f>
        <v>0.7769753967192351</v>
      </c>
    </row>
    <row r="7" spans="1:15" ht="15.75" thickBot="1" x14ac:dyDescent="0.3">
      <c r="A7" s="2" t="s">
        <v>726</v>
      </c>
      <c r="B7" s="62">
        <f>'Crypto Portfolio'!T9</f>
        <v>101.96717602735706</v>
      </c>
      <c r="D7" s="48" t="s">
        <v>723</v>
      </c>
      <c r="E7" s="7">
        <v>11003.05</v>
      </c>
      <c r="F7" s="19">
        <v>2978.43</v>
      </c>
      <c r="G7" s="32">
        <f t="shared" si="0"/>
        <v>105.40530250193825</v>
      </c>
      <c r="H7" s="35">
        <f t="shared" si="2"/>
        <v>5.1935831612794914E-3</v>
      </c>
      <c r="I7" s="36">
        <f t="shared" si="3"/>
        <v>-9.4000423002005284E-5</v>
      </c>
      <c r="J7" s="20">
        <f t="shared" si="4"/>
        <v>3.3717972866668111E-2</v>
      </c>
      <c r="L7" s="70" t="s">
        <v>745</v>
      </c>
      <c r="M7" s="53">
        <f>'Crypto Portfolio'!X27</f>
        <v>2.1682559512750714</v>
      </c>
      <c r="N7" s="53">
        <f>_xlfn.STDEV.P(J4:J499)*SQRT(365)</f>
        <v>1.1657419692042656</v>
      </c>
      <c r="O7" s="55">
        <f>(M7-$M$26)/N7</f>
        <v>1.8072232165692215</v>
      </c>
    </row>
    <row r="8" spans="1:15" x14ac:dyDescent="0.25">
      <c r="A8" s="2" t="s">
        <v>725</v>
      </c>
      <c r="B8" s="62">
        <f>'Crypto Portfolio'!T10</f>
        <v>105.0664253482265</v>
      </c>
      <c r="D8" s="48" t="s">
        <v>721</v>
      </c>
      <c r="E8" s="7">
        <v>11035.7</v>
      </c>
      <c r="F8" s="19">
        <v>3000.93</v>
      </c>
      <c r="G8" s="32">
        <f t="shared" si="0"/>
        <v>102.04257499127404</v>
      </c>
      <c r="H8" s="35">
        <f t="shared" si="2"/>
        <v>2.9673590504453173E-3</v>
      </c>
      <c r="I8" s="36">
        <f t="shared" si="3"/>
        <v>7.5543155286510455E-3</v>
      </c>
      <c r="J8" s="20">
        <f t="shared" si="4"/>
        <v>-3.1902830605721966E-2</v>
      </c>
    </row>
    <row r="9" spans="1:15" x14ac:dyDescent="0.25">
      <c r="A9" s="2" t="s">
        <v>724</v>
      </c>
      <c r="B9" s="62">
        <f>'Crypto Portfolio'!T11</f>
        <v>105.89367428396149</v>
      </c>
      <c r="D9" s="48" t="s">
        <v>720</v>
      </c>
      <c r="E9" s="7">
        <v>10982.8</v>
      </c>
      <c r="F9" s="19">
        <v>3009.57</v>
      </c>
      <c r="G9" s="32">
        <f t="shared" si="0"/>
        <v>103.26614248216515</v>
      </c>
      <c r="H9" s="35">
        <f t="shared" si="2"/>
        <v>-4.7935337133123701E-3</v>
      </c>
      <c r="I9" s="36">
        <f t="shared" si="3"/>
        <v>2.8791074766822966E-3</v>
      </c>
      <c r="J9" s="20">
        <f t="shared" si="4"/>
        <v>1.199075475110023E-2</v>
      </c>
    </row>
    <row r="10" spans="1:15" x14ac:dyDescent="0.25">
      <c r="A10" s="2" t="s">
        <v>723</v>
      </c>
      <c r="B10" s="62">
        <f>'Crypto Portfolio'!T12</f>
        <v>105.40530250193825</v>
      </c>
      <c r="D10" s="48" t="s">
        <v>719</v>
      </c>
      <c r="E10" s="7">
        <v>11075.9</v>
      </c>
      <c r="F10" s="19">
        <v>3007.39</v>
      </c>
      <c r="G10" s="32">
        <f t="shared" si="0"/>
        <v>103.29179928330959</v>
      </c>
      <c r="H10" s="35">
        <f t="shared" si="2"/>
        <v>8.4768911388717338E-3</v>
      </c>
      <c r="I10" s="36">
        <f t="shared" si="3"/>
        <v>-7.2435597111886185E-4</v>
      </c>
      <c r="J10" s="20">
        <f t="shared" si="4"/>
        <v>2.4845317669219824E-4</v>
      </c>
    </row>
    <row r="11" spans="1:15" ht="15.75" thickBot="1" x14ac:dyDescent="0.3">
      <c r="A11" s="2" t="s">
        <v>722</v>
      </c>
      <c r="B11" s="62">
        <f>'Crypto Portfolio'!T13</f>
        <v>104.30261008514026</v>
      </c>
      <c r="D11" s="48" t="s">
        <v>716</v>
      </c>
      <c r="E11" s="7">
        <v>11003.5</v>
      </c>
      <c r="F11" s="19">
        <v>2997.96</v>
      </c>
      <c r="G11" s="32">
        <f t="shared" si="0"/>
        <v>105.67414954090465</v>
      </c>
      <c r="H11" s="35">
        <f t="shared" si="2"/>
        <v>-6.5367148493575833E-3</v>
      </c>
      <c r="I11" s="36">
        <f t="shared" si="3"/>
        <v>-3.1356092824674775E-3</v>
      </c>
      <c r="J11" s="20">
        <f t="shared" si="4"/>
        <v>2.3064273002552094E-2</v>
      </c>
      <c r="L11" t="s">
        <v>779</v>
      </c>
    </row>
    <row r="12" spans="1:15" ht="15.75" thickBot="1" x14ac:dyDescent="0.3">
      <c r="A12" s="2" t="s">
        <v>721</v>
      </c>
      <c r="B12" s="62">
        <f>'Crypto Portfolio'!T14</f>
        <v>102.04257499127404</v>
      </c>
      <c r="D12" s="48" t="s">
        <v>715</v>
      </c>
      <c r="E12" s="7">
        <v>10817.6</v>
      </c>
      <c r="F12" s="19">
        <v>3005.7</v>
      </c>
      <c r="G12" s="32">
        <f t="shared" si="0"/>
        <v>108.81536468368199</v>
      </c>
      <c r="H12" s="35">
        <f t="shared" si="2"/>
        <v>-1.6894624437678862E-2</v>
      </c>
      <c r="I12" s="36">
        <f t="shared" si="3"/>
        <v>2.5817555938036918E-3</v>
      </c>
      <c r="J12" s="20">
        <f t="shared" si="4"/>
        <v>2.9725483066806557E-2</v>
      </c>
      <c r="L12" s="68"/>
      <c r="M12" s="71" t="s">
        <v>744</v>
      </c>
      <c r="N12" s="71" t="s">
        <v>742</v>
      </c>
      <c r="O12" s="72" t="s">
        <v>745</v>
      </c>
    </row>
    <row r="13" spans="1:15" x14ac:dyDescent="0.25">
      <c r="A13" s="2" t="s">
        <v>720</v>
      </c>
      <c r="B13" s="62">
        <f>'Crypto Portfolio'!T15</f>
        <v>103.26614248216515</v>
      </c>
      <c r="D13" s="48" t="s">
        <v>714</v>
      </c>
      <c r="E13" s="7">
        <v>10840.65</v>
      </c>
      <c r="F13" s="19">
        <v>3006.73</v>
      </c>
      <c r="G13" s="32">
        <f t="shared" si="0"/>
        <v>112.82811312657572</v>
      </c>
      <c r="H13" s="35">
        <f t="shared" si="2"/>
        <v>2.1307868658482221E-3</v>
      </c>
      <c r="I13" s="36">
        <f t="shared" si="3"/>
        <v>3.4268223708289192E-4</v>
      </c>
      <c r="J13" s="20">
        <f t="shared" si="4"/>
        <v>3.6876671364916902E-2</v>
      </c>
      <c r="L13" s="69" t="s">
        <v>744</v>
      </c>
      <c r="M13" s="19">
        <f>_xlfn.COVARIANCE.S($H$4:$H$499,H4:H499)*365</f>
        <v>8.9510367223200563E-2</v>
      </c>
      <c r="N13" s="19">
        <f t="shared" ref="N13:O13" si="5">_xlfn.COVARIANCE.S($H$4:$H$499,I4:I499)*365</f>
        <v>3.7832939070751088E-2</v>
      </c>
      <c r="O13" s="1">
        <f t="shared" si="5"/>
        <v>5.4250273207780891E-2</v>
      </c>
    </row>
    <row r="14" spans="1:15" x14ac:dyDescent="0.25">
      <c r="A14" s="2" t="s">
        <v>719</v>
      </c>
      <c r="B14" s="62">
        <f>'Crypto Portfolio'!T16</f>
        <v>103.29179928330959</v>
      </c>
      <c r="D14" s="48" t="s">
        <v>713</v>
      </c>
      <c r="E14" s="7">
        <v>10704.8</v>
      </c>
      <c r="F14" s="19">
        <v>3006.79</v>
      </c>
      <c r="G14" s="32">
        <f t="shared" si="0"/>
        <v>113.34888684802964</v>
      </c>
      <c r="H14" s="35">
        <f t="shared" si="2"/>
        <v>-1.2531536393112996E-2</v>
      </c>
      <c r="I14" s="36">
        <f t="shared" si="3"/>
        <v>1.9955233758972568E-5</v>
      </c>
      <c r="J14" s="20">
        <f t="shared" si="4"/>
        <v>4.6156379560269301E-3</v>
      </c>
      <c r="L14" s="69" t="s">
        <v>742</v>
      </c>
      <c r="M14" s="19">
        <f>_xlfn.COVARIANCE.S($I$4:$I$499,H4:H499)*365</f>
        <v>3.7832939070751088E-2</v>
      </c>
      <c r="N14" s="19">
        <f t="shared" ref="N14:O14" si="6">_xlfn.COVARIANCE.S($I$4:$I$499,I4:I499)*365</f>
        <v>9.1756031582138547E-2</v>
      </c>
      <c r="O14" s="1">
        <f t="shared" si="6"/>
        <v>0.12056137557815662</v>
      </c>
    </row>
    <row r="15" spans="1:15" ht="15.75" thickBot="1" x14ac:dyDescent="0.3">
      <c r="A15" s="2" t="s">
        <v>718</v>
      </c>
      <c r="B15" s="62">
        <f>'Crypto Portfolio'!T17</f>
        <v>104.9317830249659</v>
      </c>
      <c r="D15" s="48" t="s">
        <v>712</v>
      </c>
      <c r="E15" s="7">
        <v>11274.2</v>
      </c>
      <c r="F15" s="19">
        <v>2992.07</v>
      </c>
      <c r="G15" s="32">
        <f t="shared" si="0"/>
        <v>112.64058035140263</v>
      </c>
      <c r="H15" s="35">
        <f t="shared" si="2"/>
        <v>5.3191091846648275E-2</v>
      </c>
      <c r="I15" s="36">
        <f t="shared" si="3"/>
        <v>-4.895586322955614E-3</v>
      </c>
      <c r="J15" s="20">
        <f t="shared" si="4"/>
        <v>-6.2489056251311403E-3</v>
      </c>
      <c r="L15" s="70" t="s">
        <v>745</v>
      </c>
      <c r="M15" s="27">
        <f>_xlfn.COVARIANCE.S($J$4:$J$499,H4:H499)*365</f>
        <v>5.4250273207780891E-2</v>
      </c>
      <c r="N15" s="27">
        <f t="shared" ref="N15:O15" si="7">_xlfn.COVARIANCE.S($J$4:$J$499,I4:I499)*365</f>
        <v>0.12056137557815662</v>
      </c>
      <c r="O15" s="25">
        <f t="shared" si="7"/>
        <v>1.3616997010647722</v>
      </c>
    </row>
    <row r="16" spans="1:15" x14ac:dyDescent="0.25">
      <c r="A16" s="2" t="s">
        <v>717</v>
      </c>
      <c r="B16" s="62">
        <f>'Crypto Portfolio'!T18</f>
        <v>104.55383855196415</v>
      </c>
      <c r="D16" s="48" t="s">
        <v>709</v>
      </c>
      <c r="E16" s="7">
        <v>11600.2</v>
      </c>
      <c r="F16" s="19">
        <v>2991.78</v>
      </c>
      <c r="G16" s="32">
        <f t="shared" si="0"/>
        <v>103.36483894101215</v>
      </c>
      <c r="H16" s="35">
        <f t="shared" si="2"/>
        <v>2.8915577158467931E-2</v>
      </c>
      <c r="I16" s="36">
        <f t="shared" si="3"/>
        <v>-9.6922866109405703E-5</v>
      </c>
      <c r="J16" s="20">
        <f t="shared" si="4"/>
        <v>-8.2348132275713914E-2</v>
      </c>
    </row>
    <row r="17" spans="1:21" ht="15.75" thickBot="1" x14ac:dyDescent="0.3">
      <c r="A17" s="2" t="s">
        <v>716</v>
      </c>
      <c r="B17" s="62">
        <f>'Crypto Portfolio'!T19</f>
        <v>105.67414954090465</v>
      </c>
      <c r="D17" s="48" t="s">
        <v>708</v>
      </c>
      <c r="E17" s="7">
        <v>11588.2</v>
      </c>
      <c r="F17" s="19">
        <v>2966.6</v>
      </c>
      <c r="G17" s="32">
        <f t="shared" si="0"/>
        <v>85.938002423626386</v>
      </c>
      <c r="H17" s="35">
        <f t="shared" si="2"/>
        <v>-1.0344649230186187E-3</v>
      </c>
      <c r="I17" s="36">
        <f t="shared" si="3"/>
        <v>-8.4163942535883107E-3</v>
      </c>
      <c r="J17" s="20">
        <f t="shared" si="4"/>
        <v>-0.168595401453011</v>
      </c>
    </row>
    <row r="18" spans="1:21" ht="15.75" thickBot="1" x14ac:dyDescent="0.3">
      <c r="A18" s="2" t="s">
        <v>715</v>
      </c>
      <c r="B18" s="62">
        <f>'Crypto Portfolio'!T20</f>
        <v>108.81536468368199</v>
      </c>
      <c r="D18" s="48" t="s">
        <v>707</v>
      </c>
      <c r="E18" s="7">
        <v>11440.2</v>
      </c>
      <c r="F18" s="19">
        <v>2984.87</v>
      </c>
      <c r="G18" s="32">
        <f t="shared" si="0"/>
        <v>87.464903459338473</v>
      </c>
      <c r="H18" s="35">
        <f t="shared" si="2"/>
        <v>-1.2771612502373131E-2</v>
      </c>
      <c r="I18" s="36">
        <f t="shared" si="3"/>
        <v>6.1585653610194413E-3</v>
      </c>
      <c r="J18" s="20">
        <f t="shared" si="4"/>
        <v>1.7767471812822899E-2</v>
      </c>
      <c r="L18" s="68" t="s">
        <v>747</v>
      </c>
      <c r="M18" s="72" t="s">
        <v>773</v>
      </c>
    </row>
    <row r="19" spans="1:21" x14ac:dyDescent="0.25">
      <c r="A19" s="2" t="s">
        <v>714</v>
      </c>
      <c r="B19" s="62">
        <f>'Crypto Portfolio'!T21</f>
        <v>112.82811312657572</v>
      </c>
      <c r="D19" s="48" t="s">
        <v>706</v>
      </c>
      <c r="E19" s="7">
        <v>11571.2</v>
      </c>
      <c r="F19" s="19">
        <v>2977.62</v>
      </c>
      <c r="G19" s="32">
        <f t="shared" si="0"/>
        <v>84.349916634627647</v>
      </c>
      <c r="H19" s="35">
        <f t="shared" si="2"/>
        <v>1.1450848761385357E-2</v>
      </c>
      <c r="I19" s="36">
        <f t="shared" si="3"/>
        <v>-2.4289165022262083E-3</v>
      </c>
      <c r="J19" s="20">
        <f t="shared" si="4"/>
        <v>-3.56141343728682E-2</v>
      </c>
      <c r="L19" s="2" t="s">
        <v>744</v>
      </c>
      <c r="M19" s="20">
        <v>0.33333333333333331</v>
      </c>
    </row>
    <row r="20" spans="1:21" x14ac:dyDescent="0.25">
      <c r="A20" s="2" t="s">
        <v>713</v>
      </c>
      <c r="B20" s="62">
        <f>'Crypto Portfolio'!T22</f>
        <v>113.34888684802964</v>
      </c>
      <c r="D20" s="48" t="s">
        <v>705</v>
      </c>
      <c r="E20" s="7">
        <v>11512.4</v>
      </c>
      <c r="F20" s="19">
        <v>2961.79</v>
      </c>
      <c r="G20" s="32">
        <f t="shared" si="0"/>
        <v>86.752517827244617</v>
      </c>
      <c r="H20" s="35">
        <f t="shared" si="2"/>
        <v>-5.0815818584071248E-3</v>
      </c>
      <c r="I20" s="36">
        <f t="shared" si="3"/>
        <v>-5.316326462073695E-3</v>
      </c>
      <c r="J20" s="20">
        <f t="shared" si="4"/>
        <v>2.8483741163896292E-2</v>
      </c>
      <c r="L20" s="2" t="s">
        <v>742</v>
      </c>
      <c r="M20" s="20">
        <v>0.33333333333333331</v>
      </c>
    </row>
    <row r="21" spans="1:21" x14ac:dyDescent="0.25">
      <c r="A21" s="2" t="s">
        <v>712</v>
      </c>
      <c r="B21" s="62">
        <f>'Crypto Portfolio'!T23</f>
        <v>112.64058035140263</v>
      </c>
      <c r="D21" s="48" t="s">
        <v>702</v>
      </c>
      <c r="E21" s="7">
        <v>11474.45</v>
      </c>
      <c r="F21" s="19">
        <v>2976.74</v>
      </c>
      <c r="G21" s="32">
        <f t="shared" si="0"/>
        <v>88.143345680951015</v>
      </c>
      <c r="H21" s="35">
        <f t="shared" si="2"/>
        <v>-3.2964455717312546E-3</v>
      </c>
      <c r="I21" s="36">
        <f t="shared" si="3"/>
        <v>5.0476232278453548E-3</v>
      </c>
      <c r="J21" s="20">
        <f t="shared" si="4"/>
        <v>1.6032132421516909E-2</v>
      </c>
      <c r="L21" s="2" t="s">
        <v>745</v>
      </c>
      <c r="M21" s="20">
        <v>0.33333333333333331</v>
      </c>
    </row>
    <row r="22" spans="1:21" x14ac:dyDescent="0.25">
      <c r="A22" s="2" t="s">
        <v>711</v>
      </c>
      <c r="B22" s="62">
        <f>'Crypto Portfolio'!T24</f>
        <v>111.10288901136083</v>
      </c>
      <c r="D22" s="48" t="s">
        <v>701</v>
      </c>
      <c r="E22" s="7">
        <v>11359.9</v>
      </c>
      <c r="F22" s="19">
        <v>2940.25</v>
      </c>
      <c r="G22" s="32">
        <f t="shared" si="0"/>
        <v>87.191439724650337</v>
      </c>
      <c r="H22" s="35">
        <f t="shared" si="2"/>
        <v>-9.9830492964805284E-3</v>
      </c>
      <c r="I22" s="36">
        <f t="shared" si="3"/>
        <v>-1.2258376613342059E-2</v>
      </c>
      <c r="J22" s="20">
        <f t="shared" si="4"/>
        <v>-1.0799521494750719E-2</v>
      </c>
      <c r="L22" s="2"/>
      <c r="M22" s="51">
        <f>SUM(M19:M21)</f>
        <v>1</v>
      </c>
    </row>
    <row r="23" spans="1:21" x14ac:dyDescent="0.25">
      <c r="A23" s="2" t="s">
        <v>710</v>
      </c>
      <c r="B23" s="62">
        <f>'Crypto Portfolio'!T25</f>
        <v>108.28082583542106</v>
      </c>
      <c r="D23" s="48" t="s">
        <v>699</v>
      </c>
      <c r="E23" s="7">
        <v>11314</v>
      </c>
      <c r="F23" s="19">
        <v>2910.63</v>
      </c>
      <c r="G23" s="32">
        <f t="shared" si="0"/>
        <v>86.576790276658741</v>
      </c>
      <c r="H23" s="35">
        <f t="shared" si="2"/>
        <v>-4.0405285257792967E-3</v>
      </c>
      <c r="I23" s="36">
        <f t="shared" si="3"/>
        <v>-1.0073973301589989E-2</v>
      </c>
      <c r="J23" s="20">
        <f t="shared" si="4"/>
        <v>-7.049424231698076E-3</v>
      </c>
      <c r="L23" s="2"/>
      <c r="M23" s="1"/>
    </row>
    <row r="24" spans="1:21" x14ac:dyDescent="0.25">
      <c r="A24" s="2" t="s">
        <v>709</v>
      </c>
      <c r="B24" s="62">
        <f>'Crypto Portfolio'!T26</f>
        <v>103.36483894101215</v>
      </c>
      <c r="D24" s="48" t="s">
        <v>698</v>
      </c>
      <c r="E24" s="7">
        <v>11174.75</v>
      </c>
      <c r="F24" s="19">
        <v>2952.01</v>
      </c>
      <c r="G24" s="32">
        <f t="shared" si="0"/>
        <v>87.133049036287318</v>
      </c>
      <c r="H24" s="35">
        <f t="shared" si="2"/>
        <v>-1.2307760296977222E-2</v>
      </c>
      <c r="I24" s="36">
        <f t="shared" si="3"/>
        <v>1.4216853396000317E-2</v>
      </c>
      <c r="J24" s="20">
        <f t="shared" si="4"/>
        <v>6.4250332895343654E-3</v>
      </c>
      <c r="L24" s="2" t="s">
        <v>780</v>
      </c>
      <c r="M24" s="46">
        <f>SUMPRODUCT(M19:M21,M5:M7)</f>
        <v>0.89647063788559445</v>
      </c>
    </row>
    <row r="25" spans="1:21" x14ac:dyDescent="0.25">
      <c r="A25" s="2" t="s">
        <v>708</v>
      </c>
      <c r="B25" s="62">
        <f>'Crypto Portfolio'!T27</f>
        <v>85.938002423626386</v>
      </c>
      <c r="D25" s="48" t="s">
        <v>695</v>
      </c>
      <c r="E25" s="7">
        <v>11126.4</v>
      </c>
      <c r="F25" s="19">
        <v>2938.79</v>
      </c>
      <c r="G25" s="32">
        <f t="shared" si="0"/>
        <v>89.519934843309443</v>
      </c>
      <c r="H25" s="35">
        <f t="shared" si="2"/>
        <v>-4.3267187185396239E-3</v>
      </c>
      <c r="I25" s="36">
        <f t="shared" si="3"/>
        <v>-4.4783046127893078E-3</v>
      </c>
      <c r="J25" s="20">
        <f t="shared" si="4"/>
        <v>2.7393576070408043E-2</v>
      </c>
      <c r="L25" s="2" t="s">
        <v>781</v>
      </c>
      <c r="M25" s="46" cm="1">
        <f t="array" ref="M25">SQRT(MMULT(MMULT(TRANSPOSE(M19:M21),M13:O15),M19:M21))</f>
        <v>0.46764840491590215</v>
      </c>
    </row>
    <row r="26" spans="1:21" x14ac:dyDescent="0.25">
      <c r="A26" s="2" t="s">
        <v>707</v>
      </c>
      <c r="B26" s="62">
        <f>'Crypto Portfolio'!T28</f>
        <v>87.464903459338473</v>
      </c>
      <c r="D26" s="48" t="s">
        <v>693</v>
      </c>
      <c r="E26" s="7">
        <v>11313.3</v>
      </c>
      <c r="F26" s="19">
        <v>2919.4</v>
      </c>
      <c r="G26" s="32">
        <f t="shared" si="0"/>
        <v>94.838250889781122</v>
      </c>
      <c r="H26" s="35">
        <f t="shared" si="2"/>
        <v>1.6797886108714355E-2</v>
      </c>
      <c r="I26" s="36">
        <f t="shared" si="3"/>
        <v>-6.5979535795344102E-3</v>
      </c>
      <c r="J26" s="20">
        <f t="shared" si="4"/>
        <v>5.940929308964038E-2</v>
      </c>
      <c r="L26" s="2" t="s">
        <v>765</v>
      </c>
      <c r="M26" s="51">
        <v>6.1499999999999999E-2</v>
      </c>
    </row>
    <row r="27" spans="1:21" x14ac:dyDescent="0.25">
      <c r="A27" s="2" t="s">
        <v>706</v>
      </c>
      <c r="B27" s="62">
        <f>'Crypto Portfolio'!T29</f>
        <v>84.349916634627647</v>
      </c>
      <c r="D27" s="48" t="s">
        <v>692</v>
      </c>
      <c r="E27" s="7">
        <v>11234.55</v>
      </c>
      <c r="F27" s="19">
        <v>2938.13</v>
      </c>
      <c r="G27" s="32">
        <f t="shared" si="0"/>
        <v>93.944778530672409</v>
      </c>
      <c r="H27" s="35">
        <f t="shared" si="2"/>
        <v>-6.9608337089973604E-3</v>
      </c>
      <c r="I27" s="36">
        <f t="shared" si="3"/>
        <v>6.4157018565458301E-3</v>
      </c>
      <c r="J27" s="20">
        <f t="shared" si="4"/>
        <v>-9.4210126265096283E-3</v>
      </c>
      <c r="L27" s="2"/>
      <c r="M27" s="1"/>
    </row>
    <row r="28" spans="1:21" ht="15.75" thickBot="1" x14ac:dyDescent="0.3">
      <c r="A28" s="2" t="s">
        <v>705</v>
      </c>
      <c r="B28" s="62">
        <f>'Crypto Portfolio'!T30</f>
        <v>86.752517827244617</v>
      </c>
      <c r="D28" s="48" t="s">
        <v>691</v>
      </c>
      <c r="E28" s="7">
        <v>11305.05</v>
      </c>
      <c r="F28" s="19">
        <v>2970.27</v>
      </c>
      <c r="G28" s="32">
        <f t="shared" si="0"/>
        <v>89.710320787476206</v>
      </c>
      <c r="H28" s="35">
        <f t="shared" si="2"/>
        <v>6.2752847243547905E-3</v>
      </c>
      <c r="I28" s="36">
        <f t="shared" si="3"/>
        <v>1.0938930544257763E-2</v>
      </c>
      <c r="J28" s="20">
        <f t="shared" si="4"/>
        <v>-4.5073902024407642E-2</v>
      </c>
      <c r="L28" s="23" t="s">
        <v>782</v>
      </c>
      <c r="M28" s="28">
        <f>(M24-M26)/M25</f>
        <v>1.785466664931207</v>
      </c>
    </row>
    <row r="29" spans="1:21" ht="15.75" thickBot="1" x14ac:dyDescent="0.3">
      <c r="A29" s="2" t="s">
        <v>704</v>
      </c>
      <c r="B29" s="62">
        <f>'Crypto Portfolio'!T31</f>
        <v>86.722575227622229</v>
      </c>
      <c r="D29" s="48" t="s">
        <v>688</v>
      </c>
      <c r="E29" s="7">
        <v>11341.15</v>
      </c>
      <c r="F29" s="19">
        <v>2966.15</v>
      </c>
      <c r="G29" s="32">
        <f t="shared" si="0"/>
        <v>93.827690562699914</v>
      </c>
      <c r="H29" s="35">
        <f t="shared" si="2"/>
        <v>3.1932631876905315E-3</v>
      </c>
      <c r="I29" s="36">
        <f t="shared" si="3"/>
        <v>-1.3870792890882111E-3</v>
      </c>
      <c r="J29" s="20">
        <f t="shared" si="4"/>
        <v>4.5896277474893443E-2</v>
      </c>
    </row>
    <row r="30" spans="1:21" ht="15.75" thickBot="1" x14ac:dyDescent="0.3">
      <c r="A30" s="2" t="s">
        <v>703</v>
      </c>
      <c r="B30" s="62">
        <f>'Crypto Portfolio'!T32</f>
        <v>84.327836279510052</v>
      </c>
      <c r="D30" s="48" t="s">
        <v>687</v>
      </c>
      <c r="E30" s="7">
        <v>11428.3</v>
      </c>
      <c r="F30" s="19">
        <v>2995.68</v>
      </c>
      <c r="G30" s="32">
        <f t="shared" si="0"/>
        <v>91.306343067846115</v>
      </c>
      <c r="H30" s="35">
        <f t="shared" si="2"/>
        <v>7.6844059023997158E-3</v>
      </c>
      <c r="I30" s="36">
        <f t="shared" si="3"/>
        <v>9.9556664362894232E-3</v>
      </c>
      <c r="J30" s="20">
        <f t="shared" si="4"/>
        <v>-2.687210438339549E-2</v>
      </c>
      <c r="L30" s="68" t="s">
        <v>792</v>
      </c>
      <c r="M30" s="72" t="s">
        <v>773</v>
      </c>
      <c r="O30" s="74" t="s">
        <v>784</v>
      </c>
      <c r="P30" s="77"/>
      <c r="Q30" s="77"/>
      <c r="R30" s="78"/>
      <c r="S30" s="155" t="s">
        <v>773</v>
      </c>
      <c r="T30" s="156"/>
      <c r="U30" s="157"/>
    </row>
    <row r="31" spans="1:21" ht="15.75" thickBot="1" x14ac:dyDescent="0.3">
      <c r="A31" s="2" t="s">
        <v>702</v>
      </c>
      <c r="B31" s="62">
        <f>'Crypto Portfolio'!T33</f>
        <v>88.143345680951015</v>
      </c>
      <c r="D31" s="48" t="s">
        <v>686</v>
      </c>
      <c r="E31" s="7">
        <v>11464</v>
      </c>
      <c r="F31" s="19">
        <v>2989.69</v>
      </c>
      <c r="G31" s="32">
        <f t="shared" si="0"/>
        <v>88.527943030884572</v>
      </c>
      <c r="H31" s="35">
        <f t="shared" si="2"/>
        <v>3.1238241908246867E-3</v>
      </c>
      <c r="I31" s="36">
        <f t="shared" si="3"/>
        <v>-1.9995460129251796E-3</v>
      </c>
      <c r="J31" s="20">
        <f t="shared" si="4"/>
        <v>-3.0429430679279612E-2</v>
      </c>
      <c r="L31" s="2" t="s">
        <v>744</v>
      </c>
      <c r="M31" s="20">
        <v>0.48787710159654363</v>
      </c>
      <c r="O31" s="68" t="s">
        <v>785</v>
      </c>
      <c r="P31" s="71" t="s">
        <v>763</v>
      </c>
      <c r="Q31" s="71" t="s">
        <v>764</v>
      </c>
      <c r="R31" s="72" t="s">
        <v>757</v>
      </c>
      <c r="S31" s="69" t="s">
        <v>744</v>
      </c>
      <c r="T31" s="79" t="s">
        <v>742</v>
      </c>
      <c r="U31" s="80" t="s">
        <v>745</v>
      </c>
    </row>
    <row r="32" spans="1:21" x14ac:dyDescent="0.25">
      <c r="A32" s="2" t="s">
        <v>701</v>
      </c>
      <c r="B32" s="62">
        <f>'Crypto Portfolio'!T34</f>
        <v>87.191439724650337</v>
      </c>
      <c r="D32" s="48" t="s">
        <v>685</v>
      </c>
      <c r="E32" s="7">
        <v>11586.35</v>
      </c>
      <c r="F32" s="19">
        <v>2997.95</v>
      </c>
      <c r="G32" s="32">
        <f t="shared" si="0"/>
        <v>90.510075342946578</v>
      </c>
      <c r="H32" s="35">
        <f t="shared" si="2"/>
        <v>1.0672540125610697E-2</v>
      </c>
      <c r="I32" s="36">
        <f t="shared" si="3"/>
        <v>2.7628282530964832E-3</v>
      </c>
      <c r="J32" s="20">
        <f t="shared" si="4"/>
        <v>2.2389905878311245E-2</v>
      </c>
      <c r="L32" s="2" t="s">
        <v>742</v>
      </c>
      <c r="M32" s="20">
        <v>0</v>
      </c>
      <c r="O32" s="75" t="s">
        <v>789</v>
      </c>
      <c r="P32" s="21">
        <f>M36</f>
        <v>1.2393564759947919</v>
      </c>
      <c r="Q32" s="21">
        <f>M37</f>
        <v>0.63682619809177132</v>
      </c>
      <c r="R32" s="62">
        <f>M40</f>
        <v>1.8495728968503493</v>
      </c>
      <c r="S32" s="58">
        <f>M31</f>
        <v>0.48787710159654363</v>
      </c>
      <c r="T32" s="22">
        <f>M32</f>
        <v>0</v>
      </c>
      <c r="U32" s="51">
        <f>M33</f>
        <v>0.51212289840345582</v>
      </c>
    </row>
    <row r="33" spans="1:21" x14ac:dyDescent="0.25">
      <c r="A33" s="2" t="s">
        <v>700</v>
      </c>
      <c r="B33" s="62">
        <f>'Crypto Portfolio'!T35</f>
        <v>88.618514825576071</v>
      </c>
      <c r="D33" s="48" t="s">
        <v>684</v>
      </c>
      <c r="E33" s="7">
        <v>11661.85</v>
      </c>
      <c r="F33" s="19">
        <v>2986.2</v>
      </c>
      <c r="G33" s="32">
        <f t="shared" si="0"/>
        <v>88.383042680752283</v>
      </c>
      <c r="H33" s="35">
        <f t="shared" si="2"/>
        <v>6.5162885636977919E-3</v>
      </c>
      <c r="I33" s="36">
        <f t="shared" si="3"/>
        <v>-3.919344885671916E-3</v>
      </c>
      <c r="J33" s="20">
        <f t="shared" si="4"/>
        <v>-2.3500507033442197E-2</v>
      </c>
      <c r="L33" s="2" t="s">
        <v>745</v>
      </c>
      <c r="M33" s="20">
        <v>0.51212289840345582</v>
      </c>
      <c r="O33" s="75" t="s">
        <v>791</v>
      </c>
      <c r="P33" s="21">
        <f>M24</f>
        <v>0.89647063788559445</v>
      </c>
      <c r="Q33" s="21">
        <f>M25</f>
        <v>0.46764840491590215</v>
      </c>
      <c r="R33" s="62">
        <f>M28</f>
        <v>1.785466664931207</v>
      </c>
      <c r="S33" s="58">
        <f>M19</f>
        <v>0.33333333333333331</v>
      </c>
      <c r="T33" s="22">
        <f>M20</f>
        <v>0.33333333333333331</v>
      </c>
      <c r="U33" s="51">
        <f>M21</f>
        <v>0.33333333333333331</v>
      </c>
    </row>
    <row r="34" spans="1:21" ht="15.75" thickBot="1" x14ac:dyDescent="0.3">
      <c r="A34" s="2" t="s">
        <v>699</v>
      </c>
      <c r="B34" s="62">
        <f>'Crypto Portfolio'!T36</f>
        <v>86.576790276658741</v>
      </c>
      <c r="D34" s="48" t="s">
        <v>680</v>
      </c>
      <c r="E34" s="7">
        <v>11588.35</v>
      </c>
      <c r="F34" s="19">
        <v>2995.99</v>
      </c>
      <c r="G34" s="32">
        <f t="shared" si="0"/>
        <v>88.748328873418714</v>
      </c>
      <c r="H34" s="35">
        <f t="shared" si="2"/>
        <v>-6.302602074284902E-3</v>
      </c>
      <c r="I34" s="36">
        <f t="shared" si="3"/>
        <v>3.2784140379076288E-3</v>
      </c>
      <c r="J34" s="20">
        <f t="shared" si="4"/>
        <v>4.1329895598398725E-3</v>
      </c>
      <c r="L34" s="2"/>
      <c r="M34" s="51">
        <f>SUM(M31:M33)</f>
        <v>0.99999999999999944</v>
      </c>
      <c r="O34" s="76" t="s">
        <v>790</v>
      </c>
      <c r="P34" s="26">
        <f>M48</f>
        <v>0.25686203810179903</v>
      </c>
      <c r="Q34" s="26">
        <f>M49</f>
        <v>0.30291258075910049</v>
      </c>
      <c r="R34" s="63">
        <f>M52</f>
        <v>0.64494527633094922</v>
      </c>
      <c r="S34" s="59">
        <f>M43</f>
        <v>0</v>
      </c>
      <c r="T34" s="60">
        <f>M44</f>
        <v>1.0000000000000002</v>
      </c>
      <c r="U34" s="61">
        <f>M45</f>
        <v>0</v>
      </c>
    </row>
    <row r="35" spans="1:21" x14ac:dyDescent="0.25">
      <c r="A35" s="2" t="s">
        <v>698</v>
      </c>
      <c r="B35" s="62">
        <f>'Crypto Portfolio'!T37</f>
        <v>87.133049036287318</v>
      </c>
      <c r="D35" s="48" t="s">
        <v>679</v>
      </c>
      <c r="E35" s="7">
        <v>11604.1</v>
      </c>
      <c r="F35" s="19">
        <v>3004.52</v>
      </c>
      <c r="G35" s="32">
        <f t="shared" si="0"/>
        <v>82.990133000988038</v>
      </c>
      <c r="H35" s="35">
        <f t="shared" si="2"/>
        <v>1.3591236025836118E-3</v>
      </c>
      <c r="I35" s="36">
        <f t="shared" si="3"/>
        <v>2.8471390091422411E-3</v>
      </c>
      <c r="J35" s="20">
        <f t="shared" si="4"/>
        <v>-6.4882301960226929E-2</v>
      </c>
      <c r="L35" s="2"/>
      <c r="M35" s="1"/>
    </row>
    <row r="36" spans="1:21" x14ac:dyDescent="0.25">
      <c r="A36" s="2" t="s">
        <v>697</v>
      </c>
      <c r="B36" s="62">
        <f>'Crypto Portfolio'!T38</f>
        <v>87.454084281969642</v>
      </c>
      <c r="D36" s="48" t="s">
        <v>678</v>
      </c>
      <c r="E36" s="7">
        <v>11582.6</v>
      </c>
      <c r="F36" s="19">
        <v>3010.29</v>
      </c>
      <c r="G36" s="32">
        <f t="shared" si="0"/>
        <v>83.390903918398635</v>
      </c>
      <c r="H36" s="35">
        <f t="shared" si="2"/>
        <v>-1.8527934092260612E-3</v>
      </c>
      <c r="I36" s="36">
        <f t="shared" si="3"/>
        <v>1.920439870594981E-3</v>
      </c>
      <c r="J36" s="20">
        <f t="shared" si="4"/>
        <v>4.8291393557089446E-3</v>
      </c>
      <c r="L36" s="2" t="s">
        <v>780</v>
      </c>
      <c r="M36" s="46">
        <f>SUMPRODUCT(M31:M33,M5:M7)</f>
        <v>1.2393564759947919</v>
      </c>
    </row>
    <row r="37" spans="1:21" x14ac:dyDescent="0.25">
      <c r="A37" s="2" t="s">
        <v>696</v>
      </c>
      <c r="B37" s="62">
        <f>'Crypto Portfolio'!T39</f>
        <v>85.103061945238295</v>
      </c>
      <c r="D37" s="48" t="s">
        <v>677</v>
      </c>
      <c r="E37" s="7">
        <v>11583.9</v>
      </c>
      <c r="F37" s="19">
        <v>3022.55</v>
      </c>
      <c r="G37" s="32">
        <f t="shared" si="0"/>
        <v>93.773705696256911</v>
      </c>
      <c r="H37" s="35">
        <f t="shared" si="2"/>
        <v>1.122373214994532E-4</v>
      </c>
      <c r="I37" s="36">
        <f t="shared" si="3"/>
        <v>4.0726973148768053E-3</v>
      </c>
      <c r="J37" s="20">
        <f t="shared" si="4"/>
        <v>0.12450760562588781</v>
      </c>
      <c r="L37" s="2" t="s">
        <v>781</v>
      </c>
      <c r="M37" s="46">
        <f t="array" ref="M37">SQRT(MMULT(MMULT(TRANSPOSE(M31:M33),M13:O15),M31:M33))</f>
        <v>0.63682619809177132</v>
      </c>
    </row>
    <row r="38" spans="1:21" x14ac:dyDescent="0.25">
      <c r="A38" s="2" t="s">
        <v>695</v>
      </c>
      <c r="B38" s="62">
        <f>'Crypto Portfolio'!T40</f>
        <v>89.519934843309443</v>
      </c>
      <c r="D38" s="48" t="s">
        <v>675</v>
      </c>
      <c r="E38" s="7">
        <v>11627.15</v>
      </c>
      <c r="F38" s="19">
        <v>3022.55</v>
      </c>
      <c r="G38" s="32">
        <f t="shared" si="0"/>
        <v>97.774760546382169</v>
      </c>
      <c r="H38" s="35">
        <f t="shared" si="2"/>
        <v>3.7336302972228452E-3</v>
      </c>
      <c r="I38" s="36">
        <f t="shared" si="3"/>
        <v>0</v>
      </c>
      <c r="J38" s="20">
        <f t="shared" si="4"/>
        <v>4.2667129558525696E-2</v>
      </c>
      <c r="L38" s="2" t="s">
        <v>765</v>
      </c>
      <c r="M38" s="51">
        <v>6.1499999999999999E-2</v>
      </c>
    </row>
    <row r="39" spans="1:21" x14ac:dyDescent="0.25">
      <c r="A39" s="2" t="s">
        <v>694</v>
      </c>
      <c r="B39" s="62">
        <f>'Crypto Portfolio'!T41</f>
        <v>89.508465372594685</v>
      </c>
      <c r="D39" s="48" t="s">
        <v>673</v>
      </c>
      <c r="E39" s="7">
        <v>11786.85</v>
      </c>
      <c r="F39" s="19">
        <v>3036.89</v>
      </c>
      <c r="G39" s="32">
        <f t="shared" si="0"/>
        <v>100.66609156337829</v>
      </c>
      <c r="H39" s="35">
        <f t="shared" si="2"/>
        <v>1.3735094154629479E-2</v>
      </c>
      <c r="I39" s="36">
        <f t="shared" si="3"/>
        <v>4.7443383897700642E-3</v>
      </c>
      <c r="J39" s="20">
        <f t="shared" si="4"/>
        <v>2.9571343369586112E-2</v>
      </c>
      <c r="L39" s="2"/>
      <c r="M39" s="1"/>
    </row>
    <row r="40" spans="1:21" ht="15.75" thickBot="1" x14ac:dyDescent="0.3">
      <c r="A40" s="2" t="s">
        <v>693</v>
      </c>
      <c r="B40" s="62">
        <f>'Crypto Portfolio'!T42</f>
        <v>94.838250889781122</v>
      </c>
      <c r="D40" s="48" t="s">
        <v>672</v>
      </c>
      <c r="E40" s="7">
        <v>11844.1</v>
      </c>
      <c r="F40" s="19">
        <v>3046.77</v>
      </c>
      <c r="G40" s="32">
        <f t="shared" si="0"/>
        <v>97.127642972135135</v>
      </c>
      <c r="H40" s="35">
        <f t="shared" si="2"/>
        <v>4.8571077090147075E-3</v>
      </c>
      <c r="I40" s="36">
        <f t="shared" si="3"/>
        <v>3.2533282404039188E-3</v>
      </c>
      <c r="J40" s="20">
        <f t="shared" si="4"/>
        <v>-3.5150352380725725E-2</v>
      </c>
      <c r="L40" s="23" t="s">
        <v>782</v>
      </c>
      <c r="M40" s="28">
        <f>(M36-M38)/M37</f>
        <v>1.8495728968503493</v>
      </c>
    </row>
    <row r="41" spans="1:21" ht="15.75" thickBot="1" x14ac:dyDescent="0.3">
      <c r="A41" s="2" t="s">
        <v>692</v>
      </c>
      <c r="B41" s="62">
        <f>'Crypto Portfolio'!T43</f>
        <v>93.944778530672409</v>
      </c>
      <c r="D41" s="48" t="s">
        <v>671</v>
      </c>
      <c r="E41" s="7">
        <v>11877.45</v>
      </c>
      <c r="F41" s="19">
        <v>3037.56</v>
      </c>
      <c r="G41" s="32">
        <f t="shared" si="0"/>
        <v>96.664271615687227</v>
      </c>
      <c r="H41" s="35">
        <f t="shared" si="2"/>
        <v>2.8157479251273987E-3</v>
      </c>
      <c r="I41" s="36">
        <f t="shared" si="3"/>
        <v>-3.0228734036372717E-3</v>
      </c>
      <c r="J41" s="20">
        <f t="shared" si="4"/>
        <v>-4.7707464349859841E-3</v>
      </c>
    </row>
    <row r="42" spans="1:21" ht="15.75" thickBot="1" x14ac:dyDescent="0.3">
      <c r="A42" s="2" t="s">
        <v>691</v>
      </c>
      <c r="B42" s="62">
        <f>'Crypto Portfolio'!T44</f>
        <v>89.710320787476206</v>
      </c>
      <c r="D42" s="48" t="s">
        <v>670</v>
      </c>
      <c r="E42" s="7">
        <v>11890.6</v>
      </c>
      <c r="F42" s="19">
        <v>3066.91</v>
      </c>
      <c r="G42" s="32">
        <f t="shared" si="0"/>
        <v>97.52736573499925</v>
      </c>
      <c r="H42" s="35">
        <f t="shared" si="2"/>
        <v>1.1071400005893128E-3</v>
      </c>
      <c r="I42" s="36">
        <f t="shared" si="3"/>
        <v>9.6623605788856981E-3</v>
      </c>
      <c r="J42" s="20">
        <f t="shared" si="4"/>
        <v>8.9287810779092869E-3</v>
      </c>
      <c r="L42" s="68" t="s">
        <v>793</v>
      </c>
      <c r="M42" s="72" t="s">
        <v>773</v>
      </c>
    </row>
    <row r="43" spans="1:21" x14ac:dyDescent="0.25">
      <c r="A43" s="2" t="s">
        <v>690</v>
      </c>
      <c r="B43" s="62">
        <f>'Crypto Portfolio'!T45</f>
        <v>90.573018788342395</v>
      </c>
      <c r="D43" s="48" t="s">
        <v>667</v>
      </c>
      <c r="E43" s="7">
        <v>11941.3</v>
      </c>
      <c r="F43" s="19">
        <v>3078.27</v>
      </c>
      <c r="G43" s="32">
        <f t="shared" si="0"/>
        <v>99.778099995751887</v>
      </c>
      <c r="H43" s="35">
        <f t="shared" si="2"/>
        <v>4.2638723024910341E-3</v>
      </c>
      <c r="I43" s="36">
        <f t="shared" si="3"/>
        <v>3.70405391746087E-3</v>
      </c>
      <c r="J43" s="20">
        <f t="shared" si="4"/>
        <v>2.3077976563709468E-2</v>
      </c>
      <c r="L43" s="31" t="s">
        <v>744</v>
      </c>
      <c r="M43" s="57">
        <v>0</v>
      </c>
    </row>
    <row r="44" spans="1:21" x14ac:dyDescent="0.25">
      <c r="A44" s="2" t="s">
        <v>689</v>
      </c>
      <c r="B44" s="62">
        <f>'Crypto Portfolio'!T46</f>
        <v>92.341403595854658</v>
      </c>
      <c r="D44" s="48" t="s">
        <v>666</v>
      </c>
      <c r="E44" s="7">
        <v>11917.2</v>
      </c>
      <c r="F44" s="19">
        <v>3074.62</v>
      </c>
      <c r="G44" s="32">
        <f t="shared" si="0"/>
        <v>100.52365538404095</v>
      </c>
      <c r="H44" s="35">
        <f t="shared" si="2"/>
        <v>-2.0182057229948258E-3</v>
      </c>
      <c r="I44" s="36">
        <f t="shared" si="3"/>
        <v>-1.1857309462782739E-3</v>
      </c>
      <c r="J44" s="20">
        <f t="shared" si="4"/>
        <v>7.4721345497739122E-3</v>
      </c>
      <c r="L44" s="2" t="s">
        <v>742</v>
      </c>
      <c r="M44" s="20">
        <v>1.0000000000000002</v>
      </c>
    </row>
    <row r="45" spans="1:21" x14ac:dyDescent="0.25">
      <c r="A45" s="2" t="s">
        <v>688</v>
      </c>
      <c r="B45" s="62">
        <f>'Crypto Portfolio'!T47</f>
        <v>93.827690562699914</v>
      </c>
      <c r="D45" s="48" t="s">
        <v>665</v>
      </c>
      <c r="E45" s="7">
        <v>11966.05</v>
      </c>
      <c r="F45" s="19">
        <v>3076.78</v>
      </c>
      <c r="G45" s="32">
        <f t="shared" si="0"/>
        <v>101.38206986688708</v>
      </c>
      <c r="H45" s="35">
        <f t="shared" si="2"/>
        <v>4.0991172423050504E-3</v>
      </c>
      <c r="I45" s="36">
        <f t="shared" si="3"/>
        <v>7.0252584059171674E-4</v>
      </c>
      <c r="J45" s="20">
        <f t="shared" si="4"/>
        <v>8.5394276557755333E-3</v>
      </c>
      <c r="L45" s="2" t="s">
        <v>745</v>
      </c>
      <c r="M45" s="20">
        <v>0</v>
      </c>
    </row>
    <row r="46" spans="1:21" x14ac:dyDescent="0.25">
      <c r="A46" s="2" t="s">
        <v>687</v>
      </c>
      <c r="B46" s="62">
        <f>'Crypto Portfolio'!T48</f>
        <v>91.306343067846115</v>
      </c>
      <c r="D46" s="48" t="s">
        <v>664</v>
      </c>
      <c r="E46" s="7">
        <v>12012.05</v>
      </c>
      <c r="F46" s="19">
        <v>3085.18</v>
      </c>
      <c r="G46" s="32">
        <f t="shared" si="0"/>
        <v>99.381645788267434</v>
      </c>
      <c r="H46" s="35">
        <f t="shared" si="2"/>
        <v>3.8442092419803675E-3</v>
      </c>
      <c r="I46" s="36">
        <f t="shared" si="3"/>
        <v>2.7301269509030224E-3</v>
      </c>
      <c r="J46" s="20">
        <f t="shared" si="4"/>
        <v>-1.9731537156877588E-2</v>
      </c>
      <c r="L46" s="2"/>
      <c r="M46" s="51">
        <f>SUM(M43:M45)</f>
        <v>1.0000000000000002</v>
      </c>
    </row>
    <row r="47" spans="1:21" x14ac:dyDescent="0.25">
      <c r="A47" s="2" t="s">
        <v>686</v>
      </c>
      <c r="B47" s="62">
        <f>'Crypto Portfolio'!T49</f>
        <v>88.527943030884572</v>
      </c>
      <c r="D47" s="48" t="s">
        <v>663</v>
      </c>
      <c r="E47" s="7">
        <v>11908.15</v>
      </c>
      <c r="F47" s="19">
        <v>3093.08</v>
      </c>
      <c r="G47" s="32">
        <f t="shared" si="0"/>
        <v>96.306761907415904</v>
      </c>
      <c r="H47" s="35">
        <f t="shared" si="2"/>
        <v>-8.6496476454892557E-3</v>
      </c>
      <c r="I47" s="36">
        <f t="shared" si="3"/>
        <v>2.5606285532773221E-3</v>
      </c>
      <c r="J47" s="20">
        <f t="shared" si="4"/>
        <v>-3.0940158582225208E-2</v>
      </c>
      <c r="L47" s="2"/>
      <c r="M47" s="1"/>
    </row>
    <row r="48" spans="1:21" x14ac:dyDescent="0.25">
      <c r="A48" s="2" t="s">
        <v>685</v>
      </c>
      <c r="B48" s="62">
        <f>'Crypto Portfolio'!T50</f>
        <v>90.510075342946578</v>
      </c>
      <c r="D48" s="48" t="s">
        <v>660</v>
      </c>
      <c r="E48" s="7">
        <v>11913.45</v>
      </c>
      <c r="F48" s="19">
        <v>3087.01</v>
      </c>
      <c r="G48" s="32">
        <f t="shared" si="0"/>
        <v>97.397078498249641</v>
      </c>
      <c r="H48" s="35">
        <f t="shared" si="2"/>
        <v>4.4507333212973066E-4</v>
      </c>
      <c r="I48" s="36">
        <f t="shared" si="3"/>
        <v>-1.9624452002533488E-3</v>
      </c>
      <c r="J48" s="20">
        <f t="shared" si="4"/>
        <v>1.1321288030449184E-2</v>
      </c>
      <c r="L48" s="2" t="s">
        <v>780</v>
      </c>
      <c r="M48" s="46">
        <f>SUMPRODUCT(M43:M45,M5:M7)</f>
        <v>0.25686203810179903</v>
      </c>
    </row>
    <row r="49" spans="1:13" x14ac:dyDescent="0.25">
      <c r="A49" s="2" t="s">
        <v>684</v>
      </c>
      <c r="B49" s="62">
        <f>'Crypto Portfolio'!T51</f>
        <v>88.383042680752283</v>
      </c>
      <c r="D49" s="48" t="s">
        <v>658</v>
      </c>
      <c r="E49" s="7">
        <v>11840.45</v>
      </c>
      <c r="F49" s="19">
        <v>3094.04</v>
      </c>
      <c r="G49" s="32">
        <f t="shared" si="0"/>
        <v>99.447153785278516</v>
      </c>
      <c r="H49" s="35">
        <f t="shared" si="2"/>
        <v>-6.1275281299707496E-3</v>
      </c>
      <c r="I49" s="36">
        <f t="shared" si="3"/>
        <v>2.2772844921137292E-3</v>
      </c>
      <c r="J49" s="20">
        <f t="shared" si="4"/>
        <v>2.1048632244813348E-2</v>
      </c>
      <c r="L49" s="2" t="s">
        <v>781</v>
      </c>
      <c r="M49" s="46" cm="1">
        <f t="array" ref="M49">SQRT(MMULT(MMULT(TRANSPOSE(M43:M45),M13:O15),M43:M45))</f>
        <v>0.30291258075910049</v>
      </c>
    </row>
    <row r="50" spans="1:13" x14ac:dyDescent="0.25">
      <c r="A50" s="2" t="s">
        <v>683</v>
      </c>
      <c r="B50" s="62">
        <f>'Crypto Portfolio'!T52</f>
        <v>88.832348516025263</v>
      </c>
      <c r="D50" s="48" t="s">
        <v>657</v>
      </c>
      <c r="E50" s="7">
        <v>11872.1</v>
      </c>
      <c r="F50" s="19">
        <v>3096.63</v>
      </c>
      <c r="G50" s="32">
        <f t="shared" si="0"/>
        <v>98.283003376089425</v>
      </c>
      <c r="H50" s="35">
        <f t="shared" si="2"/>
        <v>2.6730402982995116E-3</v>
      </c>
      <c r="I50" s="36">
        <f t="shared" si="3"/>
        <v>8.3709325024883263E-4</v>
      </c>
      <c r="J50" s="20">
        <f t="shared" si="4"/>
        <v>-1.170622149430911E-2</v>
      </c>
      <c r="L50" s="2" t="s">
        <v>765</v>
      </c>
      <c r="M50" s="51">
        <v>6.1499999999999999E-2</v>
      </c>
    </row>
    <row r="51" spans="1:13" x14ac:dyDescent="0.25">
      <c r="A51" s="2" t="s">
        <v>682</v>
      </c>
      <c r="B51" s="62">
        <f>'Crypto Portfolio'!T53</f>
        <v>90.625849980750445</v>
      </c>
      <c r="D51" s="48" t="s">
        <v>656</v>
      </c>
      <c r="E51" s="7">
        <v>11895.45</v>
      </c>
      <c r="F51" s="19">
        <v>3120.46</v>
      </c>
      <c r="G51" s="32">
        <f t="shared" si="0"/>
        <v>96.648135964784117</v>
      </c>
      <c r="H51" s="35">
        <f t="shared" si="2"/>
        <v>1.9667961017848512E-3</v>
      </c>
      <c r="I51" s="36">
        <f t="shared" si="3"/>
        <v>7.6954624866387711E-3</v>
      </c>
      <c r="J51" s="20">
        <f t="shared" si="4"/>
        <v>-1.6634284211374029E-2</v>
      </c>
      <c r="L51" s="2"/>
      <c r="M51" s="1"/>
    </row>
    <row r="52" spans="1:13" ht="15.75" thickBot="1" x14ac:dyDescent="0.3">
      <c r="A52" s="2" t="s">
        <v>681</v>
      </c>
      <c r="B52" s="62">
        <f>'Crypto Portfolio'!T54</f>
        <v>89.978676782512053</v>
      </c>
      <c r="D52" s="48" t="s">
        <v>653</v>
      </c>
      <c r="E52" s="7">
        <v>11884.5</v>
      </c>
      <c r="F52" s="19">
        <v>3122.03</v>
      </c>
      <c r="G52" s="32">
        <f t="shared" si="0"/>
        <v>93.884840018591433</v>
      </c>
      <c r="H52" s="35">
        <f t="shared" si="2"/>
        <v>-9.2052003076814604E-4</v>
      </c>
      <c r="I52" s="36">
        <f t="shared" si="3"/>
        <v>5.0313094864229413E-4</v>
      </c>
      <c r="J52" s="20">
        <f t="shared" si="4"/>
        <v>-2.8591300997254154E-2</v>
      </c>
      <c r="L52" s="23" t="s">
        <v>782</v>
      </c>
      <c r="M52" s="28">
        <f>(M48-M50)/M49</f>
        <v>0.64494527633094922</v>
      </c>
    </row>
    <row r="53" spans="1:13" x14ac:dyDescent="0.25">
      <c r="A53" s="2" t="s">
        <v>680</v>
      </c>
      <c r="B53" s="62">
        <f>'Crypto Portfolio'!T55</f>
        <v>88.748328873418714</v>
      </c>
      <c r="D53" s="48" t="s">
        <v>652</v>
      </c>
      <c r="E53" s="7">
        <v>11940.1</v>
      </c>
      <c r="F53" s="19">
        <v>3120.18</v>
      </c>
      <c r="G53" s="32">
        <f t="shared" si="0"/>
        <v>92.078166380686866</v>
      </c>
      <c r="H53" s="35">
        <f t="shared" si="2"/>
        <v>4.6783625730995038E-3</v>
      </c>
      <c r="I53" s="36">
        <f t="shared" si="3"/>
        <v>-5.9256317203881803E-4</v>
      </c>
      <c r="J53" s="20">
        <f t="shared" si="4"/>
        <v>-1.924350765839089E-2</v>
      </c>
    </row>
    <row r="54" spans="1:13" x14ac:dyDescent="0.25">
      <c r="A54" s="2" t="s">
        <v>679</v>
      </c>
      <c r="B54" s="62">
        <f>'Crypto Portfolio'!T56</f>
        <v>82.990133000988038</v>
      </c>
      <c r="D54" s="48" t="s">
        <v>651</v>
      </c>
      <c r="E54" s="7">
        <v>11999.1</v>
      </c>
      <c r="F54" s="19">
        <v>3108.46</v>
      </c>
      <c r="G54" s="32">
        <f t="shared" si="0"/>
        <v>90.541075173018157</v>
      </c>
      <c r="H54" s="35">
        <f t="shared" si="2"/>
        <v>4.941332149646982E-3</v>
      </c>
      <c r="I54" s="36">
        <f t="shared" si="3"/>
        <v>-3.7561935529359936E-3</v>
      </c>
      <c r="J54" s="20">
        <f t="shared" si="4"/>
        <v>-1.6693329896620424E-2</v>
      </c>
    </row>
    <row r="55" spans="1:13" x14ac:dyDescent="0.25">
      <c r="A55" s="2" t="s">
        <v>678</v>
      </c>
      <c r="B55" s="62">
        <f>'Crypto Portfolio'!T57</f>
        <v>83.390903918398635</v>
      </c>
      <c r="D55" s="48" t="s">
        <v>650</v>
      </c>
      <c r="E55" s="7">
        <v>11968.4</v>
      </c>
      <c r="F55" s="19">
        <v>3103.54</v>
      </c>
      <c r="G55" s="32">
        <f t="shared" si="0"/>
        <v>84.518716274273444</v>
      </c>
      <c r="H55" s="35">
        <f t="shared" si="2"/>
        <v>-2.5585252227251498E-3</v>
      </c>
      <c r="I55" s="36">
        <f t="shared" si="3"/>
        <v>-1.5827773238195064E-3</v>
      </c>
      <c r="J55" s="20">
        <f t="shared" si="4"/>
        <v>-6.6515212981913208E-2</v>
      </c>
    </row>
    <row r="56" spans="1:13" x14ac:dyDescent="0.25">
      <c r="A56" s="2" t="s">
        <v>677</v>
      </c>
      <c r="B56" s="62">
        <f>'Crypto Portfolio'!T58</f>
        <v>93.773705696256911</v>
      </c>
      <c r="D56" s="48" t="s">
        <v>649</v>
      </c>
      <c r="E56" s="7">
        <v>11914.4</v>
      </c>
      <c r="F56" s="19">
        <v>3110.29</v>
      </c>
      <c r="G56" s="32">
        <f t="shared" si="0"/>
        <v>79.692133129422373</v>
      </c>
      <c r="H56" s="35">
        <f t="shared" si="2"/>
        <v>-4.5118812873901071E-3</v>
      </c>
      <c r="I56" s="36">
        <f t="shared" si="3"/>
        <v>2.1749357185665286E-3</v>
      </c>
      <c r="J56" s="20">
        <f t="shared" si="4"/>
        <v>-5.7106678350251183E-2</v>
      </c>
    </row>
    <row r="57" spans="1:13" x14ac:dyDescent="0.25">
      <c r="A57" s="2" t="s">
        <v>676</v>
      </c>
      <c r="B57" s="62">
        <f>'Crypto Portfolio'!T59</f>
        <v>94.9657201597186</v>
      </c>
      <c r="D57" s="48" t="s">
        <v>646</v>
      </c>
      <c r="E57" s="7">
        <v>12073.75</v>
      </c>
      <c r="F57" s="19">
        <v>3133.64</v>
      </c>
      <c r="G57" s="32">
        <f t="shared" si="0"/>
        <v>77.76499619540914</v>
      </c>
      <c r="H57" s="35">
        <f t="shared" si="2"/>
        <v>1.3374571946552116E-2</v>
      </c>
      <c r="I57" s="36">
        <f t="shared" si="3"/>
        <v>7.5073385439943241E-3</v>
      </c>
      <c r="J57" s="20">
        <f t="shared" si="4"/>
        <v>-2.418227318477606E-2</v>
      </c>
    </row>
    <row r="58" spans="1:13" x14ac:dyDescent="0.25">
      <c r="A58" s="2" t="s">
        <v>675</v>
      </c>
      <c r="B58" s="62">
        <f>'Crypto Portfolio'!T60</f>
        <v>97.774760546382169</v>
      </c>
      <c r="D58" s="48" t="s">
        <v>645</v>
      </c>
      <c r="E58" s="7">
        <v>12037.7</v>
      </c>
      <c r="F58" s="19">
        <v>3140.52</v>
      </c>
      <c r="G58" s="32">
        <f t="shared" si="0"/>
        <v>78.770043977173444</v>
      </c>
      <c r="H58" s="35">
        <f t="shared" si="2"/>
        <v>-2.9858163370948265E-3</v>
      </c>
      <c r="I58" s="36">
        <f t="shared" si="3"/>
        <v>2.1955297992111156E-3</v>
      </c>
      <c r="J58" s="20">
        <f t="shared" si="4"/>
        <v>1.2924166796572711E-2</v>
      </c>
    </row>
    <row r="59" spans="1:13" x14ac:dyDescent="0.25">
      <c r="A59" s="2" t="s">
        <v>674</v>
      </c>
      <c r="B59" s="62">
        <f>'Crypto Portfolio'!T61</f>
        <v>97.293263771192656</v>
      </c>
      <c r="D59" s="48" t="s">
        <v>644</v>
      </c>
      <c r="E59" s="7">
        <v>12100.7</v>
      </c>
      <c r="F59" s="19">
        <v>3153.63</v>
      </c>
      <c r="G59" s="32">
        <f t="shared" si="0"/>
        <v>82.3863336787077</v>
      </c>
      <c r="H59" s="35">
        <f t="shared" si="2"/>
        <v>5.2335579055799997E-3</v>
      </c>
      <c r="I59" s="36">
        <f t="shared" si="3"/>
        <v>4.1744679225097503E-3</v>
      </c>
      <c r="J59" s="20">
        <f t="shared" si="4"/>
        <v>4.5909453885568663E-2</v>
      </c>
    </row>
    <row r="60" spans="1:13" x14ac:dyDescent="0.25">
      <c r="A60" s="2" t="s">
        <v>673</v>
      </c>
      <c r="B60" s="62">
        <f>'Crypto Portfolio'!T62</f>
        <v>100.66609156337829</v>
      </c>
      <c r="D60" s="48" t="s">
        <v>643</v>
      </c>
      <c r="E60" s="7">
        <v>12151.15</v>
      </c>
      <c r="F60" s="19">
        <v>3153.63</v>
      </c>
      <c r="G60" s="32">
        <f t="shared" si="0"/>
        <v>81.355633829798293</v>
      </c>
      <c r="H60" s="35">
        <f t="shared" si="2"/>
        <v>4.1691802953547352E-3</v>
      </c>
      <c r="I60" s="36">
        <f t="shared" si="3"/>
        <v>0</v>
      </c>
      <c r="J60" s="20">
        <f t="shared" si="4"/>
        <v>-1.2510568232456554E-2</v>
      </c>
    </row>
    <row r="61" spans="1:13" x14ac:dyDescent="0.25">
      <c r="A61" s="2" t="s">
        <v>672</v>
      </c>
      <c r="B61" s="62">
        <f>'Crypto Portfolio'!T63</f>
        <v>97.127642972135135</v>
      </c>
      <c r="D61" s="48" t="s">
        <v>642</v>
      </c>
      <c r="E61" s="7">
        <v>12056.05</v>
      </c>
      <c r="F61" s="19">
        <v>3140.98</v>
      </c>
      <c r="G61" s="32">
        <f t="shared" si="0"/>
        <v>84.653365573759828</v>
      </c>
      <c r="H61" s="35">
        <f t="shared" si="2"/>
        <v>-7.8264197215901499E-3</v>
      </c>
      <c r="I61" s="36">
        <f t="shared" si="3"/>
        <v>-4.0112505271703291E-3</v>
      </c>
      <c r="J61" s="20">
        <f t="shared" si="4"/>
        <v>4.0534768014476086E-2</v>
      </c>
    </row>
    <row r="62" spans="1:13" x14ac:dyDescent="0.25">
      <c r="A62" s="2" t="s">
        <v>671</v>
      </c>
      <c r="B62" s="62">
        <f>'Crypto Portfolio'!T64</f>
        <v>96.664271615687227</v>
      </c>
      <c r="D62" s="48" t="s">
        <v>639</v>
      </c>
      <c r="E62" s="7">
        <v>12048.2</v>
      </c>
      <c r="F62" s="19">
        <v>3113.87</v>
      </c>
      <c r="G62" s="32">
        <f t="shared" si="0"/>
        <v>79.738612224079702</v>
      </c>
      <c r="H62" s="35">
        <f t="shared" si="2"/>
        <v>-6.5112536859079917E-4</v>
      </c>
      <c r="I62" s="36">
        <f t="shared" si="3"/>
        <v>-8.6310641901572449E-3</v>
      </c>
      <c r="J62" s="20">
        <f t="shared" si="4"/>
        <v>-5.8057388697651091E-2</v>
      </c>
    </row>
    <row r="63" spans="1:13" x14ac:dyDescent="0.25">
      <c r="A63" s="2" t="s">
        <v>670</v>
      </c>
      <c r="B63" s="62">
        <f>'Crypto Portfolio'!T65</f>
        <v>97.52736573499925</v>
      </c>
      <c r="D63" s="48" t="s">
        <v>638</v>
      </c>
      <c r="E63" s="7">
        <v>11994.2</v>
      </c>
      <c r="F63" s="19">
        <v>3093.2</v>
      </c>
      <c r="G63" s="32">
        <f t="shared" si="0"/>
        <v>79.562021505180297</v>
      </c>
      <c r="H63" s="35">
        <f t="shared" si="2"/>
        <v>-4.4819973108015665E-3</v>
      </c>
      <c r="I63" s="36">
        <f t="shared" si="3"/>
        <v>-6.6380420505672832E-3</v>
      </c>
      <c r="J63" s="20">
        <f t="shared" si="4"/>
        <v>-2.2146199184298609E-3</v>
      </c>
    </row>
    <row r="64" spans="1:13" x14ac:dyDescent="0.25">
      <c r="A64" s="2" t="s">
        <v>669</v>
      </c>
      <c r="B64" s="62">
        <f>'Crypto Portfolio'!T66</f>
        <v>98.172629502888554</v>
      </c>
      <c r="D64" s="48" t="s">
        <v>637</v>
      </c>
      <c r="E64" s="7">
        <v>12043.2</v>
      </c>
      <c r="F64" s="19">
        <v>3112.76</v>
      </c>
      <c r="G64" s="32">
        <f t="shared" si="0"/>
        <v>78.487475931949859</v>
      </c>
      <c r="H64" s="35">
        <f t="shared" si="2"/>
        <v>4.0853078988176694E-3</v>
      </c>
      <c r="I64" s="36">
        <f t="shared" si="3"/>
        <v>6.323548428811776E-3</v>
      </c>
      <c r="J64" s="20">
        <f t="shared" si="4"/>
        <v>-1.3505760071222839E-2</v>
      </c>
    </row>
    <row r="65" spans="1:10" x14ac:dyDescent="0.25">
      <c r="A65" s="2" t="s">
        <v>668</v>
      </c>
      <c r="B65" s="62">
        <f>'Crypto Portfolio'!T67</f>
        <v>97.300954514813469</v>
      </c>
      <c r="D65" s="48" t="s">
        <v>636</v>
      </c>
      <c r="E65" s="7">
        <v>12018.4</v>
      </c>
      <c r="F65" s="19">
        <v>3117.43</v>
      </c>
      <c r="G65" s="32">
        <f t="shared" si="0"/>
        <v>80.28556362085294</v>
      </c>
      <c r="H65" s="35">
        <f t="shared" si="2"/>
        <v>-2.0592533545902292E-3</v>
      </c>
      <c r="I65" s="36">
        <f t="shared" si="3"/>
        <v>1.500276282141666E-3</v>
      </c>
      <c r="J65" s="20">
        <f t="shared" si="4"/>
        <v>2.2909230645435263E-2</v>
      </c>
    </row>
    <row r="66" spans="1:10" x14ac:dyDescent="0.25">
      <c r="A66" s="2" t="s">
        <v>667</v>
      </c>
      <c r="B66" s="62">
        <f>'Crypto Portfolio'!T68</f>
        <v>99.778099995751887</v>
      </c>
      <c r="D66" s="48" t="s">
        <v>635</v>
      </c>
      <c r="E66" s="7">
        <v>11921.5</v>
      </c>
      <c r="F66" s="19">
        <v>3145.91</v>
      </c>
      <c r="G66" s="32">
        <f t="shared" si="0"/>
        <v>81.06789476652412</v>
      </c>
      <c r="H66" s="35">
        <f t="shared" si="2"/>
        <v>-8.062637289489416E-3</v>
      </c>
      <c r="I66" s="36">
        <f t="shared" si="3"/>
        <v>9.1357303933048417E-3</v>
      </c>
      <c r="J66" s="20">
        <f t="shared" si="4"/>
        <v>9.7443563996850724E-3</v>
      </c>
    </row>
    <row r="67" spans="1:10" x14ac:dyDescent="0.25">
      <c r="A67" s="2" t="s">
        <v>666</v>
      </c>
      <c r="B67" s="62">
        <f>'Crypto Portfolio'!T69</f>
        <v>100.52365538404095</v>
      </c>
      <c r="D67" s="48" t="s">
        <v>632</v>
      </c>
      <c r="E67" s="7">
        <v>11937.5</v>
      </c>
      <c r="F67" s="19">
        <v>3135.96</v>
      </c>
      <c r="G67" s="32">
        <f t="shared" si="0"/>
        <v>79.587690731145173</v>
      </c>
      <c r="H67" s="35">
        <f t="shared" si="2"/>
        <v>1.342112989137334E-3</v>
      </c>
      <c r="I67" s="36">
        <f t="shared" si="3"/>
        <v>-3.1628368262283102E-3</v>
      </c>
      <c r="J67" s="20">
        <f t="shared" si="4"/>
        <v>-1.8258819223589517E-2</v>
      </c>
    </row>
    <row r="68" spans="1:10" x14ac:dyDescent="0.25">
      <c r="A68" s="2" t="s">
        <v>665</v>
      </c>
      <c r="B68" s="62">
        <f>'Crypto Portfolio'!T70</f>
        <v>101.38206986688708</v>
      </c>
      <c r="D68" s="48" t="s">
        <v>631</v>
      </c>
      <c r="E68" s="7">
        <v>11856.8</v>
      </c>
      <c r="F68" s="19">
        <v>3132.52</v>
      </c>
      <c r="G68" s="32">
        <f t="shared" ref="G68:G131" si="8">VLOOKUP(D68,$A$3:$B$733,2,FALSE)</f>
        <v>77.995808771052467</v>
      </c>
      <c r="H68" s="35">
        <f t="shared" si="2"/>
        <v>-6.7602094240838406E-3</v>
      </c>
      <c r="I68" s="36">
        <f t="shared" si="3"/>
        <v>-1.0969527672547441E-3</v>
      </c>
      <c r="J68" s="20">
        <f t="shared" si="4"/>
        <v>-2.0001610116697988E-2</v>
      </c>
    </row>
    <row r="69" spans="1:10" x14ac:dyDescent="0.25">
      <c r="A69" s="2" t="s">
        <v>664</v>
      </c>
      <c r="B69" s="62">
        <f>'Crypto Portfolio'!T71</f>
        <v>99.381645788267434</v>
      </c>
      <c r="D69" s="48" t="s">
        <v>630</v>
      </c>
      <c r="E69" s="7">
        <v>11910.15</v>
      </c>
      <c r="F69" s="19">
        <v>3141.63</v>
      </c>
      <c r="G69" s="32">
        <f t="shared" si="8"/>
        <v>77.553412017621383</v>
      </c>
      <c r="H69" s="35">
        <f t="shared" ref="H69:H132" si="9">E69/E68-1</f>
        <v>4.4995276971864229E-3</v>
      </c>
      <c r="I69" s="36">
        <f t="shared" ref="I69:I132" si="10">F69/F68-1</f>
        <v>2.9082017034209873E-3</v>
      </c>
      <c r="J69" s="20">
        <f t="shared" ref="J69:J132" si="11">G69/G68-1</f>
        <v>-5.6720580298063039E-3</v>
      </c>
    </row>
    <row r="70" spans="1:10" x14ac:dyDescent="0.25">
      <c r="A70" s="2" t="s">
        <v>663</v>
      </c>
      <c r="B70" s="62">
        <f>'Crypto Portfolio'!T72</f>
        <v>96.306761907415904</v>
      </c>
      <c r="D70" s="48" t="s">
        <v>629</v>
      </c>
      <c r="E70" s="7">
        <v>11971.8</v>
      </c>
      <c r="F70" s="19">
        <v>3168.57</v>
      </c>
      <c r="G70" s="32">
        <f t="shared" si="8"/>
        <v>77.682181030042742</v>
      </c>
      <c r="H70" s="35">
        <f t="shared" si="9"/>
        <v>5.1762572259794748E-3</v>
      </c>
      <c r="I70" s="36">
        <f t="shared" si="10"/>
        <v>8.5751663945150547E-3</v>
      </c>
      <c r="J70" s="20">
        <f t="shared" si="11"/>
        <v>1.660391323493382E-3</v>
      </c>
    </row>
    <row r="71" spans="1:10" x14ac:dyDescent="0.25">
      <c r="A71" s="2" t="s">
        <v>662</v>
      </c>
      <c r="B71" s="62">
        <f>'Crypto Portfolio'!T73</f>
        <v>96.705765766508549</v>
      </c>
      <c r="D71" s="48" t="s">
        <v>628</v>
      </c>
      <c r="E71" s="7">
        <v>12086.7</v>
      </c>
      <c r="F71" s="19">
        <v>3168.8</v>
      </c>
      <c r="G71" s="32">
        <f t="shared" si="8"/>
        <v>78.26026519693535</v>
      </c>
      <c r="H71" s="35">
        <f t="shared" si="9"/>
        <v>9.5975542524935342E-3</v>
      </c>
      <c r="I71" s="36">
        <f t="shared" si="10"/>
        <v>7.258794976916505E-5</v>
      </c>
      <c r="J71" s="20">
        <f t="shared" si="11"/>
        <v>7.4416572658926317E-3</v>
      </c>
    </row>
    <row r="72" spans="1:10" x14ac:dyDescent="0.25">
      <c r="A72" s="2" t="s">
        <v>661</v>
      </c>
      <c r="B72" s="62">
        <f>'Crypto Portfolio'!T74</f>
        <v>99.4643852931368</v>
      </c>
      <c r="D72" s="48" t="s">
        <v>625</v>
      </c>
      <c r="E72" s="7">
        <v>12053.95</v>
      </c>
      <c r="F72" s="19">
        <v>3191.45</v>
      </c>
      <c r="G72" s="32">
        <f t="shared" si="8"/>
        <v>72.317566535769728</v>
      </c>
      <c r="H72" s="35">
        <f t="shared" si="9"/>
        <v>-2.7095898797852014E-3</v>
      </c>
      <c r="I72" s="36">
        <f t="shared" si="10"/>
        <v>7.1478162080280683E-3</v>
      </c>
      <c r="J72" s="20">
        <f t="shared" si="11"/>
        <v>-7.5935069299999491E-2</v>
      </c>
    </row>
    <row r="73" spans="1:10" x14ac:dyDescent="0.25">
      <c r="A73" s="2" t="s">
        <v>660</v>
      </c>
      <c r="B73" s="62">
        <f>'Crypto Portfolio'!T75</f>
        <v>97.397078498249641</v>
      </c>
      <c r="D73" s="48" t="s">
        <v>624</v>
      </c>
      <c r="E73" s="7">
        <v>12165</v>
      </c>
      <c r="F73" s="19">
        <v>3192.52</v>
      </c>
      <c r="G73" s="32">
        <f t="shared" si="8"/>
        <v>67.172127646136573</v>
      </c>
      <c r="H73" s="35">
        <f t="shared" si="9"/>
        <v>9.2127476885168758E-3</v>
      </c>
      <c r="I73" s="36">
        <f t="shared" si="10"/>
        <v>3.3527080167328194E-4</v>
      </c>
      <c r="J73" s="20">
        <f t="shared" si="11"/>
        <v>-7.1150608850867769E-2</v>
      </c>
    </row>
    <row r="74" spans="1:10" x14ac:dyDescent="0.25">
      <c r="A74" s="2" t="s">
        <v>659</v>
      </c>
      <c r="B74" s="62">
        <f>'Crypto Portfolio'!T76</f>
        <v>99.063091931481495</v>
      </c>
      <c r="D74" s="48" t="s">
        <v>623</v>
      </c>
      <c r="E74" s="7">
        <v>12221.65</v>
      </c>
      <c r="F74" s="19">
        <v>3191.14</v>
      </c>
      <c r="G74" s="32">
        <f t="shared" si="8"/>
        <v>73.404593489606711</v>
      </c>
      <c r="H74" s="35">
        <f t="shared" si="9"/>
        <v>4.6568023016850812E-3</v>
      </c>
      <c r="I74" s="36">
        <f t="shared" si="10"/>
        <v>-4.3226040870536497E-4</v>
      </c>
      <c r="J74" s="20">
        <f t="shared" si="11"/>
        <v>9.2783510986920392E-2</v>
      </c>
    </row>
    <row r="75" spans="1:10" x14ac:dyDescent="0.25">
      <c r="A75" s="2" t="s">
        <v>658</v>
      </c>
      <c r="B75" s="62">
        <f>'Crypto Portfolio'!T77</f>
        <v>99.447153785278516</v>
      </c>
      <c r="D75" s="48" t="s">
        <v>622</v>
      </c>
      <c r="E75" s="7">
        <v>12259.7</v>
      </c>
      <c r="F75" s="19">
        <v>3205.37</v>
      </c>
      <c r="G75" s="32">
        <f t="shared" si="8"/>
        <v>71.437489855926771</v>
      </c>
      <c r="H75" s="35">
        <f t="shared" si="9"/>
        <v>3.1133275785184544E-3</v>
      </c>
      <c r="I75" s="36">
        <f t="shared" si="10"/>
        <v>4.4592214694434418E-3</v>
      </c>
      <c r="J75" s="20">
        <f t="shared" si="11"/>
        <v>-2.6798099957579091E-2</v>
      </c>
    </row>
    <row r="76" spans="1:10" x14ac:dyDescent="0.25">
      <c r="A76" s="2" t="s">
        <v>657</v>
      </c>
      <c r="B76" s="62">
        <f>'Crypto Portfolio'!T78</f>
        <v>98.283003376089425</v>
      </c>
      <c r="D76" s="48" t="s">
        <v>621</v>
      </c>
      <c r="E76" s="7">
        <v>12271.8</v>
      </c>
      <c r="F76" s="19">
        <v>3221.22</v>
      </c>
      <c r="G76" s="32">
        <f t="shared" si="8"/>
        <v>72.280966157574682</v>
      </c>
      <c r="H76" s="35">
        <f t="shared" si="9"/>
        <v>9.8697358010380043E-4</v>
      </c>
      <c r="I76" s="36">
        <f t="shared" si="10"/>
        <v>4.9448269622538454E-3</v>
      </c>
      <c r="J76" s="20">
        <f t="shared" si="11"/>
        <v>1.1807194000643229E-2</v>
      </c>
    </row>
    <row r="77" spans="1:10" x14ac:dyDescent="0.25">
      <c r="A77" s="2" t="s">
        <v>656</v>
      </c>
      <c r="B77" s="62">
        <f>'Crypto Portfolio'!T79</f>
        <v>96.648135964784117</v>
      </c>
      <c r="D77" s="48" t="s">
        <v>618</v>
      </c>
      <c r="E77" s="7">
        <v>12262.75</v>
      </c>
      <c r="F77" s="19">
        <v>3224.01</v>
      </c>
      <c r="G77" s="32">
        <f t="shared" si="8"/>
        <v>71.846272591126265</v>
      </c>
      <c r="H77" s="35">
        <f t="shared" si="9"/>
        <v>-7.3746312684364046E-4</v>
      </c>
      <c r="I77" s="36">
        <f t="shared" si="10"/>
        <v>8.6613146571812294E-4</v>
      </c>
      <c r="J77" s="20">
        <f t="shared" si="11"/>
        <v>-6.0139423911513834E-3</v>
      </c>
    </row>
    <row r="78" spans="1:10" x14ac:dyDescent="0.25">
      <c r="A78" s="2" t="s">
        <v>655</v>
      </c>
      <c r="B78" s="62">
        <f>'Crypto Portfolio'!T80</f>
        <v>96.765427710015359</v>
      </c>
      <c r="D78" s="48" t="s">
        <v>617</v>
      </c>
      <c r="E78" s="7">
        <v>12214.55</v>
      </c>
      <c r="F78" s="19">
        <v>3223.38</v>
      </c>
      <c r="G78" s="32">
        <f t="shared" si="8"/>
        <v>72.151142416700537</v>
      </c>
      <c r="H78" s="35">
        <f t="shared" si="9"/>
        <v>-3.930602841940134E-3</v>
      </c>
      <c r="I78" s="36">
        <f t="shared" si="10"/>
        <v>-1.9540882317370389E-4</v>
      </c>
      <c r="J78" s="20">
        <f t="shared" si="11"/>
        <v>4.2433631499474433E-3</v>
      </c>
    </row>
    <row r="79" spans="1:10" x14ac:dyDescent="0.25">
      <c r="A79" s="2" t="s">
        <v>654</v>
      </c>
      <c r="B79" s="62">
        <f>'Crypto Portfolio'!T81</f>
        <v>97.76053849687483</v>
      </c>
      <c r="D79" s="48" t="s">
        <v>615</v>
      </c>
      <c r="E79" s="7">
        <v>12126.55</v>
      </c>
      <c r="F79" s="19">
        <v>3239.91</v>
      </c>
      <c r="G79" s="32">
        <f t="shared" si="8"/>
        <v>71.637460025427728</v>
      </c>
      <c r="H79" s="35">
        <f t="shared" si="9"/>
        <v>-7.2045224752447234E-3</v>
      </c>
      <c r="I79" s="36">
        <f t="shared" si="10"/>
        <v>5.1281573999961694E-3</v>
      </c>
      <c r="J79" s="20">
        <f t="shared" si="11"/>
        <v>-7.1195323326427307E-3</v>
      </c>
    </row>
    <row r="80" spans="1:10" x14ac:dyDescent="0.25">
      <c r="A80" s="2" t="s">
        <v>653</v>
      </c>
      <c r="B80" s="62">
        <f>'Crypto Portfolio'!T82</f>
        <v>93.884840018591433</v>
      </c>
      <c r="D80" s="48" t="s">
        <v>614</v>
      </c>
      <c r="E80" s="7">
        <v>12245.8</v>
      </c>
      <c r="F80" s="19">
        <v>3240.02</v>
      </c>
      <c r="G80" s="32">
        <f t="shared" si="8"/>
        <v>71.257299757411829</v>
      </c>
      <c r="H80" s="35">
        <f t="shared" si="9"/>
        <v>9.8337944427722146E-3</v>
      </c>
      <c r="I80" s="36">
        <f t="shared" si="10"/>
        <v>3.3951560382883272E-5</v>
      </c>
      <c r="J80" s="20">
        <f t="shared" si="11"/>
        <v>-5.3067245527823603E-3</v>
      </c>
    </row>
    <row r="81" spans="1:10" x14ac:dyDescent="0.25">
      <c r="A81" s="2" t="s">
        <v>652</v>
      </c>
      <c r="B81" s="62">
        <f>'Crypto Portfolio'!T83</f>
        <v>92.078166380686866</v>
      </c>
      <c r="D81" s="48" t="s">
        <v>611</v>
      </c>
      <c r="E81" s="7">
        <v>12255.85</v>
      </c>
      <c r="F81" s="19">
        <v>3221.29</v>
      </c>
      <c r="G81" s="32">
        <f t="shared" si="8"/>
        <v>73.032108531795473</v>
      </c>
      <c r="H81" s="35">
        <f t="shared" si="9"/>
        <v>8.206895425371119E-4</v>
      </c>
      <c r="I81" s="36">
        <f t="shared" si="10"/>
        <v>-5.7808285134042237E-3</v>
      </c>
      <c r="J81" s="20">
        <f t="shared" si="11"/>
        <v>2.4907045038554676E-2</v>
      </c>
    </row>
    <row r="82" spans="1:10" x14ac:dyDescent="0.25">
      <c r="A82" s="2" t="s">
        <v>651</v>
      </c>
      <c r="B82" s="62">
        <f>'Crypto Portfolio'!T84</f>
        <v>90.541075173018157</v>
      </c>
      <c r="D82" s="48" t="s">
        <v>610</v>
      </c>
      <c r="E82" s="7">
        <v>12168.45</v>
      </c>
      <c r="F82" s="19">
        <v>3230.78</v>
      </c>
      <c r="G82" s="32">
        <f t="shared" si="8"/>
        <v>71.962695147242428</v>
      </c>
      <c r="H82" s="35">
        <f t="shared" si="9"/>
        <v>-7.1312883235352675E-3</v>
      </c>
      <c r="I82" s="36">
        <f t="shared" si="10"/>
        <v>2.9460247292234509E-3</v>
      </c>
      <c r="J82" s="20">
        <f t="shared" si="11"/>
        <v>-1.4643057773519708E-2</v>
      </c>
    </row>
    <row r="83" spans="1:10" x14ac:dyDescent="0.25">
      <c r="A83" s="2" t="s">
        <v>650</v>
      </c>
      <c r="B83" s="62">
        <f>'Crypto Portfolio'!T85</f>
        <v>84.518716274273444</v>
      </c>
      <c r="D83" s="48" t="s">
        <v>609</v>
      </c>
      <c r="E83" s="7">
        <v>12182.5</v>
      </c>
      <c r="F83" s="19">
        <v>3230.78</v>
      </c>
      <c r="G83" s="32">
        <f t="shared" si="8"/>
        <v>72.521936422505135</v>
      </c>
      <c r="H83" s="35">
        <f t="shared" si="9"/>
        <v>1.1546252809520041E-3</v>
      </c>
      <c r="I83" s="36">
        <f t="shared" si="10"/>
        <v>0</v>
      </c>
      <c r="J83" s="20">
        <f t="shared" si="11"/>
        <v>7.7712664057181247E-3</v>
      </c>
    </row>
    <row r="84" spans="1:10" x14ac:dyDescent="0.25">
      <c r="A84" s="2" t="s">
        <v>649</v>
      </c>
      <c r="B84" s="62">
        <f>'Crypto Portfolio'!T86</f>
        <v>79.692133129422373</v>
      </c>
      <c r="D84" s="48" t="s">
        <v>608</v>
      </c>
      <c r="E84" s="7">
        <v>12282.2</v>
      </c>
      <c r="F84" s="19">
        <v>3257.85</v>
      </c>
      <c r="G84" s="32">
        <f t="shared" si="8"/>
        <v>70.183209807766175</v>
      </c>
      <c r="H84" s="35">
        <f t="shared" si="9"/>
        <v>8.1838703057666162E-3</v>
      </c>
      <c r="I84" s="36">
        <f t="shared" si="10"/>
        <v>8.3787815945375321E-3</v>
      </c>
      <c r="J84" s="20">
        <f t="shared" si="11"/>
        <v>-3.2248540650015034E-2</v>
      </c>
    </row>
    <row r="85" spans="1:10" x14ac:dyDescent="0.25">
      <c r="A85" s="2" t="s">
        <v>648</v>
      </c>
      <c r="B85" s="62">
        <f>'Crypto Portfolio'!T87</f>
        <v>81.539983686441374</v>
      </c>
      <c r="D85" s="48" t="s">
        <v>607</v>
      </c>
      <c r="E85" s="7">
        <v>12226.65</v>
      </c>
      <c r="F85" s="19">
        <v>3234.85</v>
      </c>
      <c r="G85" s="32">
        <f t="shared" si="8"/>
        <v>73.707975777487945</v>
      </c>
      <c r="H85" s="35">
        <f t="shared" si="9"/>
        <v>-4.5228053606032326E-3</v>
      </c>
      <c r="I85" s="36">
        <f t="shared" si="10"/>
        <v>-7.059870773669763E-3</v>
      </c>
      <c r="J85" s="20">
        <f t="shared" si="11"/>
        <v>5.0222353457133107E-2</v>
      </c>
    </row>
    <row r="86" spans="1:10" x14ac:dyDescent="0.25">
      <c r="A86" s="2" t="s">
        <v>647</v>
      </c>
      <c r="B86" s="62">
        <f>'Crypto Portfolio'!T88</f>
        <v>75.897069025807895</v>
      </c>
      <c r="D86" s="48" t="s">
        <v>604</v>
      </c>
      <c r="E86" s="7">
        <v>11993.05</v>
      </c>
      <c r="F86" s="19">
        <v>3246.28</v>
      </c>
      <c r="G86" s="32">
        <f t="shared" si="8"/>
        <v>79.555054915287187</v>
      </c>
      <c r="H86" s="35">
        <f t="shared" si="9"/>
        <v>-1.91058057603678E-2</v>
      </c>
      <c r="I86" s="36">
        <f t="shared" si="10"/>
        <v>3.5333941295578875E-3</v>
      </c>
      <c r="J86" s="20">
        <f t="shared" si="11"/>
        <v>7.9327631455388126E-2</v>
      </c>
    </row>
    <row r="87" spans="1:10" x14ac:dyDescent="0.25">
      <c r="A87" s="2" t="s">
        <v>646</v>
      </c>
      <c r="B87" s="62">
        <f>'Crypto Portfolio'!T89</f>
        <v>77.76499619540914</v>
      </c>
      <c r="D87" s="48" t="s">
        <v>603</v>
      </c>
      <c r="E87" s="7">
        <v>12052.95</v>
      </c>
      <c r="F87" s="19">
        <v>3237.18</v>
      </c>
      <c r="G87" s="32">
        <f t="shared" si="8"/>
        <v>80.33671034253409</v>
      </c>
      <c r="H87" s="35">
        <f t="shared" si="9"/>
        <v>4.9945593489564288E-3</v>
      </c>
      <c r="I87" s="36">
        <f t="shared" si="10"/>
        <v>-2.8032085956850583E-3</v>
      </c>
      <c r="J87" s="20">
        <f t="shared" si="11"/>
        <v>9.8253395473013594E-3</v>
      </c>
    </row>
    <row r="88" spans="1:10" x14ac:dyDescent="0.25">
      <c r="A88" s="2" t="s">
        <v>645</v>
      </c>
      <c r="B88" s="62">
        <f>'Crypto Portfolio'!T90</f>
        <v>78.770043977173444</v>
      </c>
      <c r="D88" s="48" t="s">
        <v>602</v>
      </c>
      <c r="E88" s="7">
        <v>12025.35</v>
      </c>
      <c r="F88" s="19">
        <v>3253.05</v>
      </c>
      <c r="G88" s="32">
        <f t="shared" si="8"/>
        <v>78.795546464370659</v>
      </c>
      <c r="H88" s="35">
        <f t="shared" si="9"/>
        <v>-2.2898958346296849E-3</v>
      </c>
      <c r="I88" s="36">
        <f t="shared" si="10"/>
        <v>4.9024150649641385E-3</v>
      </c>
      <c r="J88" s="20">
        <f t="shared" si="11"/>
        <v>-1.9183806152782701E-2</v>
      </c>
    </row>
    <row r="89" spans="1:10" x14ac:dyDescent="0.25">
      <c r="A89" s="2" t="s">
        <v>644</v>
      </c>
      <c r="B89" s="62">
        <f>'Crypto Portfolio'!T91</f>
        <v>82.3863336787077</v>
      </c>
      <c r="D89" s="48" t="s">
        <v>601</v>
      </c>
      <c r="E89" s="7">
        <v>12215.9</v>
      </c>
      <c r="F89" s="19">
        <v>3274.7</v>
      </c>
      <c r="G89" s="32">
        <f t="shared" si="8"/>
        <v>77.559065409268371</v>
      </c>
      <c r="H89" s="35">
        <f t="shared" si="9"/>
        <v>1.5845692640962472E-2</v>
      </c>
      <c r="I89" s="36">
        <f t="shared" si="10"/>
        <v>6.6552927252885308E-3</v>
      </c>
      <c r="J89" s="20">
        <f t="shared" si="11"/>
        <v>-1.5692270827278199E-2</v>
      </c>
    </row>
    <row r="90" spans="1:10" x14ac:dyDescent="0.25">
      <c r="A90" s="2" t="s">
        <v>643</v>
      </c>
      <c r="B90" s="62">
        <f>'Crypto Portfolio'!T92</f>
        <v>81.355633829798293</v>
      </c>
      <c r="D90" s="48" t="s">
        <v>600</v>
      </c>
      <c r="E90" s="7">
        <v>12256.8</v>
      </c>
      <c r="F90" s="19">
        <v>3265.35</v>
      </c>
      <c r="G90" s="32">
        <f t="shared" si="8"/>
        <v>80.656905619036252</v>
      </c>
      <c r="H90" s="35">
        <f t="shared" si="9"/>
        <v>3.3480955148617042E-3</v>
      </c>
      <c r="I90" s="36">
        <f t="shared" si="10"/>
        <v>-2.8552233792408233E-3</v>
      </c>
      <c r="J90" s="20">
        <f t="shared" si="11"/>
        <v>3.9941690805852526E-2</v>
      </c>
    </row>
    <row r="91" spans="1:10" x14ac:dyDescent="0.25">
      <c r="A91" s="2" t="s">
        <v>642</v>
      </c>
      <c r="B91" s="62">
        <f>'Crypto Portfolio'!T93</f>
        <v>84.653365573759828</v>
      </c>
      <c r="D91" s="48" t="s">
        <v>597</v>
      </c>
      <c r="E91" s="7">
        <v>12329.55</v>
      </c>
      <c r="F91" s="19">
        <v>3288.13</v>
      </c>
      <c r="G91" s="32">
        <f t="shared" si="8"/>
        <v>80.363351152234642</v>
      </c>
      <c r="H91" s="35">
        <f t="shared" si="9"/>
        <v>5.9354807127471876E-3</v>
      </c>
      <c r="I91" s="36">
        <f t="shared" si="10"/>
        <v>6.9762812562206289E-3</v>
      </c>
      <c r="J91" s="20">
        <f t="shared" si="11"/>
        <v>-3.6395453625278629E-3</v>
      </c>
    </row>
    <row r="92" spans="1:10" x14ac:dyDescent="0.25">
      <c r="A92" s="2" t="s">
        <v>641</v>
      </c>
      <c r="B92" s="62">
        <f>'Crypto Portfolio'!T94</f>
        <v>82.716300416862936</v>
      </c>
      <c r="D92" s="48" t="s">
        <v>596</v>
      </c>
      <c r="E92" s="7">
        <v>12362.3</v>
      </c>
      <c r="F92" s="19">
        <v>3283.15</v>
      </c>
      <c r="G92" s="32">
        <f t="shared" si="8"/>
        <v>89.965683761591265</v>
      </c>
      <c r="H92" s="35">
        <f t="shared" si="9"/>
        <v>2.6562202189048811E-3</v>
      </c>
      <c r="I92" s="36">
        <f t="shared" si="10"/>
        <v>-1.5145386587512855E-3</v>
      </c>
      <c r="J92" s="20">
        <f t="shared" si="11"/>
        <v>0.11948646331543156</v>
      </c>
    </row>
    <row r="93" spans="1:10" x14ac:dyDescent="0.25">
      <c r="A93" s="2" t="s">
        <v>640</v>
      </c>
      <c r="B93" s="62">
        <f>'Crypto Portfolio'!T95</f>
        <v>81.56565971192677</v>
      </c>
      <c r="D93" s="48" t="s">
        <v>595</v>
      </c>
      <c r="E93" s="7">
        <v>12343.3</v>
      </c>
      <c r="F93" s="19">
        <v>3289.29</v>
      </c>
      <c r="G93" s="32">
        <f t="shared" si="8"/>
        <v>91.729892292888138</v>
      </c>
      <c r="H93" s="35">
        <f t="shared" si="9"/>
        <v>-1.5369308300234863E-3</v>
      </c>
      <c r="I93" s="36">
        <f t="shared" si="10"/>
        <v>1.870155186330269E-3</v>
      </c>
      <c r="J93" s="20">
        <f t="shared" si="11"/>
        <v>1.9609794062945385E-2</v>
      </c>
    </row>
    <row r="94" spans="1:10" x14ac:dyDescent="0.25">
      <c r="A94" s="2" t="s">
        <v>639</v>
      </c>
      <c r="B94" s="62">
        <f>'Crypto Portfolio'!T96</f>
        <v>79.738612224079702</v>
      </c>
      <c r="D94" s="48" t="s">
        <v>594</v>
      </c>
      <c r="E94" s="7">
        <v>12355.5</v>
      </c>
      <c r="F94" s="19">
        <v>3316.81</v>
      </c>
      <c r="G94" s="32">
        <f t="shared" si="8"/>
        <v>89.876523709130623</v>
      </c>
      <c r="H94" s="35">
        <f t="shared" si="9"/>
        <v>9.8839046284227017E-4</v>
      </c>
      <c r="I94" s="36">
        <f t="shared" si="10"/>
        <v>8.3665471879950104E-3</v>
      </c>
      <c r="J94" s="20">
        <f t="shared" si="11"/>
        <v>-2.0204630545513136E-2</v>
      </c>
    </row>
    <row r="95" spans="1:10" x14ac:dyDescent="0.25">
      <c r="A95" s="2" t="s">
        <v>638</v>
      </c>
      <c r="B95" s="62">
        <f>'Crypto Portfolio'!T97</f>
        <v>79.562021505180297</v>
      </c>
      <c r="D95" s="48" t="s">
        <v>593</v>
      </c>
      <c r="E95" s="7">
        <v>12352.35</v>
      </c>
      <c r="F95" s="19">
        <v>3329.62</v>
      </c>
      <c r="G95" s="32">
        <f t="shared" si="8"/>
        <v>94.296193198420383</v>
      </c>
      <c r="H95" s="35">
        <f t="shared" si="9"/>
        <v>-2.5494718951069029E-4</v>
      </c>
      <c r="I95" s="36">
        <f t="shared" si="10"/>
        <v>3.862144651035182E-3</v>
      </c>
      <c r="J95" s="20">
        <f t="shared" si="11"/>
        <v>4.9174904712528056E-2</v>
      </c>
    </row>
    <row r="96" spans="1:10" x14ac:dyDescent="0.25">
      <c r="A96" s="2" t="s">
        <v>637</v>
      </c>
      <c r="B96" s="62">
        <f>'Crypto Portfolio'!T98</f>
        <v>78.487475931949859</v>
      </c>
      <c r="D96" s="48" t="s">
        <v>590</v>
      </c>
      <c r="E96" s="7">
        <v>12224.55</v>
      </c>
      <c r="F96" s="19">
        <v>3329.62</v>
      </c>
      <c r="G96" s="32">
        <f t="shared" si="8"/>
        <v>91.578413579481065</v>
      </c>
      <c r="H96" s="35">
        <f t="shared" si="9"/>
        <v>-1.0346209425736941E-2</v>
      </c>
      <c r="I96" s="36">
        <f t="shared" si="10"/>
        <v>0</v>
      </c>
      <c r="J96" s="20">
        <f t="shared" si="11"/>
        <v>-2.882173210556338E-2</v>
      </c>
    </row>
    <row r="97" spans="1:10" x14ac:dyDescent="0.25">
      <c r="A97" s="2" t="s">
        <v>636</v>
      </c>
      <c r="B97" s="62">
        <f>'Crypto Portfolio'!T99</f>
        <v>80.28556362085294</v>
      </c>
      <c r="D97" s="48" t="s">
        <v>589</v>
      </c>
      <c r="E97" s="7">
        <v>12169.85</v>
      </c>
      <c r="F97" s="19">
        <v>3320.79</v>
      </c>
      <c r="G97" s="32">
        <f t="shared" si="8"/>
        <v>94.348970767207476</v>
      </c>
      <c r="H97" s="35">
        <f t="shared" si="9"/>
        <v>-4.4746023371002863E-3</v>
      </c>
      <c r="I97" s="36">
        <f t="shared" si="10"/>
        <v>-2.6519542770646609E-3</v>
      </c>
      <c r="J97" s="20">
        <f t="shared" si="11"/>
        <v>3.0253387009394395E-2</v>
      </c>
    </row>
    <row r="98" spans="1:10" x14ac:dyDescent="0.25">
      <c r="A98" s="2" t="s">
        <v>635</v>
      </c>
      <c r="B98" s="62">
        <f>'Crypto Portfolio'!T100</f>
        <v>81.06789476652412</v>
      </c>
      <c r="D98" s="48" t="s">
        <v>588</v>
      </c>
      <c r="E98" s="7">
        <v>12106.9</v>
      </c>
      <c r="F98" s="19">
        <v>3321.75</v>
      </c>
      <c r="G98" s="32">
        <f t="shared" si="8"/>
        <v>93.511225458923775</v>
      </c>
      <c r="H98" s="35">
        <f t="shared" si="9"/>
        <v>-5.172619218807184E-3</v>
      </c>
      <c r="I98" s="36">
        <f t="shared" si="10"/>
        <v>2.8908783753256451E-4</v>
      </c>
      <c r="J98" s="20">
        <f t="shared" si="11"/>
        <v>-8.8792204246797013E-3</v>
      </c>
    </row>
    <row r="99" spans="1:10" x14ac:dyDescent="0.25">
      <c r="A99" s="2" t="s">
        <v>634</v>
      </c>
      <c r="B99" s="62">
        <f>'Crypto Portfolio'!T101</f>
        <v>80.951628129913033</v>
      </c>
      <c r="D99" s="48" t="s">
        <v>587</v>
      </c>
      <c r="E99" s="7">
        <v>12180.35</v>
      </c>
      <c r="F99" s="19">
        <v>3325.54</v>
      </c>
      <c r="G99" s="32">
        <f t="shared" si="8"/>
        <v>89.703084606443866</v>
      </c>
      <c r="H99" s="35">
        <f t="shared" si="9"/>
        <v>6.0667883603564565E-3</v>
      </c>
      <c r="I99" s="36">
        <f t="shared" si="10"/>
        <v>1.1409648528637462E-3</v>
      </c>
      <c r="J99" s="20">
        <f t="shared" si="11"/>
        <v>-4.072388992648468E-2</v>
      </c>
    </row>
    <row r="100" spans="1:10" x14ac:dyDescent="0.25">
      <c r="A100" s="2" t="s">
        <v>633</v>
      </c>
      <c r="B100" s="62">
        <f>'Crypto Portfolio'!T102</f>
        <v>81.591027796131613</v>
      </c>
      <c r="D100" s="48" t="s">
        <v>586</v>
      </c>
      <c r="E100" s="7">
        <v>12248.25</v>
      </c>
      <c r="F100" s="19">
        <v>3295.47</v>
      </c>
      <c r="G100" s="32">
        <f t="shared" si="8"/>
        <v>90.75592305298305</v>
      </c>
      <c r="H100" s="35">
        <f t="shared" si="9"/>
        <v>5.5745524553891812E-3</v>
      </c>
      <c r="I100" s="36">
        <f t="shared" si="10"/>
        <v>-9.0421405245464381E-3</v>
      </c>
      <c r="J100" s="20">
        <f t="shared" si="11"/>
        <v>1.1736925783080165E-2</v>
      </c>
    </row>
    <row r="101" spans="1:10" x14ac:dyDescent="0.25">
      <c r="A101" s="2" t="s">
        <v>632</v>
      </c>
      <c r="B101" s="62">
        <f>'Crypto Portfolio'!T103</f>
        <v>79.587690731145173</v>
      </c>
      <c r="D101" s="48" t="s">
        <v>583</v>
      </c>
      <c r="E101" s="7">
        <v>12119</v>
      </c>
      <c r="F101" s="19">
        <v>3243.63</v>
      </c>
      <c r="G101" s="32">
        <f t="shared" si="8"/>
        <v>95.316196812282357</v>
      </c>
      <c r="H101" s="35">
        <f t="shared" si="9"/>
        <v>-1.0552527912150667E-2</v>
      </c>
      <c r="I101" s="36">
        <f t="shared" si="10"/>
        <v>-1.5730684849202037E-2</v>
      </c>
      <c r="J101" s="20">
        <f t="shared" si="11"/>
        <v>5.02476709606825E-2</v>
      </c>
    </row>
    <row r="102" spans="1:10" x14ac:dyDescent="0.25">
      <c r="A102" s="2" t="s">
        <v>631</v>
      </c>
      <c r="B102" s="62">
        <f>'Crypto Portfolio'!T104</f>
        <v>77.995808771052467</v>
      </c>
      <c r="D102" s="48" t="s">
        <v>582</v>
      </c>
      <c r="E102" s="7">
        <v>12055.8</v>
      </c>
      <c r="F102" s="19">
        <v>3276.24</v>
      </c>
      <c r="G102" s="32">
        <f t="shared" si="8"/>
        <v>100.72573900104818</v>
      </c>
      <c r="H102" s="35">
        <f t="shared" si="9"/>
        <v>-5.2149517286905755E-3</v>
      </c>
      <c r="I102" s="36">
        <f t="shared" si="10"/>
        <v>1.0053551114029613E-2</v>
      </c>
      <c r="J102" s="20">
        <f t="shared" si="11"/>
        <v>5.6753651212285483E-2</v>
      </c>
    </row>
    <row r="103" spans="1:10" x14ac:dyDescent="0.25">
      <c r="A103" s="2" t="s">
        <v>630</v>
      </c>
      <c r="B103" s="62">
        <f>'Crypto Portfolio'!T105</f>
        <v>77.553412017621383</v>
      </c>
      <c r="D103" s="48" t="s">
        <v>581</v>
      </c>
      <c r="E103" s="7">
        <v>12129.5</v>
      </c>
      <c r="F103" s="19">
        <v>3273.4</v>
      </c>
      <c r="G103" s="32">
        <f t="shared" si="8"/>
        <v>100.36441541128781</v>
      </c>
      <c r="H103" s="35">
        <f t="shared" si="9"/>
        <v>6.1132401002008674E-3</v>
      </c>
      <c r="I103" s="36">
        <f t="shared" si="10"/>
        <v>-8.6684736160957954E-4</v>
      </c>
      <c r="J103" s="20">
        <f t="shared" si="11"/>
        <v>-3.5872021723922787E-3</v>
      </c>
    </row>
    <row r="104" spans="1:10" x14ac:dyDescent="0.25">
      <c r="A104" s="2" t="s">
        <v>629</v>
      </c>
      <c r="B104" s="62">
        <f>'Crypto Portfolio'!T106</f>
        <v>77.682181030042742</v>
      </c>
      <c r="D104" s="48" t="s">
        <v>580</v>
      </c>
      <c r="E104" s="7">
        <v>12035.8</v>
      </c>
      <c r="F104" s="19">
        <v>3283.66</v>
      </c>
      <c r="G104" s="32">
        <f t="shared" si="8"/>
        <v>104.77802855555321</v>
      </c>
      <c r="H104" s="35">
        <f t="shared" si="9"/>
        <v>-7.7249680530937503E-3</v>
      </c>
      <c r="I104" s="36">
        <f t="shared" si="10"/>
        <v>3.1343557157694768E-3</v>
      </c>
      <c r="J104" s="20">
        <f t="shared" si="11"/>
        <v>4.3975876571179739E-2</v>
      </c>
    </row>
    <row r="105" spans="1:10" x14ac:dyDescent="0.25">
      <c r="A105" s="2" t="s">
        <v>628</v>
      </c>
      <c r="B105" s="62">
        <f>'Crypto Portfolio'!T107</f>
        <v>78.26026519693535</v>
      </c>
      <c r="D105" s="48" t="s">
        <v>579</v>
      </c>
      <c r="E105" s="7">
        <v>11962.1</v>
      </c>
      <c r="F105" s="19">
        <v>3225.52</v>
      </c>
      <c r="G105" s="32">
        <f t="shared" si="8"/>
        <v>102.00106631475821</v>
      </c>
      <c r="H105" s="35">
        <f t="shared" si="9"/>
        <v>-6.1233985277254765E-3</v>
      </c>
      <c r="I105" s="36">
        <f t="shared" si="10"/>
        <v>-1.7705852615678808E-2</v>
      </c>
      <c r="J105" s="20">
        <f t="shared" si="11"/>
        <v>-2.6503287751044713E-2</v>
      </c>
    </row>
    <row r="106" spans="1:10" x14ac:dyDescent="0.25">
      <c r="A106" s="2" t="s">
        <v>627</v>
      </c>
      <c r="B106" s="62">
        <f>'Crypto Portfolio'!T108</f>
        <v>76.406291072788719</v>
      </c>
      <c r="D106" s="48" t="s">
        <v>578</v>
      </c>
      <c r="E106" s="7">
        <v>11661.85</v>
      </c>
      <c r="F106" s="19">
        <v>3225.52</v>
      </c>
      <c r="G106" s="32">
        <f t="shared" si="8"/>
        <v>103.92666013036192</v>
      </c>
      <c r="H106" s="35">
        <f t="shared" si="9"/>
        <v>-2.5100107840596575E-2</v>
      </c>
      <c r="I106" s="36">
        <f t="shared" si="10"/>
        <v>0</v>
      </c>
      <c r="J106" s="20">
        <f t="shared" si="11"/>
        <v>1.8878173387537611E-2</v>
      </c>
    </row>
    <row r="107" spans="1:10" x14ac:dyDescent="0.25">
      <c r="A107" s="2" t="s">
        <v>626</v>
      </c>
      <c r="B107" s="62">
        <f>'Crypto Portfolio'!T109</f>
        <v>76.760433970889068</v>
      </c>
      <c r="D107" s="48" t="s">
        <v>576</v>
      </c>
      <c r="E107" s="7">
        <v>11707.9</v>
      </c>
      <c r="F107" s="19">
        <v>3248.92</v>
      </c>
      <c r="G107" s="32">
        <f t="shared" si="8"/>
        <v>105.40495512262555</v>
      </c>
      <c r="H107" s="35">
        <f t="shared" si="9"/>
        <v>3.9487731363376799E-3</v>
      </c>
      <c r="I107" s="36">
        <f t="shared" si="10"/>
        <v>7.2546442124061805E-3</v>
      </c>
      <c r="J107" s="20">
        <f t="shared" si="11"/>
        <v>1.4224405849368349E-2</v>
      </c>
    </row>
    <row r="108" spans="1:10" x14ac:dyDescent="0.25">
      <c r="A108" s="2" t="s">
        <v>625</v>
      </c>
      <c r="B108" s="62">
        <f>'Crypto Portfolio'!T110</f>
        <v>72.317566535769728</v>
      </c>
      <c r="D108" s="48" t="s">
        <v>575</v>
      </c>
      <c r="E108" s="7">
        <v>11979.65</v>
      </c>
      <c r="F108" s="19">
        <v>3297.59</v>
      </c>
      <c r="G108" s="32">
        <f t="shared" si="8"/>
        <v>104.08766075357551</v>
      </c>
      <c r="H108" s="35">
        <f t="shared" si="9"/>
        <v>2.3210823461081942E-2</v>
      </c>
      <c r="I108" s="36">
        <f t="shared" si="10"/>
        <v>1.4980362705145023E-2</v>
      </c>
      <c r="J108" s="20">
        <f t="shared" si="11"/>
        <v>-1.2497461504703766E-2</v>
      </c>
    </row>
    <row r="109" spans="1:10" x14ac:dyDescent="0.25">
      <c r="A109" s="2" t="s">
        <v>624</v>
      </c>
      <c r="B109" s="62">
        <f>'Crypto Portfolio'!T111</f>
        <v>67.172127646136573</v>
      </c>
      <c r="D109" s="48" t="s">
        <v>574</v>
      </c>
      <c r="E109" s="7">
        <v>12089.15</v>
      </c>
      <c r="F109" s="19">
        <v>3334.69</v>
      </c>
      <c r="G109" s="32">
        <f t="shared" si="8"/>
        <v>110.49796985185533</v>
      </c>
      <c r="H109" s="35">
        <f t="shared" si="9"/>
        <v>9.1405007658822424E-3</v>
      </c>
      <c r="I109" s="36">
        <f t="shared" si="10"/>
        <v>1.1250640619361318E-2</v>
      </c>
      <c r="J109" s="20">
        <f t="shared" si="11"/>
        <v>6.158567741719212E-2</v>
      </c>
    </row>
    <row r="110" spans="1:10" x14ac:dyDescent="0.25">
      <c r="A110" s="2" t="s">
        <v>623</v>
      </c>
      <c r="B110" s="62">
        <f>'Crypto Portfolio'!T112</f>
        <v>73.404593489606711</v>
      </c>
      <c r="D110" s="48" t="s">
        <v>573</v>
      </c>
      <c r="E110" s="7">
        <v>12137.95</v>
      </c>
      <c r="F110" s="19">
        <v>3345.78</v>
      </c>
      <c r="G110" s="32">
        <f t="shared" si="8"/>
        <v>114.30969958927243</v>
      </c>
      <c r="H110" s="35">
        <f t="shared" si="9"/>
        <v>4.0366775166162938E-3</v>
      </c>
      <c r="I110" s="36">
        <f t="shared" si="10"/>
        <v>3.3256464618900416E-3</v>
      </c>
      <c r="J110" s="20">
        <f t="shared" si="11"/>
        <v>3.4495925513631454E-2</v>
      </c>
    </row>
    <row r="111" spans="1:10" x14ac:dyDescent="0.25">
      <c r="A111" s="2" t="s">
        <v>622</v>
      </c>
      <c r="B111" s="62">
        <f>'Crypto Portfolio'!T113</f>
        <v>71.437489855926771</v>
      </c>
      <c r="D111" s="48" t="s">
        <v>572</v>
      </c>
      <c r="E111" s="7">
        <v>12098.35</v>
      </c>
      <c r="F111" s="19">
        <v>3327.71</v>
      </c>
      <c r="G111" s="32">
        <f t="shared" si="8"/>
        <v>117.47438983299247</v>
      </c>
      <c r="H111" s="35">
        <f t="shared" si="9"/>
        <v>-3.2624949023517535E-3</v>
      </c>
      <c r="I111" s="36">
        <f t="shared" si="10"/>
        <v>-5.4008332885008281E-3</v>
      </c>
      <c r="J111" s="20">
        <f t="shared" si="11"/>
        <v>2.7685229294549307E-2</v>
      </c>
    </row>
    <row r="112" spans="1:10" x14ac:dyDescent="0.25">
      <c r="A112" s="2" t="s">
        <v>621</v>
      </c>
      <c r="B112" s="62">
        <f>'Crypto Portfolio'!T114</f>
        <v>72.280966157574682</v>
      </c>
      <c r="D112" s="48" t="s">
        <v>569</v>
      </c>
      <c r="E112" s="7">
        <v>12031.5</v>
      </c>
      <c r="F112" s="19">
        <v>3352.09</v>
      </c>
      <c r="G112" s="32">
        <f t="shared" si="8"/>
        <v>121.31588815772093</v>
      </c>
      <c r="H112" s="35">
        <f t="shared" si="9"/>
        <v>-5.525546872094167E-3</v>
      </c>
      <c r="I112" s="36">
        <f t="shared" si="10"/>
        <v>7.3263595685921779E-3</v>
      </c>
      <c r="J112" s="20">
        <f t="shared" si="11"/>
        <v>3.2700730177783743E-2</v>
      </c>
    </row>
    <row r="113" spans="1:10" x14ac:dyDescent="0.25">
      <c r="A113" s="2" t="s">
        <v>620</v>
      </c>
      <c r="B113" s="62">
        <f>'Crypto Portfolio'!T115</f>
        <v>71.29507272328371</v>
      </c>
      <c r="D113" s="48" t="s">
        <v>568</v>
      </c>
      <c r="E113" s="7">
        <v>12107.9</v>
      </c>
      <c r="F113" s="19">
        <v>3357.75</v>
      </c>
      <c r="G113" s="32">
        <f t="shared" si="8"/>
        <v>126.69385259748356</v>
      </c>
      <c r="H113" s="35">
        <f t="shared" si="9"/>
        <v>6.3499979221210978E-3</v>
      </c>
      <c r="I113" s="36">
        <f t="shared" si="10"/>
        <v>1.6884988171557147E-3</v>
      </c>
      <c r="J113" s="20">
        <f t="shared" si="11"/>
        <v>4.433025650169431E-2</v>
      </c>
    </row>
    <row r="114" spans="1:10" x14ac:dyDescent="0.25">
      <c r="A114" s="2" t="s">
        <v>619</v>
      </c>
      <c r="B114" s="62">
        <f>'Crypto Portfolio'!T116</f>
        <v>74.139737059074022</v>
      </c>
      <c r="D114" s="48" t="s">
        <v>567</v>
      </c>
      <c r="E114" s="7">
        <v>12201.2</v>
      </c>
      <c r="F114" s="19">
        <v>3379.45</v>
      </c>
      <c r="G114" s="32">
        <f t="shared" si="8"/>
        <v>134.75522181084909</v>
      </c>
      <c r="H114" s="35">
        <f t="shared" si="9"/>
        <v>7.7057127990816099E-3</v>
      </c>
      <c r="I114" s="36">
        <f t="shared" si="10"/>
        <v>6.4626610081155444E-3</v>
      </c>
      <c r="J114" s="20">
        <f t="shared" si="11"/>
        <v>6.3628732160960766E-2</v>
      </c>
    </row>
    <row r="115" spans="1:10" x14ac:dyDescent="0.25">
      <c r="A115" s="2" t="s">
        <v>618</v>
      </c>
      <c r="B115" s="62">
        <f>'Crypto Portfolio'!T117</f>
        <v>71.846272591126265</v>
      </c>
      <c r="D115" s="48" t="s">
        <v>566</v>
      </c>
      <c r="E115" s="7">
        <v>12174.65</v>
      </c>
      <c r="F115" s="19">
        <v>3373.94</v>
      </c>
      <c r="G115" s="32">
        <f t="shared" si="8"/>
        <v>134.24210432547505</v>
      </c>
      <c r="H115" s="35">
        <f t="shared" si="9"/>
        <v>-2.1760154738879045E-3</v>
      </c>
      <c r="I115" s="36">
        <f t="shared" si="10"/>
        <v>-1.6304428235363044E-3</v>
      </c>
      <c r="J115" s="20">
        <f t="shared" si="11"/>
        <v>-3.8077744111043588E-3</v>
      </c>
    </row>
    <row r="116" spans="1:10" x14ac:dyDescent="0.25">
      <c r="A116" s="2" t="s">
        <v>617</v>
      </c>
      <c r="B116" s="62">
        <f>'Crypto Portfolio'!T118</f>
        <v>72.151142416700537</v>
      </c>
      <c r="D116" s="48" t="s">
        <v>565</v>
      </c>
      <c r="E116" s="7">
        <v>12113.45</v>
      </c>
      <c r="F116" s="19">
        <v>3380.16</v>
      </c>
      <c r="G116" s="32">
        <f t="shared" si="8"/>
        <v>138.99144013277493</v>
      </c>
      <c r="H116" s="35">
        <f t="shared" si="9"/>
        <v>-5.0268385538803084E-3</v>
      </c>
      <c r="I116" s="36">
        <f t="shared" si="10"/>
        <v>1.8435419717006685E-3</v>
      </c>
      <c r="J116" s="20">
        <f t="shared" si="11"/>
        <v>3.5378883779897619E-2</v>
      </c>
    </row>
    <row r="117" spans="1:10" x14ac:dyDescent="0.25">
      <c r="A117" s="2" t="s">
        <v>616</v>
      </c>
      <c r="B117" s="62">
        <f>'Crypto Portfolio'!T119</f>
        <v>70.960617739383181</v>
      </c>
      <c r="D117" s="48" t="s">
        <v>562</v>
      </c>
      <c r="E117" s="7">
        <v>12045.8</v>
      </c>
      <c r="F117" s="19">
        <v>3380.16</v>
      </c>
      <c r="G117" s="32">
        <f t="shared" si="8"/>
        <v>125.47414927431626</v>
      </c>
      <c r="H117" s="35">
        <f t="shared" si="9"/>
        <v>-5.5847013030970727E-3</v>
      </c>
      <c r="I117" s="36">
        <f t="shared" si="10"/>
        <v>0</v>
      </c>
      <c r="J117" s="20">
        <f t="shared" si="11"/>
        <v>-9.7252685816809681E-2</v>
      </c>
    </row>
    <row r="118" spans="1:10" x14ac:dyDescent="0.25">
      <c r="A118" s="2" t="s">
        <v>615</v>
      </c>
      <c r="B118" s="62">
        <f>'Crypto Portfolio'!T120</f>
        <v>71.637460025427728</v>
      </c>
      <c r="D118" s="48" t="s">
        <v>561</v>
      </c>
      <c r="E118" s="7">
        <v>11992.5</v>
      </c>
      <c r="F118" s="19">
        <v>3370.29</v>
      </c>
      <c r="G118" s="32">
        <f t="shared" si="8"/>
        <v>130.94074817395023</v>
      </c>
      <c r="H118" s="35">
        <f t="shared" si="9"/>
        <v>-4.4247787610618428E-3</v>
      </c>
      <c r="I118" s="36">
        <f t="shared" si="10"/>
        <v>-2.9199801192842934E-3</v>
      </c>
      <c r="J118" s="20">
        <f t="shared" si="11"/>
        <v>4.3567531091067035E-2</v>
      </c>
    </row>
    <row r="119" spans="1:10" x14ac:dyDescent="0.25">
      <c r="A119" s="2" t="s">
        <v>614</v>
      </c>
      <c r="B119" s="62">
        <f>'Crypto Portfolio'!T121</f>
        <v>71.257299757411829</v>
      </c>
      <c r="D119" s="48" t="s">
        <v>560</v>
      </c>
      <c r="E119" s="7">
        <v>12125.9</v>
      </c>
      <c r="F119" s="19">
        <v>3386.15</v>
      </c>
      <c r="G119" s="32">
        <f t="shared" si="8"/>
        <v>121.12233856358296</v>
      </c>
      <c r="H119" s="35">
        <f t="shared" si="9"/>
        <v>1.1123618928496892E-2</v>
      </c>
      <c r="I119" s="36">
        <f t="shared" si="10"/>
        <v>4.7058265015771372E-3</v>
      </c>
      <c r="J119" s="20">
        <f t="shared" si="11"/>
        <v>-7.4983607068777824E-2</v>
      </c>
    </row>
    <row r="120" spans="1:10" x14ac:dyDescent="0.25">
      <c r="A120" s="2" t="s">
        <v>613</v>
      </c>
      <c r="B120" s="62">
        <f>'Crypto Portfolio'!T122</f>
        <v>72.605463890765719</v>
      </c>
      <c r="D120" s="48" t="s">
        <v>559</v>
      </c>
      <c r="E120" s="7">
        <v>12080.85</v>
      </c>
      <c r="F120" s="19">
        <v>3373.23</v>
      </c>
      <c r="G120" s="32">
        <f t="shared" si="8"/>
        <v>121.04407468961904</v>
      </c>
      <c r="H120" s="35">
        <f t="shared" si="9"/>
        <v>-3.7151881509825957E-3</v>
      </c>
      <c r="I120" s="36">
        <f t="shared" si="10"/>
        <v>-3.8155427255142094E-3</v>
      </c>
      <c r="J120" s="20">
        <f t="shared" si="11"/>
        <v>-6.4615557206104679E-4</v>
      </c>
    </row>
    <row r="121" spans="1:10" x14ac:dyDescent="0.25">
      <c r="A121" s="2" t="s">
        <v>612</v>
      </c>
      <c r="B121" s="62">
        <f>'Crypto Portfolio'!T123</f>
        <v>74.423908880239651</v>
      </c>
      <c r="D121" s="48" t="s">
        <v>555</v>
      </c>
      <c r="E121" s="7">
        <v>11829.4</v>
      </c>
      <c r="F121" s="19">
        <v>3225.89</v>
      </c>
      <c r="G121" s="32">
        <f t="shared" si="8"/>
        <v>122.9375388763262</v>
      </c>
      <c r="H121" s="35">
        <f t="shared" si="9"/>
        <v>-2.0813932794463974E-2</v>
      </c>
      <c r="I121" s="36">
        <f t="shared" si="10"/>
        <v>-4.367920361196842E-2</v>
      </c>
      <c r="J121" s="20">
        <f t="shared" si="11"/>
        <v>1.5642766418450416E-2</v>
      </c>
    </row>
    <row r="122" spans="1:10" x14ac:dyDescent="0.25">
      <c r="A122" s="2" t="s">
        <v>611</v>
      </c>
      <c r="B122" s="62">
        <f>'Crypto Portfolio'!T124</f>
        <v>73.032108531795473</v>
      </c>
      <c r="D122" s="48" t="s">
        <v>554</v>
      </c>
      <c r="E122" s="7">
        <v>11797.9</v>
      </c>
      <c r="F122" s="19">
        <v>3128.21</v>
      </c>
      <c r="G122" s="32">
        <f t="shared" si="8"/>
        <v>115.47044427750792</v>
      </c>
      <c r="H122" s="35">
        <f t="shared" si="9"/>
        <v>-2.6628569496339738E-3</v>
      </c>
      <c r="I122" s="36">
        <f t="shared" si="10"/>
        <v>-3.0280015747592093E-2</v>
      </c>
      <c r="J122" s="20">
        <f t="shared" si="11"/>
        <v>-6.0738930249206402E-2</v>
      </c>
    </row>
    <row r="123" spans="1:10" x14ac:dyDescent="0.25">
      <c r="A123" s="2" t="s">
        <v>610</v>
      </c>
      <c r="B123" s="62">
        <f>'Crypto Portfolio'!T125</f>
        <v>71.962695147242428</v>
      </c>
      <c r="D123" s="48" t="s">
        <v>553</v>
      </c>
      <c r="E123" s="7">
        <v>11678.5</v>
      </c>
      <c r="F123" s="19">
        <v>3116.39</v>
      </c>
      <c r="G123" s="32">
        <f t="shared" si="8"/>
        <v>105.13548913480741</v>
      </c>
      <c r="H123" s="35">
        <f t="shared" si="9"/>
        <v>-1.0120445163969816E-2</v>
      </c>
      <c r="I123" s="36">
        <f t="shared" si="10"/>
        <v>-3.7785187055856539E-3</v>
      </c>
      <c r="J123" s="20">
        <f t="shared" si="11"/>
        <v>-8.9503034368367929E-2</v>
      </c>
    </row>
    <row r="124" spans="1:10" x14ac:dyDescent="0.25">
      <c r="A124" s="2" t="s">
        <v>609</v>
      </c>
      <c r="B124" s="62">
        <f>'Crypto Portfolio'!T126</f>
        <v>72.521936422505135</v>
      </c>
      <c r="D124" s="48" t="s">
        <v>552</v>
      </c>
      <c r="E124" s="7">
        <v>11633.3</v>
      </c>
      <c r="F124" s="19">
        <v>2978.76</v>
      </c>
      <c r="G124" s="32">
        <f t="shared" si="8"/>
        <v>106.52858029719992</v>
      </c>
      <c r="H124" s="35">
        <f t="shared" si="9"/>
        <v>-3.8703600633643864E-3</v>
      </c>
      <c r="I124" s="36">
        <f t="shared" si="10"/>
        <v>-4.4163278665378725E-2</v>
      </c>
      <c r="J124" s="20">
        <f t="shared" si="11"/>
        <v>1.3250436877753513E-2</v>
      </c>
    </row>
    <row r="125" spans="1:10" x14ac:dyDescent="0.25">
      <c r="A125" s="2" t="s">
        <v>608</v>
      </c>
      <c r="B125" s="62">
        <f>'Crypto Portfolio'!T127</f>
        <v>70.183209807766175</v>
      </c>
      <c r="D125" s="48" t="s">
        <v>551</v>
      </c>
      <c r="E125" s="7">
        <v>11201.75</v>
      </c>
      <c r="F125" s="19">
        <v>2954.22</v>
      </c>
      <c r="G125" s="32">
        <f t="shared" si="8"/>
        <v>105.34544670541885</v>
      </c>
      <c r="H125" s="35">
        <f t="shared" si="9"/>
        <v>-3.709609483121723E-2</v>
      </c>
      <c r="I125" s="36">
        <f t="shared" si="10"/>
        <v>-8.2383273576925875E-3</v>
      </c>
      <c r="J125" s="20">
        <f t="shared" si="11"/>
        <v>-1.11062551334139E-2</v>
      </c>
    </row>
    <row r="126" spans="1:10" x14ac:dyDescent="0.25">
      <c r="A126" s="2" t="s">
        <v>607</v>
      </c>
      <c r="B126" s="62">
        <f>'Crypto Portfolio'!T128</f>
        <v>73.707975777487945</v>
      </c>
      <c r="D126" s="48" t="s">
        <v>548</v>
      </c>
      <c r="E126" s="7">
        <v>11132.75</v>
      </c>
      <c r="F126" s="19">
        <v>3090.23</v>
      </c>
      <c r="G126" s="32">
        <f t="shared" si="8"/>
        <v>107.88941877507406</v>
      </c>
      <c r="H126" s="35">
        <f t="shared" si="9"/>
        <v>-6.1597518244916882E-3</v>
      </c>
      <c r="I126" s="36">
        <f t="shared" si="10"/>
        <v>4.6039225243888371E-2</v>
      </c>
      <c r="J126" s="20">
        <f t="shared" si="11"/>
        <v>2.4148856445300515E-2</v>
      </c>
    </row>
    <row r="127" spans="1:10" x14ac:dyDescent="0.25">
      <c r="A127" s="2" t="s">
        <v>606</v>
      </c>
      <c r="B127" s="62">
        <f>'Crypto Portfolio'!T129</f>
        <v>74.187155291627207</v>
      </c>
      <c r="D127" s="48" t="s">
        <v>547</v>
      </c>
      <c r="E127" s="7">
        <v>11303.3</v>
      </c>
      <c r="F127" s="19">
        <v>3003.37</v>
      </c>
      <c r="G127" s="32">
        <f t="shared" si="8"/>
        <v>105.7064850772703</v>
      </c>
      <c r="H127" s="35">
        <f t="shared" si="9"/>
        <v>1.5319664952504919E-2</v>
      </c>
      <c r="I127" s="36">
        <f t="shared" si="10"/>
        <v>-2.8107940185681968E-2</v>
      </c>
      <c r="J127" s="20">
        <f t="shared" si="11"/>
        <v>-2.0233065694372665E-2</v>
      </c>
    </row>
    <row r="128" spans="1:10" x14ac:dyDescent="0.25">
      <c r="A128" s="2" t="s">
        <v>605</v>
      </c>
      <c r="B128" s="62">
        <f>'Crypto Portfolio'!T130</f>
        <v>74.757956663754626</v>
      </c>
      <c r="D128" s="48" t="s">
        <v>546</v>
      </c>
      <c r="E128" s="7">
        <v>11251</v>
      </c>
      <c r="F128" s="19">
        <v>3130.12</v>
      </c>
      <c r="G128" s="32">
        <f t="shared" si="8"/>
        <v>106.37031087505535</v>
      </c>
      <c r="H128" s="35">
        <f t="shared" si="9"/>
        <v>-4.626967345819244E-3</v>
      </c>
      <c r="I128" s="36">
        <f t="shared" si="10"/>
        <v>4.2202592421180185E-2</v>
      </c>
      <c r="J128" s="20">
        <f t="shared" si="11"/>
        <v>6.2798966146666579E-3</v>
      </c>
    </row>
    <row r="129" spans="1:10" x14ac:dyDescent="0.25">
      <c r="A129" s="2" t="s">
        <v>604</v>
      </c>
      <c r="B129" s="62">
        <f>'Crypto Portfolio'!T131</f>
        <v>79.555054915287187</v>
      </c>
      <c r="D129" s="48" t="s">
        <v>545</v>
      </c>
      <c r="E129" s="7">
        <v>11269</v>
      </c>
      <c r="F129" s="19">
        <v>3023.94</v>
      </c>
      <c r="G129" s="32">
        <f t="shared" si="8"/>
        <v>109.73379315908566</v>
      </c>
      <c r="H129" s="35">
        <f t="shared" si="9"/>
        <v>1.5998577904186018E-3</v>
      </c>
      <c r="I129" s="36">
        <f t="shared" si="10"/>
        <v>-3.3922022158894838E-2</v>
      </c>
      <c r="J129" s="20">
        <f t="shared" si="11"/>
        <v>3.1620498768506256E-2</v>
      </c>
    </row>
    <row r="130" spans="1:10" x14ac:dyDescent="0.25">
      <c r="A130" s="2" t="s">
        <v>603</v>
      </c>
      <c r="B130" s="62">
        <f>'Crypto Portfolio'!T132</f>
        <v>80.33671034253409</v>
      </c>
      <c r="D130" s="48" t="s">
        <v>544</v>
      </c>
      <c r="E130" s="7">
        <v>10989.45</v>
      </c>
      <c r="F130" s="19">
        <v>2972.37</v>
      </c>
      <c r="G130" s="32">
        <f t="shared" si="8"/>
        <v>113.51287310613995</v>
      </c>
      <c r="H130" s="35">
        <f t="shared" si="9"/>
        <v>-2.4806992634661351E-2</v>
      </c>
      <c r="I130" s="36">
        <f t="shared" si="10"/>
        <v>-1.7053909799797706E-2</v>
      </c>
      <c r="J130" s="20">
        <f t="shared" si="11"/>
        <v>3.4438615838018105E-2</v>
      </c>
    </row>
    <row r="131" spans="1:10" x14ac:dyDescent="0.25">
      <c r="A131" s="2" t="s">
        <v>602</v>
      </c>
      <c r="B131" s="62">
        <f>'Crypto Portfolio'!T133</f>
        <v>78.795546464370659</v>
      </c>
      <c r="D131" s="48" t="s">
        <v>541</v>
      </c>
      <c r="E131" s="7">
        <v>10451.450000000001</v>
      </c>
      <c r="F131" s="19">
        <v>2746.56</v>
      </c>
      <c r="G131" s="32">
        <f t="shared" si="8"/>
        <v>92.895764744025996</v>
      </c>
      <c r="H131" s="35">
        <f t="shared" si="9"/>
        <v>-4.8956044206033944E-2</v>
      </c>
      <c r="I131" s="36">
        <f t="shared" si="10"/>
        <v>-7.5969680759797709E-2</v>
      </c>
      <c r="J131" s="20">
        <f t="shared" si="11"/>
        <v>-0.18162793168697244</v>
      </c>
    </row>
    <row r="132" spans="1:10" x14ac:dyDescent="0.25">
      <c r="A132" s="2" t="s">
        <v>601</v>
      </c>
      <c r="B132" s="62">
        <f>'Crypto Portfolio'!T134</f>
        <v>77.559065409268371</v>
      </c>
      <c r="D132" s="48" t="s">
        <v>539</v>
      </c>
      <c r="E132" s="7">
        <v>10458.4</v>
      </c>
      <c r="F132" s="19">
        <v>2741.38</v>
      </c>
      <c r="G132" s="32">
        <f t="shared" ref="G132:G195" si="12">VLOOKUP(D132,$A$3:$B$733,2,FALSE)</f>
        <v>90.620733563957558</v>
      </c>
      <c r="H132" s="35">
        <f t="shared" si="9"/>
        <v>6.6497950045207865E-4</v>
      </c>
      <c r="I132" s="36">
        <f t="shared" si="10"/>
        <v>-1.8859955726435729E-3</v>
      </c>
      <c r="J132" s="20">
        <f t="shared" si="11"/>
        <v>-2.4490149646082093E-2</v>
      </c>
    </row>
    <row r="133" spans="1:10" x14ac:dyDescent="0.25">
      <c r="A133" s="2" t="s">
        <v>600</v>
      </c>
      <c r="B133" s="62">
        <f>'Crypto Portfolio'!T135</f>
        <v>80.656905619036252</v>
      </c>
      <c r="D133" s="48" t="s">
        <v>538</v>
      </c>
      <c r="E133" s="7">
        <v>9590.15</v>
      </c>
      <c r="F133" s="19">
        <v>2480.64</v>
      </c>
      <c r="G133" s="32">
        <f t="shared" si="12"/>
        <v>52.119363144399813</v>
      </c>
      <c r="H133" s="35">
        <f t="shared" ref="H133:H196" si="13">E133/E132-1</f>
        <v>-8.3019391111451069E-2</v>
      </c>
      <c r="I133" s="36">
        <f t="shared" ref="I133:I196" si="14">F133/F132-1</f>
        <v>-9.5112680474797484E-2</v>
      </c>
      <c r="J133" s="20">
        <f t="shared" ref="J133:J196" si="15">G133/G132-1</f>
        <v>-0.42486270972839302</v>
      </c>
    </row>
    <row r="134" spans="1:10" x14ac:dyDescent="0.25">
      <c r="A134" s="2" t="s">
        <v>599</v>
      </c>
      <c r="B134" s="62">
        <f>'Crypto Portfolio'!T136</f>
        <v>79.676473899181588</v>
      </c>
      <c r="D134" s="48" t="s">
        <v>537</v>
      </c>
      <c r="E134" s="7">
        <v>9955.2000000000007</v>
      </c>
      <c r="F134" s="19">
        <v>2711.02</v>
      </c>
      <c r="G134" s="32">
        <f t="shared" si="12"/>
        <v>62.806869966550657</v>
      </c>
      <c r="H134" s="35">
        <f t="shared" si="13"/>
        <v>3.8065098043305046E-2</v>
      </c>
      <c r="I134" s="36">
        <f t="shared" si="14"/>
        <v>9.2871194530443901E-2</v>
      </c>
      <c r="J134" s="20">
        <f t="shared" si="15"/>
        <v>0.20505827733428883</v>
      </c>
    </row>
    <row r="135" spans="1:10" x14ac:dyDescent="0.25">
      <c r="A135" s="2" t="s">
        <v>598</v>
      </c>
      <c r="B135" s="62">
        <f>'Crypto Portfolio'!T137</f>
        <v>81.745000091092294</v>
      </c>
      <c r="D135" s="48" t="s">
        <v>534</v>
      </c>
      <c r="E135" s="7">
        <v>9197.4</v>
      </c>
      <c r="F135" s="19">
        <v>2386.13</v>
      </c>
      <c r="G135" s="32">
        <f t="shared" si="12"/>
        <v>53.851123923669618</v>
      </c>
      <c r="H135" s="35">
        <f t="shared" si="13"/>
        <v>-7.6121022179363673E-2</v>
      </c>
      <c r="I135" s="36">
        <f t="shared" si="14"/>
        <v>-0.11984050283657066</v>
      </c>
      <c r="J135" s="20">
        <f t="shared" si="15"/>
        <v>-0.14259182232215428</v>
      </c>
    </row>
    <row r="136" spans="1:10" x14ac:dyDescent="0.25">
      <c r="A136" s="2" t="s">
        <v>597</v>
      </c>
      <c r="B136" s="62">
        <f>'Crypto Portfolio'!T138</f>
        <v>80.363351152234642</v>
      </c>
      <c r="D136" s="48" t="s">
        <v>533</v>
      </c>
      <c r="E136" s="7">
        <v>8967.0499999999993</v>
      </c>
      <c r="F136" s="19">
        <v>2529.19</v>
      </c>
      <c r="G136" s="32">
        <f t="shared" si="12"/>
        <v>57.107387251510197</v>
      </c>
      <c r="H136" s="35">
        <f t="shared" si="13"/>
        <v>-2.5045121447365593E-2</v>
      </c>
      <c r="I136" s="36">
        <f t="shared" si="14"/>
        <v>5.9954822243549089E-2</v>
      </c>
      <c r="J136" s="20">
        <f t="shared" si="15"/>
        <v>6.0467880530332474E-2</v>
      </c>
    </row>
    <row r="137" spans="1:10" x14ac:dyDescent="0.25">
      <c r="A137" s="2" t="s">
        <v>596</v>
      </c>
      <c r="B137" s="62">
        <f>'Crypto Portfolio'!T139</f>
        <v>89.965683761591265</v>
      </c>
      <c r="D137" s="48" t="s">
        <v>532</v>
      </c>
      <c r="E137" s="7">
        <v>8468.7999999999993</v>
      </c>
      <c r="F137" s="19">
        <v>2398.1</v>
      </c>
      <c r="G137" s="32">
        <f t="shared" si="12"/>
        <v>57.888398813330284</v>
      </c>
      <c r="H137" s="35">
        <f t="shared" si="13"/>
        <v>-5.5564539062456397E-2</v>
      </c>
      <c r="I137" s="36">
        <f t="shared" si="14"/>
        <v>-5.1830823307066787E-2</v>
      </c>
      <c r="J137" s="20">
        <f t="shared" si="15"/>
        <v>1.3676191459791154E-2</v>
      </c>
    </row>
    <row r="138" spans="1:10" x14ac:dyDescent="0.25">
      <c r="A138" s="2" t="s">
        <v>595</v>
      </c>
      <c r="B138" s="62">
        <f>'Crypto Portfolio'!T140</f>
        <v>91.729892292888138</v>
      </c>
      <c r="D138" s="48" t="s">
        <v>531</v>
      </c>
      <c r="E138" s="7">
        <v>8263.4500000000007</v>
      </c>
      <c r="F138" s="19">
        <v>2409.39</v>
      </c>
      <c r="G138" s="32">
        <f t="shared" si="12"/>
        <v>67.160925099436412</v>
      </c>
      <c r="H138" s="35">
        <f t="shared" si="13"/>
        <v>-2.4247827319100579E-2</v>
      </c>
      <c r="I138" s="36">
        <f t="shared" si="14"/>
        <v>4.707893749218206E-3</v>
      </c>
      <c r="J138" s="20">
        <f t="shared" si="15"/>
        <v>0.1601793533106135</v>
      </c>
    </row>
    <row r="139" spans="1:10" x14ac:dyDescent="0.25">
      <c r="A139" s="2" t="s">
        <v>594</v>
      </c>
      <c r="B139" s="62">
        <f>'Crypto Portfolio'!T141</f>
        <v>89.876523709130623</v>
      </c>
      <c r="D139" s="48" t="s">
        <v>530</v>
      </c>
      <c r="E139" s="7">
        <v>8745.4500000000007</v>
      </c>
      <c r="F139" s="19">
        <v>2304.92</v>
      </c>
      <c r="G139" s="32">
        <f t="shared" si="12"/>
        <v>66.050031019094718</v>
      </c>
      <c r="H139" s="35">
        <f t="shared" si="13"/>
        <v>5.8329148237116435E-2</v>
      </c>
      <c r="I139" s="36">
        <f t="shared" si="14"/>
        <v>-4.3359522534749395E-2</v>
      </c>
      <c r="J139" s="20">
        <f t="shared" si="15"/>
        <v>-1.6540779905829694E-2</v>
      </c>
    </row>
    <row r="140" spans="1:10" x14ac:dyDescent="0.25">
      <c r="A140" s="2" t="s">
        <v>593</v>
      </c>
      <c r="B140" s="62">
        <f>'Crypto Portfolio'!T142</f>
        <v>94.296193198420383</v>
      </c>
      <c r="D140" s="48" t="s">
        <v>527</v>
      </c>
      <c r="E140" s="7">
        <v>7610.25</v>
      </c>
      <c r="F140" s="19">
        <v>2237.4</v>
      </c>
      <c r="G140" s="32">
        <f t="shared" si="12"/>
        <v>67.294617755214418</v>
      </c>
      <c r="H140" s="35">
        <f t="shared" si="13"/>
        <v>-0.12980464127060365</v>
      </c>
      <c r="I140" s="36">
        <f t="shared" si="14"/>
        <v>-2.9293858355170621E-2</v>
      </c>
      <c r="J140" s="20">
        <f t="shared" si="15"/>
        <v>1.8843090864861134E-2</v>
      </c>
    </row>
    <row r="141" spans="1:10" x14ac:dyDescent="0.25">
      <c r="A141" s="2" t="s">
        <v>592</v>
      </c>
      <c r="B141" s="62">
        <f>'Crypto Portfolio'!T143</f>
        <v>94.541782922865366</v>
      </c>
      <c r="D141" s="48" t="s">
        <v>526</v>
      </c>
      <c r="E141" s="7">
        <v>7801.05</v>
      </c>
      <c r="F141" s="19">
        <v>2447.33</v>
      </c>
      <c r="G141" s="32">
        <f t="shared" si="12"/>
        <v>69.110242816023089</v>
      </c>
      <c r="H141" s="35">
        <f t="shared" si="13"/>
        <v>2.507144968956343E-2</v>
      </c>
      <c r="I141" s="36">
        <f t="shared" si="14"/>
        <v>9.3827657101993367E-2</v>
      </c>
      <c r="J141" s="20">
        <f t="shared" si="15"/>
        <v>2.6980241828745477E-2</v>
      </c>
    </row>
    <row r="142" spans="1:10" x14ac:dyDescent="0.25">
      <c r="A142" s="2" t="s">
        <v>591</v>
      </c>
      <c r="B142" s="62">
        <f>'Crypto Portfolio'!T144</f>
        <v>90.779249687019927</v>
      </c>
      <c r="D142" s="48" t="s">
        <v>525</v>
      </c>
      <c r="E142" s="7">
        <v>8317.85</v>
      </c>
      <c r="F142" s="19">
        <v>2475.56</v>
      </c>
      <c r="G142" s="32">
        <f t="shared" si="12"/>
        <v>68.130105046004473</v>
      </c>
      <c r="H142" s="35">
        <f t="shared" si="13"/>
        <v>6.6247492324751134E-2</v>
      </c>
      <c r="I142" s="36">
        <f t="shared" si="14"/>
        <v>1.1535019797084933E-2</v>
      </c>
      <c r="J142" s="20">
        <f t="shared" si="15"/>
        <v>-1.418223594768464E-2</v>
      </c>
    </row>
    <row r="143" spans="1:10" x14ac:dyDescent="0.25">
      <c r="A143" s="2" t="s">
        <v>590</v>
      </c>
      <c r="B143" s="62">
        <f>'Crypto Portfolio'!T145</f>
        <v>91.578413579481065</v>
      </c>
      <c r="D143" s="48" t="s">
        <v>524</v>
      </c>
      <c r="E143" s="7">
        <v>8641.4500000000007</v>
      </c>
      <c r="F143" s="19">
        <v>2630.07</v>
      </c>
      <c r="G143" s="32">
        <f t="shared" si="12"/>
        <v>70.380612666224081</v>
      </c>
      <c r="H143" s="35">
        <f t="shared" si="13"/>
        <v>3.890428415996916E-2</v>
      </c>
      <c r="I143" s="36">
        <f t="shared" si="14"/>
        <v>6.2414160836336219E-2</v>
      </c>
      <c r="J143" s="20">
        <f t="shared" si="15"/>
        <v>3.3032498903384333E-2</v>
      </c>
    </row>
    <row r="144" spans="1:10" x14ac:dyDescent="0.25">
      <c r="A144" s="2" t="s">
        <v>589</v>
      </c>
      <c r="B144" s="62">
        <f>'Crypto Portfolio'!T146</f>
        <v>94.348970767207476</v>
      </c>
      <c r="D144" s="48" t="s">
        <v>523</v>
      </c>
      <c r="E144" s="7">
        <v>8660.25</v>
      </c>
      <c r="F144" s="19">
        <v>2541.4699999999998</v>
      </c>
      <c r="G144" s="32">
        <f t="shared" si="12"/>
        <v>66.334385817581577</v>
      </c>
      <c r="H144" s="35">
        <f t="shared" si="13"/>
        <v>2.1755608144464755E-3</v>
      </c>
      <c r="I144" s="36">
        <f t="shared" si="14"/>
        <v>-3.36873163071707E-2</v>
      </c>
      <c r="J144" s="20">
        <f t="shared" si="15"/>
        <v>-5.7490645439980725E-2</v>
      </c>
    </row>
    <row r="145" spans="1:10" x14ac:dyDescent="0.25">
      <c r="A145" s="2" t="s">
        <v>588</v>
      </c>
      <c r="B145" s="62">
        <f>'Crypto Portfolio'!T147</f>
        <v>93.511225458923775</v>
      </c>
      <c r="D145" s="48" t="s">
        <v>520</v>
      </c>
      <c r="E145" s="7">
        <v>8281.1</v>
      </c>
      <c r="F145" s="19">
        <v>2626.65</v>
      </c>
      <c r="G145" s="32">
        <f t="shared" si="12"/>
        <v>66.719541671806937</v>
      </c>
      <c r="H145" s="35">
        <f t="shared" si="13"/>
        <v>-4.3780491325308146E-2</v>
      </c>
      <c r="I145" s="36">
        <f t="shared" si="14"/>
        <v>3.3516035994916482E-2</v>
      </c>
      <c r="J145" s="20">
        <f t="shared" si="15"/>
        <v>5.8062775358247443E-3</v>
      </c>
    </row>
    <row r="146" spans="1:10" x14ac:dyDescent="0.25">
      <c r="A146" s="2" t="s">
        <v>587</v>
      </c>
      <c r="B146" s="62">
        <f>'Crypto Portfolio'!T148</f>
        <v>89.703084606443866</v>
      </c>
      <c r="D146" s="48" t="s">
        <v>519</v>
      </c>
      <c r="E146" s="7">
        <v>8597.75</v>
      </c>
      <c r="F146" s="19">
        <v>2584.59</v>
      </c>
      <c r="G146" s="32">
        <f t="shared" si="12"/>
        <v>67.778989515865717</v>
      </c>
      <c r="H146" s="35">
        <f t="shared" si="13"/>
        <v>3.8237673738996003E-2</v>
      </c>
      <c r="I146" s="36">
        <f t="shared" si="14"/>
        <v>-1.60127919593398E-2</v>
      </c>
      <c r="J146" s="20">
        <f t="shared" si="15"/>
        <v>1.5879123529807693E-2</v>
      </c>
    </row>
    <row r="147" spans="1:10" x14ac:dyDescent="0.25">
      <c r="A147" s="2" t="s">
        <v>586</v>
      </c>
      <c r="B147" s="62">
        <f>'Crypto Portfolio'!T149</f>
        <v>90.75592305298305</v>
      </c>
      <c r="D147" s="48" t="s">
        <v>518</v>
      </c>
      <c r="E147" s="7">
        <v>8253.7999999999993</v>
      </c>
      <c r="F147" s="19">
        <v>2470.5</v>
      </c>
      <c r="G147" s="32">
        <f t="shared" si="12"/>
        <v>69.226150637914273</v>
      </c>
      <c r="H147" s="35">
        <f t="shared" si="13"/>
        <v>-4.0004652379983185E-2</v>
      </c>
      <c r="I147" s="36">
        <f t="shared" si="14"/>
        <v>-4.4142397827121593E-2</v>
      </c>
      <c r="J147" s="20">
        <f t="shared" si="15"/>
        <v>2.1351175819902091E-2</v>
      </c>
    </row>
    <row r="148" spans="1:10" x14ac:dyDescent="0.25">
      <c r="A148" s="2" t="s">
        <v>585</v>
      </c>
      <c r="B148" s="62">
        <f>'Crypto Portfolio'!T150</f>
        <v>89.067307893885811</v>
      </c>
      <c r="D148" s="48" t="s">
        <v>516</v>
      </c>
      <c r="E148" s="7">
        <v>8083.8</v>
      </c>
      <c r="F148" s="19">
        <v>2488.65</v>
      </c>
      <c r="G148" s="32">
        <f t="shared" si="12"/>
        <v>71.79333486732169</v>
      </c>
      <c r="H148" s="35">
        <f t="shared" si="13"/>
        <v>-2.0596573699386833E-2</v>
      </c>
      <c r="I148" s="36">
        <f t="shared" si="14"/>
        <v>7.3466909532484692E-3</v>
      </c>
      <c r="J148" s="20">
        <f t="shared" si="15"/>
        <v>3.7084023967113522E-2</v>
      </c>
    </row>
    <row r="149" spans="1:10" x14ac:dyDescent="0.25">
      <c r="A149" s="2" t="s">
        <v>584</v>
      </c>
      <c r="B149" s="62">
        <f>'Crypto Portfolio'!T151</f>
        <v>92.286688458358668</v>
      </c>
      <c r="D149" s="48" t="s">
        <v>512</v>
      </c>
      <c r="E149" s="7">
        <v>8792.2000000000007</v>
      </c>
      <c r="F149" s="19">
        <v>2659.41</v>
      </c>
      <c r="G149" s="32">
        <f t="shared" si="12"/>
        <v>79.71549611519545</v>
      </c>
      <c r="H149" s="35">
        <f t="shared" si="13"/>
        <v>8.7632054231920664E-2</v>
      </c>
      <c r="I149" s="36">
        <f t="shared" si="14"/>
        <v>6.861551443553715E-2</v>
      </c>
      <c r="J149" s="20">
        <f t="shared" si="15"/>
        <v>0.1103467510252083</v>
      </c>
    </row>
    <row r="150" spans="1:10" x14ac:dyDescent="0.25">
      <c r="A150" s="2" t="s">
        <v>583</v>
      </c>
      <c r="B150" s="62">
        <f>'Crypto Portfolio'!T152</f>
        <v>95.316196812282357</v>
      </c>
      <c r="D150" s="48" t="s">
        <v>511</v>
      </c>
      <c r="E150" s="7">
        <v>8748.75</v>
      </c>
      <c r="F150" s="19">
        <v>2749.98</v>
      </c>
      <c r="G150" s="32">
        <f t="shared" si="12"/>
        <v>82.439003386271409</v>
      </c>
      <c r="H150" s="35">
        <f t="shared" si="13"/>
        <v>-4.9418803029959157E-3</v>
      </c>
      <c r="I150" s="36">
        <f t="shared" si="14"/>
        <v>3.4056426049386967E-2</v>
      </c>
      <c r="J150" s="20">
        <f t="shared" si="15"/>
        <v>3.416534304873764E-2</v>
      </c>
    </row>
    <row r="151" spans="1:10" x14ac:dyDescent="0.25">
      <c r="A151" s="2" t="s">
        <v>582</v>
      </c>
      <c r="B151" s="62">
        <f>'Crypto Portfolio'!T153</f>
        <v>100.72573900104818</v>
      </c>
      <c r="D151" s="48" t="s">
        <v>510</v>
      </c>
      <c r="E151" s="7">
        <v>9111.9</v>
      </c>
      <c r="F151" s="19">
        <v>2789.82</v>
      </c>
      <c r="G151" s="32">
        <f t="shared" si="12"/>
        <v>81.482204620487238</v>
      </c>
      <c r="H151" s="35">
        <f t="shared" si="13"/>
        <v>4.1508786969566946E-2</v>
      </c>
      <c r="I151" s="36">
        <f t="shared" si="14"/>
        <v>1.448737809002254E-2</v>
      </c>
      <c r="J151" s="20">
        <f t="shared" si="15"/>
        <v>-1.160614183193176E-2</v>
      </c>
    </row>
    <row r="152" spans="1:10" x14ac:dyDescent="0.25">
      <c r="A152" s="2" t="s">
        <v>581</v>
      </c>
      <c r="B152" s="62">
        <f>'Crypto Portfolio'!T154</f>
        <v>100.36441541128781</v>
      </c>
      <c r="D152" s="48" t="s">
        <v>506</v>
      </c>
      <c r="E152" s="7">
        <v>8993.85</v>
      </c>
      <c r="F152" s="19">
        <v>2761.63</v>
      </c>
      <c r="G152" s="32">
        <f t="shared" si="12"/>
        <v>76.730109817822068</v>
      </c>
      <c r="H152" s="35">
        <f t="shared" si="13"/>
        <v>-1.2955585552958171E-2</v>
      </c>
      <c r="I152" s="36">
        <f t="shared" si="14"/>
        <v>-1.0104594561656355E-2</v>
      </c>
      <c r="J152" s="20">
        <f t="shared" si="15"/>
        <v>-5.8320645898065737E-2</v>
      </c>
    </row>
    <row r="153" spans="1:10" x14ac:dyDescent="0.25">
      <c r="A153" s="2" t="s">
        <v>580</v>
      </c>
      <c r="B153" s="62">
        <f>'Crypto Portfolio'!T155</f>
        <v>104.77802855555321</v>
      </c>
      <c r="D153" s="48" t="s">
        <v>504</v>
      </c>
      <c r="E153" s="7">
        <v>8925.2999999999993</v>
      </c>
      <c r="F153" s="19">
        <v>2783.36</v>
      </c>
      <c r="G153" s="32">
        <f t="shared" si="12"/>
        <v>74.421621446956635</v>
      </c>
      <c r="H153" s="35">
        <f t="shared" si="13"/>
        <v>-7.6218749478811354E-3</v>
      </c>
      <c r="I153" s="36">
        <f t="shared" si="14"/>
        <v>7.8685414048949021E-3</v>
      </c>
      <c r="J153" s="20">
        <f t="shared" si="15"/>
        <v>-3.0085821281194636E-2</v>
      </c>
    </row>
    <row r="154" spans="1:10" x14ac:dyDescent="0.25">
      <c r="A154" s="2" t="s">
        <v>579</v>
      </c>
      <c r="B154" s="62">
        <f>'Crypto Portfolio'!T156</f>
        <v>102.00106631475821</v>
      </c>
      <c r="D154" s="48" t="s">
        <v>503</v>
      </c>
      <c r="E154" s="7">
        <v>8992.7999999999993</v>
      </c>
      <c r="F154" s="19">
        <v>2799.55</v>
      </c>
      <c r="G154" s="32">
        <f t="shared" si="12"/>
        <v>81.148369777336086</v>
      </c>
      <c r="H154" s="35">
        <f t="shared" si="13"/>
        <v>7.5627709992940328E-3</v>
      </c>
      <c r="I154" s="36">
        <f t="shared" si="14"/>
        <v>5.8167107381006389E-3</v>
      </c>
      <c r="J154" s="20">
        <f t="shared" si="15"/>
        <v>9.0387016563108435E-2</v>
      </c>
    </row>
    <row r="155" spans="1:10" x14ac:dyDescent="0.25">
      <c r="A155" s="2" t="s">
        <v>578</v>
      </c>
      <c r="B155" s="62">
        <f>'Crypto Portfolio'!T157</f>
        <v>103.92666013036192</v>
      </c>
      <c r="D155" s="48" t="s">
        <v>502</v>
      </c>
      <c r="E155" s="7">
        <v>9266.75</v>
      </c>
      <c r="F155" s="19">
        <v>2874.56</v>
      </c>
      <c r="G155" s="32">
        <f t="shared" si="12"/>
        <v>80.705301734385174</v>
      </c>
      <c r="H155" s="35">
        <f t="shared" si="13"/>
        <v>3.0463259496486206E-2</v>
      </c>
      <c r="I155" s="36">
        <f t="shared" si="14"/>
        <v>2.6793591827257934E-2</v>
      </c>
      <c r="J155" s="20">
        <f t="shared" si="15"/>
        <v>-5.4599746632821855E-3</v>
      </c>
    </row>
    <row r="156" spans="1:10" x14ac:dyDescent="0.25">
      <c r="A156" s="2" t="s">
        <v>577</v>
      </c>
      <c r="B156" s="62">
        <f>'Crypto Portfolio'!T158</f>
        <v>104.53948705016629</v>
      </c>
      <c r="D156" s="48" t="s">
        <v>499</v>
      </c>
      <c r="E156" s="7">
        <v>9261.85</v>
      </c>
      <c r="F156" s="19">
        <v>2823.16</v>
      </c>
      <c r="G156" s="32">
        <f t="shared" si="12"/>
        <v>79.156973703548829</v>
      </c>
      <c r="H156" s="35">
        <f t="shared" si="13"/>
        <v>-5.2877222327130102E-4</v>
      </c>
      <c r="I156" s="36">
        <f t="shared" si="14"/>
        <v>-1.7880997439608137E-2</v>
      </c>
      <c r="J156" s="20">
        <f t="shared" si="15"/>
        <v>-1.9184960560982178E-2</v>
      </c>
    </row>
    <row r="157" spans="1:10" x14ac:dyDescent="0.25">
      <c r="A157" s="2" t="s">
        <v>576</v>
      </c>
      <c r="B157" s="62">
        <f>'Crypto Portfolio'!T159</f>
        <v>105.40495512262555</v>
      </c>
      <c r="D157" s="48" t="s">
        <v>498</v>
      </c>
      <c r="E157" s="7">
        <v>8981.4500000000007</v>
      </c>
      <c r="F157" s="19">
        <v>2736.56</v>
      </c>
      <c r="G157" s="32">
        <f t="shared" si="12"/>
        <v>79.730896481053975</v>
      </c>
      <c r="H157" s="35">
        <f t="shared" si="13"/>
        <v>-3.0274729130789213E-2</v>
      </c>
      <c r="I157" s="36">
        <f t="shared" si="14"/>
        <v>-3.0674846625766805E-2</v>
      </c>
      <c r="J157" s="20">
        <f t="shared" si="15"/>
        <v>7.2504385988092501E-3</v>
      </c>
    </row>
    <row r="158" spans="1:10" x14ac:dyDescent="0.25">
      <c r="A158" s="2" t="s">
        <v>575</v>
      </c>
      <c r="B158" s="62">
        <f>'Crypto Portfolio'!T160</f>
        <v>104.08766075357551</v>
      </c>
      <c r="D158" s="48" t="s">
        <v>497</v>
      </c>
      <c r="E158" s="7">
        <v>9187.2999999999993</v>
      </c>
      <c r="F158" s="19">
        <v>2799.31</v>
      </c>
      <c r="G158" s="32">
        <f t="shared" si="12"/>
        <v>84.057412202927537</v>
      </c>
      <c r="H158" s="35">
        <f t="shared" si="13"/>
        <v>2.2919461779556505E-2</v>
      </c>
      <c r="I158" s="36">
        <f t="shared" si="14"/>
        <v>2.2930248194813929E-2</v>
      </c>
      <c r="J158" s="20">
        <f t="shared" si="15"/>
        <v>5.426397937092875E-2</v>
      </c>
    </row>
    <row r="159" spans="1:10" x14ac:dyDescent="0.25">
      <c r="A159" s="2" t="s">
        <v>574</v>
      </c>
      <c r="B159" s="62">
        <f>'Crypto Portfolio'!T161</f>
        <v>110.49796985185533</v>
      </c>
      <c r="D159" s="48" t="s">
        <v>496</v>
      </c>
      <c r="E159" s="7">
        <v>9313.9</v>
      </c>
      <c r="F159" s="19">
        <v>2797.8</v>
      </c>
      <c r="G159" s="32">
        <f t="shared" si="12"/>
        <v>88.169372811830527</v>
      </c>
      <c r="H159" s="35">
        <f t="shared" si="13"/>
        <v>1.3779891807168543E-2</v>
      </c>
      <c r="I159" s="36">
        <f t="shared" si="14"/>
        <v>-5.3941864245110605E-4</v>
      </c>
      <c r="J159" s="20">
        <f t="shared" si="15"/>
        <v>4.8918477278078409E-2</v>
      </c>
    </row>
    <row r="160" spans="1:10" x14ac:dyDescent="0.25">
      <c r="A160" s="2" t="s">
        <v>573</v>
      </c>
      <c r="B160" s="62">
        <f>'Crypto Portfolio'!T162</f>
        <v>114.30969958927243</v>
      </c>
      <c r="D160" s="48" t="s">
        <v>495</v>
      </c>
      <c r="E160" s="7">
        <v>9154.4</v>
      </c>
      <c r="F160" s="19">
        <v>2836.74</v>
      </c>
      <c r="G160" s="32">
        <f t="shared" si="12"/>
        <v>88.85661449569929</v>
      </c>
      <c r="H160" s="35">
        <f t="shared" si="13"/>
        <v>-1.7124942290554945E-2</v>
      </c>
      <c r="I160" s="36">
        <f t="shared" si="14"/>
        <v>1.3918078490242181E-2</v>
      </c>
      <c r="J160" s="20">
        <f t="shared" si="15"/>
        <v>7.7945624648534384E-3</v>
      </c>
    </row>
    <row r="161" spans="1:10" x14ac:dyDescent="0.25">
      <c r="A161" s="2" t="s">
        <v>572</v>
      </c>
      <c r="B161" s="62">
        <f>'Crypto Portfolio'!T163</f>
        <v>117.47438983299247</v>
      </c>
      <c r="D161" s="48" t="s">
        <v>492</v>
      </c>
      <c r="E161" s="7">
        <v>9282.2999999999993</v>
      </c>
      <c r="F161" s="19">
        <v>2878.48</v>
      </c>
      <c r="G161" s="32">
        <f t="shared" si="12"/>
        <v>94.192470679574797</v>
      </c>
      <c r="H161" s="35">
        <f t="shared" si="13"/>
        <v>1.3971423577733066E-2</v>
      </c>
      <c r="I161" s="36">
        <f t="shared" si="14"/>
        <v>1.4714073196697708E-2</v>
      </c>
      <c r="J161" s="20">
        <f t="shared" si="15"/>
        <v>6.0050185505703402E-2</v>
      </c>
    </row>
    <row r="162" spans="1:10" x14ac:dyDescent="0.25">
      <c r="A162" s="2" t="s">
        <v>571</v>
      </c>
      <c r="B162" s="62">
        <f>'Crypto Portfolio'!T164</f>
        <v>117.41093936757707</v>
      </c>
      <c r="D162" s="48" t="s">
        <v>491</v>
      </c>
      <c r="E162" s="7">
        <v>9380.9</v>
      </c>
      <c r="F162" s="19">
        <v>2863.39</v>
      </c>
      <c r="G162" s="32">
        <f t="shared" si="12"/>
        <v>94.187409071262962</v>
      </c>
      <c r="H162" s="35">
        <f t="shared" si="13"/>
        <v>1.0622367301207802E-2</v>
      </c>
      <c r="I162" s="36">
        <f t="shared" si="14"/>
        <v>-5.2423501292349073E-3</v>
      </c>
      <c r="J162" s="20">
        <f t="shared" si="15"/>
        <v>-5.3736867451470438E-5</v>
      </c>
    </row>
    <row r="163" spans="1:10" x14ac:dyDescent="0.25">
      <c r="A163" s="2" t="s">
        <v>570</v>
      </c>
      <c r="B163" s="62">
        <f>'Crypto Portfolio'!T165</f>
        <v>122.80891057018357</v>
      </c>
      <c r="D163" s="48" t="s">
        <v>490</v>
      </c>
      <c r="E163" s="7">
        <v>9553.35</v>
      </c>
      <c r="F163" s="19">
        <v>2939.51</v>
      </c>
      <c r="G163" s="32">
        <f t="shared" si="12"/>
        <v>103.49550962900557</v>
      </c>
      <c r="H163" s="35">
        <f t="shared" si="13"/>
        <v>1.8383097570595641E-2</v>
      </c>
      <c r="I163" s="36">
        <f t="shared" si="14"/>
        <v>2.6583874358714787E-2</v>
      </c>
      <c r="J163" s="20">
        <f t="shared" si="15"/>
        <v>9.882531698796404E-2</v>
      </c>
    </row>
    <row r="164" spans="1:10" x14ac:dyDescent="0.25">
      <c r="A164" s="2" t="s">
        <v>569</v>
      </c>
      <c r="B164" s="62">
        <f>'Crypto Portfolio'!T166</f>
        <v>121.31588815772093</v>
      </c>
      <c r="D164" s="48" t="s">
        <v>489</v>
      </c>
      <c r="E164" s="7">
        <v>9859.9</v>
      </c>
      <c r="F164" s="19">
        <v>2912.43</v>
      </c>
      <c r="G164" s="32">
        <f t="shared" si="12"/>
        <v>99.092640221492402</v>
      </c>
      <c r="H164" s="35">
        <f t="shared" si="13"/>
        <v>3.2088220362490594E-2</v>
      </c>
      <c r="I164" s="36">
        <f t="shared" si="14"/>
        <v>-9.2124197570344624E-3</v>
      </c>
      <c r="J164" s="20">
        <f t="shared" si="15"/>
        <v>-4.2541646717774273E-2</v>
      </c>
    </row>
    <row r="165" spans="1:10" x14ac:dyDescent="0.25">
      <c r="A165" s="2" t="s">
        <v>568</v>
      </c>
      <c r="B165" s="62">
        <f>'Crypto Portfolio'!T167</f>
        <v>126.69385259748356</v>
      </c>
      <c r="D165" s="48" t="s">
        <v>485</v>
      </c>
      <c r="E165" s="7">
        <v>9293.5</v>
      </c>
      <c r="F165" s="19">
        <v>2842.74</v>
      </c>
      <c r="G165" s="32">
        <f t="shared" si="12"/>
        <v>100.85978801865244</v>
      </c>
      <c r="H165" s="35">
        <f t="shared" si="13"/>
        <v>-5.7444801671416523E-2</v>
      </c>
      <c r="I165" s="36">
        <f t="shared" si="14"/>
        <v>-2.3928472100616993E-2</v>
      </c>
      <c r="J165" s="20">
        <f t="shared" si="15"/>
        <v>1.7833290072906571E-2</v>
      </c>
    </row>
    <row r="166" spans="1:10" x14ac:dyDescent="0.25">
      <c r="A166" s="2" t="s">
        <v>567</v>
      </c>
      <c r="B166" s="62">
        <f>'Crypto Portfolio'!T168</f>
        <v>134.75522181084909</v>
      </c>
      <c r="D166" s="48" t="s">
        <v>484</v>
      </c>
      <c r="E166" s="7">
        <v>9205.6</v>
      </c>
      <c r="F166" s="19">
        <v>2868.44</v>
      </c>
      <c r="G166" s="32">
        <f t="shared" si="12"/>
        <v>100.81956819038436</v>
      </c>
      <c r="H166" s="35">
        <f t="shared" si="13"/>
        <v>-9.4582234895356221E-3</v>
      </c>
      <c r="I166" s="36">
        <f t="shared" si="14"/>
        <v>9.0405735311707147E-3</v>
      </c>
      <c r="J166" s="20">
        <f t="shared" si="15"/>
        <v>-3.9876970850505344E-4</v>
      </c>
    </row>
    <row r="167" spans="1:10" x14ac:dyDescent="0.25">
      <c r="A167" s="2" t="s">
        <v>566</v>
      </c>
      <c r="B167" s="62">
        <f>'Crypto Portfolio'!T169</f>
        <v>134.24210432547505</v>
      </c>
      <c r="D167" s="48" t="s">
        <v>483</v>
      </c>
      <c r="E167" s="7">
        <v>9270.9</v>
      </c>
      <c r="F167" s="19">
        <v>2848.42</v>
      </c>
      <c r="G167" s="32">
        <f t="shared" si="12"/>
        <v>99.418351611536877</v>
      </c>
      <c r="H167" s="35">
        <f t="shared" si="13"/>
        <v>7.093508299296003E-3</v>
      </c>
      <c r="I167" s="36">
        <f t="shared" si="14"/>
        <v>-6.9794034388029891E-3</v>
      </c>
      <c r="J167" s="20">
        <f t="shared" si="15"/>
        <v>-1.3898260069924784E-2</v>
      </c>
    </row>
    <row r="168" spans="1:10" x14ac:dyDescent="0.25">
      <c r="A168" s="2" t="s">
        <v>565</v>
      </c>
      <c r="B168" s="62">
        <f>'Crypto Portfolio'!T170</f>
        <v>138.99144013277493</v>
      </c>
      <c r="D168" s="48" t="s">
        <v>482</v>
      </c>
      <c r="E168" s="7">
        <v>9199.0499999999993</v>
      </c>
      <c r="F168" s="19">
        <v>2881.19</v>
      </c>
      <c r="G168" s="32">
        <f t="shared" si="12"/>
        <v>105.45371266486694</v>
      </c>
      <c r="H168" s="35">
        <f t="shared" si="13"/>
        <v>-7.7500566288063455E-3</v>
      </c>
      <c r="I168" s="36">
        <f t="shared" si="14"/>
        <v>1.1504623615899323E-2</v>
      </c>
      <c r="J168" s="20">
        <f t="shared" si="15"/>
        <v>6.0706710134486919E-2</v>
      </c>
    </row>
    <row r="169" spans="1:10" x14ac:dyDescent="0.25">
      <c r="A169" s="2" t="s">
        <v>564</v>
      </c>
      <c r="B169" s="62">
        <f>'Crypto Portfolio'!T171</f>
        <v>128.86971935712018</v>
      </c>
      <c r="D169" s="48" t="s">
        <v>481</v>
      </c>
      <c r="E169" s="7">
        <v>9251.5</v>
      </c>
      <c r="F169" s="19">
        <v>2929.8</v>
      </c>
      <c r="G169" s="32">
        <f t="shared" si="12"/>
        <v>105.54904598032459</v>
      </c>
      <c r="H169" s="35">
        <f t="shared" si="13"/>
        <v>5.701675716514254E-3</v>
      </c>
      <c r="I169" s="36">
        <f t="shared" si="14"/>
        <v>1.6871501011734846E-2</v>
      </c>
      <c r="J169" s="20">
        <f t="shared" si="15"/>
        <v>9.040299582492306E-4</v>
      </c>
    </row>
    <row r="170" spans="1:10" x14ac:dyDescent="0.25">
      <c r="A170" s="2" t="s">
        <v>563</v>
      </c>
      <c r="B170" s="62">
        <f>'Crypto Portfolio'!T172</f>
        <v>125.84675476123792</v>
      </c>
      <c r="D170" s="48" t="s">
        <v>478</v>
      </c>
      <c r="E170" s="7">
        <v>9239.2000000000007</v>
      </c>
      <c r="F170" s="19">
        <v>2930.32</v>
      </c>
      <c r="G170" s="32">
        <f t="shared" si="12"/>
        <v>94.05410864999692</v>
      </c>
      <c r="H170" s="35">
        <f t="shared" si="13"/>
        <v>-1.3295141328432125E-3</v>
      </c>
      <c r="I170" s="36">
        <f t="shared" si="14"/>
        <v>1.7748651785098879E-4</v>
      </c>
      <c r="J170" s="20">
        <f t="shared" si="15"/>
        <v>-0.10890612249086973</v>
      </c>
    </row>
    <row r="171" spans="1:10" x14ac:dyDescent="0.25">
      <c r="A171" s="2" t="s">
        <v>562</v>
      </c>
      <c r="B171" s="62">
        <f>'Crypto Portfolio'!T173</f>
        <v>125.47414927431626</v>
      </c>
      <c r="D171" s="48" t="s">
        <v>477</v>
      </c>
      <c r="E171" s="7">
        <v>9196.5499999999993</v>
      </c>
      <c r="F171" s="19">
        <v>2870.12</v>
      </c>
      <c r="G171" s="32">
        <f t="shared" si="12"/>
        <v>97.326980898156748</v>
      </c>
      <c r="H171" s="35">
        <f t="shared" si="13"/>
        <v>-4.6162005368431958E-3</v>
      </c>
      <c r="I171" s="36">
        <f t="shared" si="14"/>
        <v>-2.054383139042848E-2</v>
      </c>
      <c r="J171" s="20">
        <f t="shared" si="15"/>
        <v>3.4797759450776899E-2</v>
      </c>
    </row>
    <row r="172" spans="1:10" x14ac:dyDescent="0.25">
      <c r="A172" s="2" t="s">
        <v>561</v>
      </c>
      <c r="B172" s="62">
        <f>'Crypto Portfolio'!T174</f>
        <v>130.94074817395023</v>
      </c>
      <c r="D172" s="48" t="s">
        <v>476</v>
      </c>
      <c r="E172" s="7">
        <v>9383.5499999999993</v>
      </c>
      <c r="F172" s="19">
        <v>2820</v>
      </c>
      <c r="G172" s="32">
        <f t="shared" si="12"/>
        <v>101.02150801641571</v>
      </c>
      <c r="H172" s="35">
        <f t="shared" si="13"/>
        <v>2.0333712098558721E-2</v>
      </c>
      <c r="I172" s="36">
        <f t="shared" si="14"/>
        <v>-1.7462684487059787E-2</v>
      </c>
      <c r="J172" s="20">
        <f t="shared" si="15"/>
        <v>3.7959947839386166E-2</v>
      </c>
    </row>
    <row r="173" spans="1:10" x14ac:dyDescent="0.25">
      <c r="A173" s="2" t="s">
        <v>560</v>
      </c>
      <c r="B173" s="62">
        <f>'Crypto Portfolio'!T175</f>
        <v>121.12233856358296</v>
      </c>
      <c r="D173" s="48" t="s">
        <v>475</v>
      </c>
      <c r="E173" s="7">
        <v>9142.75</v>
      </c>
      <c r="F173" s="19">
        <v>2852.5</v>
      </c>
      <c r="G173" s="32">
        <f t="shared" si="12"/>
        <v>102.84073040545427</v>
      </c>
      <c r="H173" s="35">
        <f t="shared" si="13"/>
        <v>-2.5661929653489235E-2</v>
      </c>
      <c r="I173" s="36">
        <f t="shared" si="14"/>
        <v>1.1524822695035519E-2</v>
      </c>
      <c r="J173" s="20">
        <f t="shared" si="15"/>
        <v>1.8008267989257698E-2</v>
      </c>
    </row>
    <row r="174" spans="1:10" x14ac:dyDescent="0.25">
      <c r="A174" s="2" t="s">
        <v>559</v>
      </c>
      <c r="B174" s="62">
        <f>'Crypto Portfolio'!T176</f>
        <v>121.04407468961904</v>
      </c>
      <c r="D174" s="48" t="s">
        <v>474</v>
      </c>
      <c r="E174" s="7">
        <v>9136.85</v>
      </c>
      <c r="F174" s="19">
        <v>2863.7</v>
      </c>
      <c r="G174" s="32">
        <f t="shared" si="12"/>
        <v>99.215135353254325</v>
      </c>
      <c r="H174" s="35">
        <f t="shared" si="13"/>
        <v>-6.4532006234441219E-4</v>
      </c>
      <c r="I174" s="36">
        <f t="shared" si="14"/>
        <v>3.9263803680980036E-3</v>
      </c>
      <c r="J174" s="20">
        <f t="shared" si="15"/>
        <v>-3.5254466181889876E-2</v>
      </c>
    </row>
    <row r="175" spans="1:10" x14ac:dyDescent="0.25">
      <c r="A175" s="2" t="s">
        <v>558</v>
      </c>
      <c r="B175" s="62">
        <f>'Crypto Portfolio'!T177</f>
        <v>122.66723816721398</v>
      </c>
      <c r="D175" s="48" t="s">
        <v>471</v>
      </c>
      <c r="E175" s="7">
        <v>8823.25</v>
      </c>
      <c r="F175" s="19">
        <v>2953.91</v>
      </c>
      <c r="G175" s="32">
        <f t="shared" si="12"/>
        <v>106.57624529898098</v>
      </c>
      <c r="H175" s="35">
        <f t="shared" si="13"/>
        <v>-3.4322550988579281E-2</v>
      </c>
      <c r="I175" s="36">
        <f t="shared" si="14"/>
        <v>3.1501204735132848E-2</v>
      </c>
      <c r="J175" s="20">
        <f t="shared" si="15"/>
        <v>7.4193417360340241E-2</v>
      </c>
    </row>
    <row r="176" spans="1:10" x14ac:dyDescent="0.25">
      <c r="A176" s="2" t="s">
        <v>557</v>
      </c>
      <c r="B176" s="62">
        <f>'Crypto Portfolio'!T178</f>
        <v>121.72943119643287</v>
      </c>
      <c r="D176" s="48" t="s">
        <v>470</v>
      </c>
      <c r="E176" s="7">
        <v>8879.1</v>
      </c>
      <c r="F176" s="19">
        <v>2922.94</v>
      </c>
      <c r="G176" s="32">
        <f t="shared" si="12"/>
        <v>108.67122951194517</v>
      </c>
      <c r="H176" s="35">
        <f t="shared" si="13"/>
        <v>6.3298671124585315E-3</v>
      </c>
      <c r="I176" s="36">
        <f t="shared" si="14"/>
        <v>-1.0484408800538914E-2</v>
      </c>
      <c r="J176" s="20">
        <f t="shared" si="15"/>
        <v>1.9657140360753722E-2</v>
      </c>
    </row>
    <row r="177" spans="1:10" x14ac:dyDescent="0.25">
      <c r="A177" s="2" t="s">
        <v>556</v>
      </c>
      <c r="B177" s="62">
        <f>'Crypto Portfolio'!T179</f>
        <v>127.21979865692114</v>
      </c>
      <c r="D177" s="48" t="s">
        <v>469</v>
      </c>
      <c r="E177" s="7">
        <v>9066.5499999999993</v>
      </c>
      <c r="F177" s="19">
        <v>2971.61</v>
      </c>
      <c r="G177" s="32">
        <f t="shared" si="12"/>
        <v>107.04576591536929</v>
      </c>
      <c r="H177" s="35">
        <f t="shared" si="13"/>
        <v>2.1111373900507768E-2</v>
      </c>
      <c r="I177" s="36">
        <f t="shared" si="14"/>
        <v>1.6651043127809739E-2</v>
      </c>
      <c r="J177" s="20">
        <f t="shared" si="15"/>
        <v>-1.4957625894876037E-2</v>
      </c>
    </row>
    <row r="178" spans="1:10" x14ac:dyDescent="0.25">
      <c r="A178" s="2" t="s">
        <v>555</v>
      </c>
      <c r="B178" s="62">
        <f>'Crypto Portfolio'!T180</f>
        <v>122.9375388763262</v>
      </c>
      <c r="D178" s="48" t="s">
        <v>468</v>
      </c>
      <c r="E178" s="7">
        <v>9106.25</v>
      </c>
      <c r="F178" s="19">
        <v>2948.51</v>
      </c>
      <c r="G178" s="32">
        <f t="shared" si="12"/>
        <v>100.5859001374223</v>
      </c>
      <c r="H178" s="35">
        <f t="shared" si="13"/>
        <v>4.3787328145767912E-3</v>
      </c>
      <c r="I178" s="36">
        <f t="shared" si="14"/>
        <v>-7.7735638256701822E-3</v>
      </c>
      <c r="J178" s="20">
        <f t="shared" si="15"/>
        <v>-6.0346765915563427E-2</v>
      </c>
    </row>
    <row r="179" spans="1:10" x14ac:dyDescent="0.25">
      <c r="A179" s="2" t="s">
        <v>554</v>
      </c>
      <c r="B179" s="62">
        <f>'Crypto Portfolio'!T181</f>
        <v>115.47044427750792</v>
      </c>
      <c r="D179" s="48" t="s">
        <v>467</v>
      </c>
      <c r="E179" s="7">
        <v>9039.25</v>
      </c>
      <c r="F179" s="19">
        <v>2955.45</v>
      </c>
      <c r="G179" s="32">
        <f t="shared" si="12"/>
        <v>104.78097000266715</v>
      </c>
      <c r="H179" s="35">
        <f t="shared" si="13"/>
        <v>-7.3575840768702605E-3</v>
      </c>
      <c r="I179" s="36">
        <f t="shared" si="14"/>
        <v>2.3537312066093108E-3</v>
      </c>
      <c r="J179" s="20">
        <f t="shared" si="15"/>
        <v>4.1706341142381476E-2</v>
      </c>
    </row>
    <row r="180" spans="1:10" x14ac:dyDescent="0.25">
      <c r="A180" s="2" t="s">
        <v>553</v>
      </c>
      <c r="B180" s="62">
        <f>'Crypto Portfolio'!T182</f>
        <v>105.13548913480741</v>
      </c>
      <c r="D180" s="48" t="s">
        <v>463</v>
      </c>
      <c r="E180" s="7">
        <v>9029.0499999999993</v>
      </c>
      <c r="F180" s="19">
        <v>2991.77</v>
      </c>
      <c r="G180" s="32">
        <f t="shared" si="12"/>
        <v>101.33200757602171</v>
      </c>
      <c r="H180" s="35">
        <f t="shared" si="13"/>
        <v>-1.1284122023398346E-3</v>
      </c>
      <c r="I180" s="36">
        <f t="shared" si="14"/>
        <v>1.2289160703107926E-2</v>
      </c>
      <c r="J180" s="20">
        <f t="shared" si="15"/>
        <v>-3.2915923822404491E-2</v>
      </c>
    </row>
    <row r="181" spans="1:10" x14ac:dyDescent="0.25">
      <c r="A181" s="2" t="s">
        <v>552</v>
      </c>
      <c r="B181" s="62">
        <f>'Crypto Portfolio'!T183</f>
        <v>106.52858029719992</v>
      </c>
      <c r="D181" s="48" t="s">
        <v>462</v>
      </c>
      <c r="E181" s="7">
        <v>9314.9500000000007</v>
      </c>
      <c r="F181" s="19">
        <v>3036.13</v>
      </c>
      <c r="G181" s="32">
        <f t="shared" si="12"/>
        <v>104.4671590254318</v>
      </c>
      <c r="H181" s="35">
        <f t="shared" si="13"/>
        <v>3.1664460823674911E-2</v>
      </c>
      <c r="I181" s="36">
        <f t="shared" si="14"/>
        <v>1.4827343010993532E-2</v>
      </c>
      <c r="J181" s="20">
        <f t="shared" si="15"/>
        <v>3.0939399350772945E-2</v>
      </c>
    </row>
    <row r="182" spans="1:10" x14ac:dyDescent="0.25">
      <c r="A182" s="2" t="s">
        <v>551</v>
      </c>
      <c r="B182" s="62">
        <f>'Crypto Portfolio'!T184</f>
        <v>105.34544670541885</v>
      </c>
      <c r="D182" s="48" t="s">
        <v>461</v>
      </c>
      <c r="E182" s="7">
        <v>9490.1</v>
      </c>
      <c r="F182" s="19">
        <v>3029.73</v>
      </c>
      <c r="G182" s="32">
        <f t="shared" si="12"/>
        <v>113.47682955111944</v>
      </c>
      <c r="H182" s="35">
        <f t="shared" si="13"/>
        <v>1.8803106833638283E-2</v>
      </c>
      <c r="I182" s="36">
        <f t="shared" si="14"/>
        <v>-2.1079466294262605E-3</v>
      </c>
      <c r="J182" s="20">
        <f t="shared" si="15"/>
        <v>8.6244046547626407E-2</v>
      </c>
    </row>
    <row r="183" spans="1:10" x14ac:dyDescent="0.25">
      <c r="A183" s="2" t="s">
        <v>550</v>
      </c>
      <c r="B183" s="62">
        <f>'Crypto Portfolio'!T185</f>
        <v>102.931125216946</v>
      </c>
      <c r="D183" s="48" t="s">
        <v>460</v>
      </c>
      <c r="E183" s="7">
        <v>9580.2999999999993</v>
      </c>
      <c r="F183" s="19">
        <v>3044.31</v>
      </c>
      <c r="G183" s="32">
        <f t="shared" si="12"/>
        <v>112.92318254828012</v>
      </c>
      <c r="H183" s="35">
        <f t="shared" si="13"/>
        <v>9.5046416792234911E-3</v>
      </c>
      <c r="I183" s="36">
        <f t="shared" si="14"/>
        <v>4.8123100078225622E-3</v>
      </c>
      <c r="J183" s="20">
        <f t="shared" si="15"/>
        <v>-4.8789431730633659E-3</v>
      </c>
    </row>
    <row r="184" spans="1:10" x14ac:dyDescent="0.25">
      <c r="A184" s="2" t="s">
        <v>549</v>
      </c>
      <c r="B184" s="62">
        <f>'Crypto Portfolio'!T186</f>
        <v>101.73556992985448</v>
      </c>
      <c r="D184" s="48" t="s">
        <v>457</v>
      </c>
      <c r="E184" s="7">
        <v>9826.15</v>
      </c>
      <c r="F184" s="19">
        <v>3055.73</v>
      </c>
      <c r="G184" s="32">
        <f t="shared" si="12"/>
        <v>129.11716553326477</v>
      </c>
      <c r="H184" s="35">
        <f t="shared" si="13"/>
        <v>2.5662035635627412E-2</v>
      </c>
      <c r="I184" s="36">
        <f t="shared" si="14"/>
        <v>3.7512605483673855E-3</v>
      </c>
      <c r="J184" s="20">
        <f t="shared" si="15"/>
        <v>0.14340707213118908</v>
      </c>
    </row>
    <row r="185" spans="1:10" x14ac:dyDescent="0.25">
      <c r="A185" s="2" t="s">
        <v>548</v>
      </c>
      <c r="B185" s="62">
        <f>'Crypto Portfolio'!T187</f>
        <v>107.88941877507406</v>
      </c>
      <c r="D185" s="48" t="s">
        <v>456</v>
      </c>
      <c r="E185" s="7">
        <v>9979.1</v>
      </c>
      <c r="F185" s="19">
        <v>3080.82</v>
      </c>
      <c r="G185" s="32">
        <f t="shared" si="12"/>
        <v>123.99382879937386</v>
      </c>
      <c r="H185" s="35">
        <f t="shared" si="13"/>
        <v>1.5565608096762329E-2</v>
      </c>
      <c r="I185" s="36">
        <f t="shared" si="14"/>
        <v>8.2108039650099496E-3</v>
      </c>
      <c r="J185" s="20">
        <f t="shared" si="15"/>
        <v>-3.9679749107960127E-2</v>
      </c>
    </row>
    <row r="186" spans="1:10" x14ac:dyDescent="0.25">
      <c r="A186" s="2" t="s">
        <v>547</v>
      </c>
      <c r="B186" s="62">
        <f>'Crypto Portfolio'!T188</f>
        <v>105.7064850772703</v>
      </c>
      <c r="D186" s="48" t="s">
        <v>455</v>
      </c>
      <c r="E186" s="7">
        <v>10061.549999999999</v>
      </c>
      <c r="F186" s="19">
        <v>3122.87</v>
      </c>
      <c r="G186" s="32">
        <f t="shared" si="12"/>
        <v>129.43559461383887</v>
      </c>
      <c r="H186" s="35">
        <f t="shared" si="13"/>
        <v>8.2622681404134202E-3</v>
      </c>
      <c r="I186" s="36">
        <f t="shared" si="14"/>
        <v>1.3648963587616247E-2</v>
      </c>
      <c r="J186" s="20">
        <f t="shared" si="15"/>
        <v>4.3887392357808253E-2</v>
      </c>
    </row>
    <row r="187" spans="1:10" x14ac:dyDescent="0.25">
      <c r="A187" s="2" t="s">
        <v>546</v>
      </c>
      <c r="B187" s="62">
        <f>'Crypto Portfolio'!T189</f>
        <v>106.37031087505535</v>
      </c>
      <c r="D187" s="48" t="s">
        <v>454</v>
      </c>
      <c r="E187" s="7">
        <v>10029.1</v>
      </c>
      <c r="F187" s="19">
        <v>3112.35</v>
      </c>
      <c r="G187" s="32">
        <f t="shared" si="12"/>
        <v>131.40609199885091</v>
      </c>
      <c r="H187" s="35">
        <f t="shared" si="13"/>
        <v>-3.2251492066330822E-3</v>
      </c>
      <c r="I187" s="36">
        <f t="shared" si="14"/>
        <v>-3.3686961032639573E-3</v>
      </c>
      <c r="J187" s="20">
        <f t="shared" si="15"/>
        <v>1.5223767394825671E-2</v>
      </c>
    </row>
    <row r="188" spans="1:10" x14ac:dyDescent="0.25">
      <c r="A188" s="2" t="s">
        <v>545</v>
      </c>
      <c r="B188" s="62">
        <f>'Crypto Portfolio'!T190</f>
        <v>109.73379315908566</v>
      </c>
      <c r="D188" s="48" t="s">
        <v>453</v>
      </c>
      <c r="E188" s="7">
        <v>10142.15</v>
      </c>
      <c r="F188" s="19">
        <v>3193.93</v>
      </c>
      <c r="G188" s="32">
        <f t="shared" si="12"/>
        <v>128.69328870741728</v>
      </c>
      <c r="H188" s="35">
        <f t="shared" si="13"/>
        <v>1.1272197904099057E-2</v>
      </c>
      <c r="I188" s="36">
        <f t="shared" si="14"/>
        <v>2.621170498176606E-2</v>
      </c>
      <c r="J188" s="20">
        <f t="shared" si="15"/>
        <v>-2.0644425613519868E-2</v>
      </c>
    </row>
    <row r="189" spans="1:10" x14ac:dyDescent="0.25">
      <c r="A189" s="2" t="s">
        <v>544</v>
      </c>
      <c r="B189" s="62">
        <f>'Crypto Portfolio'!T191</f>
        <v>113.51287310613995</v>
      </c>
      <c r="D189" s="48" t="s">
        <v>450</v>
      </c>
      <c r="E189" s="7">
        <v>10167.450000000001</v>
      </c>
      <c r="F189" s="19">
        <v>3232.39</v>
      </c>
      <c r="G189" s="32">
        <f t="shared" si="12"/>
        <v>130.33787471388845</v>
      </c>
      <c r="H189" s="35">
        <f t="shared" si="13"/>
        <v>2.4945401123037669E-3</v>
      </c>
      <c r="I189" s="36">
        <f t="shared" si="14"/>
        <v>1.2041591393674889E-2</v>
      </c>
      <c r="J189" s="20">
        <f t="shared" si="15"/>
        <v>1.277911243849017E-2</v>
      </c>
    </row>
    <row r="190" spans="1:10" x14ac:dyDescent="0.25">
      <c r="A190" s="2" t="s">
        <v>543</v>
      </c>
      <c r="B190" s="62">
        <f>'Crypto Portfolio'!T192</f>
        <v>108.77948416353755</v>
      </c>
      <c r="D190" s="48" t="s">
        <v>449</v>
      </c>
      <c r="E190" s="7">
        <v>10046.65</v>
      </c>
      <c r="F190" s="19">
        <v>3207.18</v>
      </c>
      <c r="G190" s="32">
        <f t="shared" si="12"/>
        <v>127.90642118019903</v>
      </c>
      <c r="H190" s="35">
        <f t="shared" si="13"/>
        <v>-1.1881051787813179E-2</v>
      </c>
      <c r="I190" s="36">
        <f t="shared" si="14"/>
        <v>-7.7991826481333959E-3</v>
      </c>
      <c r="J190" s="20">
        <f t="shared" si="15"/>
        <v>-1.8655003689655336E-2</v>
      </c>
    </row>
    <row r="191" spans="1:10" x14ac:dyDescent="0.25">
      <c r="A191" s="2" t="s">
        <v>542</v>
      </c>
      <c r="B191" s="62">
        <f>'Crypto Portfolio'!T193</f>
        <v>93.755348860849267</v>
      </c>
      <c r="D191" s="48" t="s">
        <v>448</v>
      </c>
      <c r="E191" s="7">
        <v>10116.15</v>
      </c>
      <c r="F191" s="19">
        <v>3190.14</v>
      </c>
      <c r="G191" s="32">
        <f t="shared" si="12"/>
        <v>129.16478767287438</v>
      </c>
      <c r="H191" s="35">
        <f t="shared" si="13"/>
        <v>6.9177287951704969E-3</v>
      </c>
      <c r="I191" s="36">
        <f t="shared" si="14"/>
        <v>-5.3130787794885004E-3</v>
      </c>
      <c r="J191" s="20">
        <f t="shared" si="15"/>
        <v>9.8381807657843545E-3</v>
      </c>
    </row>
    <row r="192" spans="1:10" x14ac:dyDescent="0.25">
      <c r="A192" s="2" t="s">
        <v>541</v>
      </c>
      <c r="B192" s="62">
        <f>'Crypto Portfolio'!T194</f>
        <v>92.895764744025996</v>
      </c>
      <c r="D192" s="48" t="s">
        <v>447</v>
      </c>
      <c r="E192" s="7">
        <v>9902</v>
      </c>
      <c r="F192" s="19">
        <v>3002.1</v>
      </c>
      <c r="G192" s="32">
        <f t="shared" si="12"/>
        <v>119.09757533017661</v>
      </c>
      <c r="H192" s="35">
        <f t="shared" si="13"/>
        <v>-2.1169120663493524E-2</v>
      </c>
      <c r="I192" s="36">
        <f t="shared" si="14"/>
        <v>-5.8944121574601716E-2</v>
      </c>
      <c r="J192" s="20">
        <f t="shared" si="15"/>
        <v>-7.7940842268825028E-2</v>
      </c>
    </row>
    <row r="193" spans="1:10" x14ac:dyDescent="0.25">
      <c r="A193" s="2" t="s">
        <v>540</v>
      </c>
      <c r="B193" s="62">
        <f>'Crypto Portfolio'!T195</f>
        <v>92.709273095362249</v>
      </c>
      <c r="D193" s="48" t="s">
        <v>446</v>
      </c>
      <c r="E193" s="7">
        <v>9972.9</v>
      </c>
      <c r="F193" s="19">
        <v>3041.31</v>
      </c>
      <c r="G193" s="32">
        <f t="shared" si="12"/>
        <v>123.4208956677935</v>
      </c>
      <c r="H193" s="35">
        <f t="shared" si="13"/>
        <v>7.1601696626943934E-3</v>
      </c>
      <c r="I193" s="36">
        <f t="shared" si="14"/>
        <v>1.3060857399820103E-2</v>
      </c>
      <c r="J193" s="20">
        <f t="shared" si="15"/>
        <v>3.6300657890232069E-2</v>
      </c>
    </row>
    <row r="194" spans="1:10" x14ac:dyDescent="0.25">
      <c r="A194" s="2" t="s">
        <v>539</v>
      </c>
      <c r="B194" s="62">
        <f>'Crypto Portfolio'!T196</f>
        <v>90.620733563957558</v>
      </c>
      <c r="D194" s="48" t="s">
        <v>443</v>
      </c>
      <c r="E194" s="7">
        <v>9813.7000000000007</v>
      </c>
      <c r="F194" s="19">
        <v>3066.59</v>
      </c>
      <c r="G194" s="32">
        <f t="shared" si="12"/>
        <v>121.34406279353017</v>
      </c>
      <c r="H194" s="35">
        <f t="shared" si="13"/>
        <v>-1.596326043578089E-2</v>
      </c>
      <c r="I194" s="36">
        <f t="shared" si="14"/>
        <v>8.3122075684491925E-3</v>
      </c>
      <c r="J194" s="20">
        <f t="shared" si="15"/>
        <v>-1.6827238718583382E-2</v>
      </c>
    </row>
    <row r="195" spans="1:10" x14ac:dyDescent="0.25">
      <c r="A195" s="2" t="s">
        <v>538</v>
      </c>
      <c r="B195" s="62">
        <f>'Crypto Portfolio'!T197</f>
        <v>52.119363144399813</v>
      </c>
      <c r="D195" s="48" t="s">
        <v>442</v>
      </c>
      <c r="E195" s="7">
        <v>9914</v>
      </c>
      <c r="F195" s="19">
        <v>3124.74</v>
      </c>
      <c r="G195" s="32">
        <f t="shared" si="12"/>
        <v>122.83879615327328</v>
      </c>
      <c r="H195" s="35">
        <f t="shared" si="13"/>
        <v>1.0220406166889129E-2</v>
      </c>
      <c r="I195" s="36">
        <f t="shared" si="14"/>
        <v>1.8962430582503575E-2</v>
      </c>
      <c r="J195" s="20">
        <f t="shared" si="15"/>
        <v>1.2318141698341112E-2</v>
      </c>
    </row>
    <row r="196" spans="1:10" x14ac:dyDescent="0.25">
      <c r="A196" s="2" t="s">
        <v>537</v>
      </c>
      <c r="B196" s="62">
        <f>'Crypto Portfolio'!T198</f>
        <v>62.806869966550657</v>
      </c>
      <c r="D196" s="48" t="s">
        <v>441</v>
      </c>
      <c r="E196" s="7">
        <v>9881.15</v>
      </c>
      <c r="F196" s="19">
        <v>3113.49</v>
      </c>
      <c r="G196" s="32">
        <f t="shared" ref="G196:G259" si="16">VLOOKUP(D196,$A$3:$B$733,2,FALSE)</f>
        <v>124.84139690437328</v>
      </c>
      <c r="H196" s="35">
        <f t="shared" si="13"/>
        <v>-3.3134960661690416E-3</v>
      </c>
      <c r="I196" s="36">
        <f t="shared" si="14"/>
        <v>-3.6002995449221364E-3</v>
      </c>
      <c r="J196" s="20">
        <f t="shared" si="15"/>
        <v>1.6302673209213525E-2</v>
      </c>
    </row>
    <row r="197" spans="1:10" x14ac:dyDescent="0.25">
      <c r="A197" s="2" t="s">
        <v>536</v>
      </c>
      <c r="B197" s="62">
        <f>'Crypto Portfolio'!T199</f>
        <v>57.668659068802341</v>
      </c>
      <c r="D197" s="48" t="s">
        <v>440</v>
      </c>
      <c r="E197" s="7">
        <v>10091.65</v>
      </c>
      <c r="F197" s="19">
        <v>3115.34</v>
      </c>
      <c r="G197" s="32">
        <f t="shared" si="16"/>
        <v>123.06572310874824</v>
      </c>
      <c r="H197" s="35">
        <f t="shared" ref="H197:H260" si="17">E197/E196-1</f>
        <v>2.1303188394063532E-2</v>
      </c>
      <c r="I197" s="36">
        <f t="shared" ref="I197:I260" si="18">F197/F196-1</f>
        <v>5.9418851513903803E-4</v>
      </c>
      <c r="J197" s="20">
        <f t="shared" ref="J197:J260" si="19">G197/G196-1</f>
        <v>-1.4223437414635609E-2</v>
      </c>
    </row>
    <row r="198" spans="1:10" x14ac:dyDescent="0.25">
      <c r="A198" s="2" t="s">
        <v>535</v>
      </c>
      <c r="B198" s="62">
        <f>'Crypto Portfolio'!T200</f>
        <v>59.374133544409474</v>
      </c>
      <c r="D198" s="48" t="s">
        <v>439</v>
      </c>
      <c r="E198" s="7">
        <v>10244.4</v>
      </c>
      <c r="F198" s="19">
        <v>3097.74</v>
      </c>
      <c r="G198" s="32">
        <f t="shared" si="16"/>
        <v>121.28592739479011</v>
      </c>
      <c r="H198" s="35">
        <f t="shared" si="17"/>
        <v>1.5136276030183415E-2</v>
      </c>
      <c r="I198" s="36">
        <f t="shared" si="18"/>
        <v>-5.6494636219482919E-3</v>
      </c>
      <c r="J198" s="20">
        <f t="shared" si="19"/>
        <v>-1.446215622838698E-2</v>
      </c>
    </row>
    <row r="199" spans="1:10" x14ac:dyDescent="0.25">
      <c r="A199" s="2" t="s">
        <v>534</v>
      </c>
      <c r="B199" s="62">
        <f>'Crypto Portfolio'!T201</f>
        <v>53.851123923669618</v>
      </c>
      <c r="D199" s="48" t="s">
        <v>436</v>
      </c>
      <c r="E199" s="7">
        <v>10311.200000000001</v>
      </c>
      <c r="F199" s="19">
        <v>3117.86</v>
      </c>
      <c r="G199" s="32">
        <f t="shared" si="16"/>
        <v>126.97337512258747</v>
      </c>
      <c r="H199" s="35">
        <f t="shared" si="17"/>
        <v>6.5206356643630059E-3</v>
      </c>
      <c r="I199" s="36">
        <f t="shared" si="18"/>
        <v>6.4950576872171428E-3</v>
      </c>
      <c r="J199" s="20">
        <f t="shared" si="19"/>
        <v>4.6892890626003991E-2</v>
      </c>
    </row>
    <row r="200" spans="1:10" x14ac:dyDescent="0.25">
      <c r="A200" s="2" t="s">
        <v>533</v>
      </c>
      <c r="B200" s="62">
        <f>'Crypto Portfolio'!T202</f>
        <v>57.107387251510197</v>
      </c>
      <c r="D200" s="48" t="s">
        <v>435</v>
      </c>
      <c r="E200" s="7">
        <v>10471</v>
      </c>
      <c r="F200" s="19">
        <v>3131.29</v>
      </c>
      <c r="G200" s="32">
        <f t="shared" si="16"/>
        <v>126.23612575433751</v>
      </c>
      <c r="H200" s="35">
        <f t="shared" si="17"/>
        <v>1.5497711226627242E-2</v>
      </c>
      <c r="I200" s="36">
        <f t="shared" si="18"/>
        <v>4.3074416426651663E-3</v>
      </c>
      <c r="J200" s="20">
        <f t="shared" si="19"/>
        <v>-5.8063304022452078E-3</v>
      </c>
    </row>
    <row r="201" spans="1:10" x14ac:dyDescent="0.25">
      <c r="A201" s="2" t="s">
        <v>532</v>
      </c>
      <c r="B201" s="62">
        <f>'Crypto Portfolio'!T203</f>
        <v>57.888398813330284</v>
      </c>
      <c r="D201" s="48" t="s">
        <v>434</v>
      </c>
      <c r="E201" s="7">
        <v>10305.299999999999</v>
      </c>
      <c r="F201" s="19">
        <v>3050.33</v>
      </c>
      <c r="G201" s="32">
        <f t="shared" si="16"/>
        <v>123.58020416228304</v>
      </c>
      <c r="H201" s="35">
        <f t="shared" si="17"/>
        <v>-1.5824658580842366E-2</v>
      </c>
      <c r="I201" s="36">
        <f t="shared" si="18"/>
        <v>-2.5855158736495243E-2</v>
      </c>
      <c r="J201" s="20">
        <f t="shared" si="19"/>
        <v>-2.1039314825163746E-2</v>
      </c>
    </row>
    <row r="202" spans="1:10" x14ac:dyDescent="0.25">
      <c r="A202" s="2" t="s">
        <v>531</v>
      </c>
      <c r="B202" s="62">
        <f>'Crypto Portfolio'!T204</f>
        <v>67.160925099436412</v>
      </c>
      <c r="D202" s="48" t="s">
        <v>433</v>
      </c>
      <c r="E202" s="7">
        <v>10288.9</v>
      </c>
      <c r="F202" s="19">
        <v>3083.76</v>
      </c>
      <c r="G202" s="32">
        <f t="shared" si="16"/>
        <v>122.50865219751657</v>
      </c>
      <c r="H202" s="35">
        <f t="shared" si="17"/>
        <v>-1.5914141267114879E-3</v>
      </c>
      <c r="I202" s="36">
        <f t="shared" si="18"/>
        <v>1.0959469958988111E-2</v>
      </c>
      <c r="J202" s="20">
        <f t="shared" si="19"/>
        <v>-8.6709030142022581E-3</v>
      </c>
    </row>
    <row r="203" spans="1:10" x14ac:dyDescent="0.25">
      <c r="A203" s="2" t="s">
        <v>530</v>
      </c>
      <c r="B203" s="62">
        <f>'Crypto Portfolio'!T205</f>
        <v>66.050031019094718</v>
      </c>
      <c r="D203" s="48" t="s">
        <v>432</v>
      </c>
      <c r="E203" s="7">
        <v>10383</v>
      </c>
      <c r="F203" s="19">
        <v>3009.05</v>
      </c>
      <c r="G203" s="32">
        <f t="shared" si="16"/>
        <v>121.11901542663948</v>
      </c>
      <c r="H203" s="35">
        <f t="shared" si="17"/>
        <v>9.1457784602824166E-3</v>
      </c>
      <c r="I203" s="36">
        <f t="shared" si="18"/>
        <v>-2.4226917788673585E-2</v>
      </c>
      <c r="J203" s="20">
        <f t="shared" si="19"/>
        <v>-1.1343172469456486E-2</v>
      </c>
    </row>
    <row r="204" spans="1:10" x14ac:dyDescent="0.25">
      <c r="A204" s="2" t="s">
        <v>529</v>
      </c>
      <c r="B204" s="62">
        <f>'Crypto Portfolio'!T206</f>
        <v>66.077983793456255</v>
      </c>
      <c r="D204" s="48" t="s">
        <v>429</v>
      </c>
      <c r="E204" s="7">
        <v>10312.4</v>
      </c>
      <c r="F204" s="19">
        <v>3053.24</v>
      </c>
      <c r="G204" s="32">
        <f t="shared" si="16"/>
        <v>122.39739681920425</v>
      </c>
      <c r="H204" s="35">
        <f t="shared" si="17"/>
        <v>-6.7995762303766361E-3</v>
      </c>
      <c r="I204" s="36">
        <f t="shared" si="18"/>
        <v>1.468569814393228E-2</v>
      </c>
      <c r="J204" s="20">
        <f t="shared" si="19"/>
        <v>1.0554753834991937E-2</v>
      </c>
    </row>
    <row r="205" spans="1:10" x14ac:dyDescent="0.25">
      <c r="A205" s="2" t="s">
        <v>528</v>
      </c>
      <c r="B205" s="62">
        <f>'Crypto Portfolio'!T207</f>
        <v>61.186181227474563</v>
      </c>
      <c r="D205" s="48" t="s">
        <v>428</v>
      </c>
      <c r="E205" s="7">
        <v>10302.1</v>
      </c>
      <c r="F205" s="19">
        <v>3100.29</v>
      </c>
      <c r="G205" s="32">
        <f t="shared" si="16"/>
        <v>121.3862803215827</v>
      </c>
      <c r="H205" s="35">
        <f t="shared" si="17"/>
        <v>-9.9879756409748666E-4</v>
      </c>
      <c r="I205" s="36">
        <f t="shared" si="18"/>
        <v>1.5409859690034278E-2</v>
      </c>
      <c r="J205" s="20">
        <f t="shared" si="19"/>
        <v>-8.2609313914991933E-3</v>
      </c>
    </row>
    <row r="206" spans="1:10" x14ac:dyDescent="0.25">
      <c r="A206" s="2" t="s">
        <v>527</v>
      </c>
      <c r="B206" s="62">
        <f>'Crypto Portfolio'!T208</f>
        <v>67.294617755214418</v>
      </c>
      <c r="D206" s="48" t="s">
        <v>427</v>
      </c>
      <c r="E206" s="7">
        <v>10430.049999999999</v>
      </c>
      <c r="F206" s="19">
        <v>3115.86</v>
      </c>
      <c r="G206" s="32">
        <f t="shared" si="16"/>
        <v>130.67538966649633</v>
      </c>
      <c r="H206" s="35">
        <f t="shared" si="17"/>
        <v>1.241979790528136E-2</v>
      </c>
      <c r="I206" s="36">
        <f t="shared" si="18"/>
        <v>5.022110834792981E-3</v>
      </c>
      <c r="J206" s="20">
        <f t="shared" si="19"/>
        <v>7.6525199720301584E-2</v>
      </c>
    </row>
    <row r="207" spans="1:10" x14ac:dyDescent="0.25">
      <c r="A207" s="2" t="s">
        <v>526</v>
      </c>
      <c r="B207" s="62">
        <f>'Crypto Portfolio'!T209</f>
        <v>69.110242816023089</v>
      </c>
      <c r="D207" s="48" t="s">
        <v>426</v>
      </c>
      <c r="E207" s="7">
        <v>10551.7</v>
      </c>
      <c r="F207" s="19">
        <v>3130.01</v>
      </c>
      <c r="G207" s="32">
        <f t="shared" si="16"/>
        <v>126.91384371693688</v>
      </c>
      <c r="H207" s="35">
        <f t="shared" si="17"/>
        <v>1.1663414844607756E-2</v>
      </c>
      <c r="I207" s="36">
        <f t="shared" si="18"/>
        <v>4.5412823425956539E-3</v>
      </c>
      <c r="J207" s="20">
        <f t="shared" si="19"/>
        <v>-2.8785419803679102E-2</v>
      </c>
    </row>
    <row r="208" spans="1:10" x14ac:dyDescent="0.25">
      <c r="A208" s="2" t="s">
        <v>525</v>
      </c>
      <c r="B208" s="62">
        <f>'Crypto Portfolio'!T210</f>
        <v>68.130105046004473</v>
      </c>
      <c r="D208" s="48" t="s">
        <v>425</v>
      </c>
      <c r="E208" s="7">
        <v>10607.35</v>
      </c>
      <c r="F208" s="19">
        <v>3130.01</v>
      </c>
      <c r="G208" s="32">
        <f t="shared" si="16"/>
        <v>128.61970598386273</v>
      </c>
      <c r="H208" s="35">
        <f t="shared" si="17"/>
        <v>5.2740316726214154E-3</v>
      </c>
      <c r="I208" s="36">
        <f t="shared" si="18"/>
        <v>0</v>
      </c>
      <c r="J208" s="20">
        <f t="shared" si="19"/>
        <v>1.3441104744495336E-2</v>
      </c>
    </row>
    <row r="209" spans="1:10" x14ac:dyDescent="0.25">
      <c r="A209" s="2" t="s">
        <v>524</v>
      </c>
      <c r="B209" s="62">
        <f>'Crypto Portfolio'!T211</f>
        <v>70.380612666224081</v>
      </c>
      <c r="D209" s="48" t="s">
        <v>422</v>
      </c>
      <c r="E209" s="7">
        <v>10763.65</v>
      </c>
      <c r="F209" s="19">
        <v>3179.72</v>
      </c>
      <c r="G209" s="32">
        <f t="shared" si="16"/>
        <v>137.72950293914172</v>
      </c>
      <c r="H209" s="35">
        <f t="shared" si="17"/>
        <v>1.4735065779860168E-2</v>
      </c>
      <c r="I209" s="36">
        <f t="shared" si="18"/>
        <v>1.5881738397001799E-2</v>
      </c>
      <c r="J209" s="20">
        <f t="shared" si="19"/>
        <v>7.0827381275634149E-2</v>
      </c>
    </row>
    <row r="210" spans="1:10" x14ac:dyDescent="0.25">
      <c r="A210" s="2" t="s">
        <v>523</v>
      </c>
      <c r="B210" s="62">
        <f>'Crypto Portfolio'!T212</f>
        <v>66.334385817581577</v>
      </c>
      <c r="D210" s="48" t="s">
        <v>421</v>
      </c>
      <c r="E210" s="7">
        <v>10799.65</v>
      </c>
      <c r="F210" s="19">
        <v>3145.32</v>
      </c>
      <c r="G210" s="32">
        <f t="shared" si="16"/>
        <v>144.84301300511626</v>
      </c>
      <c r="H210" s="35">
        <f t="shared" si="17"/>
        <v>3.3445903573601221E-3</v>
      </c>
      <c r="I210" s="36">
        <f t="shared" si="18"/>
        <v>-1.0818562640735552E-2</v>
      </c>
      <c r="J210" s="20">
        <f t="shared" si="19"/>
        <v>5.16484116632423E-2</v>
      </c>
    </row>
    <row r="211" spans="1:10" x14ac:dyDescent="0.25">
      <c r="A211" s="2" t="s">
        <v>522</v>
      </c>
      <c r="B211" s="62">
        <f>'Crypto Portfolio'!T213</f>
        <v>66.22205887025946</v>
      </c>
      <c r="D211" s="48" t="s">
        <v>420</v>
      </c>
      <c r="E211" s="7">
        <v>10705.75</v>
      </c>
      <c r="F211" s="19">
        <v>3169.94</v>
      </c>
      <c r="G211" s="32">
        <f t="shared" si="16"/>
        <v>153.87812070867119</v>
      </c>
      <c r="H211" s="35">
        <f t="shared" si="17"/>
        <v>-8.6947262179792872E-3</v>
      </c>
      <c r="I211" s="36">
        <f t="shared" si="18"/>
        <v>7.8275024480816136E-3</v>
      </c>
      <c r="J211" s="20">
        <f t="shared" si="19"/>
        <v>6.2378623007764755E-2</v>
      </c>
    </row>
    <row r="212" spans="1:10" x14ac:dyDescent="0.25">
      <c r="A212" s="2" t="s">
        <v>521</v>
      </c>
      <c r="B212" s="62">
        <f>'Crypto Portfolio'!T214</f>
        <v>62.517644399773452</v>
      </c>
      <c r="D212" s="48" t="s">
        <v>419</v>
      </c>
      <c r="E212" s="7">
        <v>10813.45</v>
      </c>
      <c r="F212" s="19">
        <v>3152.05</v>
      </c>
      <c r="G212" s="32">
        <f t="shared" si="16"/>
        <v>148.82333251041661</v>
      </c>
      <c r="H212" s="35">
        <f t="shared" si="17"/>
        <v>1.006001447820104E-2</v>
      </c>
      <c r="I212" s="36">
        <f t="shared" si="18"/>
        <v>-5.6436399427117756E-3</v>
      </c>
      <c r="J212" s="20">
        <f t="shared" si="19"/>
        <v>-3.2849297710260794E-2</v>
      </c>
    </row>
    <row r="213" spans="1:10" x14ac:dyDescent="0.25">
      <c r="A213" s="2" t="s">
        <v>520</v>
      </c>
      <c r="B213" s="62">
        <f>'Crypto Portfolio'!T215</f>
        <v>66.719541671806937</v>
      </c>
      <c r="D213" s="48" t="s">
        <v>418</v>
      </c>
      <c r="E213" s="7">
        <v>10768.05</v>
      </c>
      <c r="F213" s="19">
        <v>3185.04</v>
      </c>
      <c r="G213" s="32">
        <f t="shared" si="16"/>
        <v>146.21184116548258</v>
      </c>
      <c r="H213" s="35">
        <f t="shared" si="17"/>
        <v>-4.1984750472792154E-3</v>
      </c>
      <c r="I213" s="36">
        <f t="shared" si="18"/>
        <v>1.046620453355751E-2</v>
      </c>
      <c r="J213" s="20">
        <f t="shared" si="19"/>
        <v>-1.7547593518316362E-2</v>
      </c>
    </row>
    <row r="214" spans="1:10" x14ac:dyDescent="0.25">
      <c r="A214" s="2" t="s">
        <v>519</v>
      </c>
      <c r="B214" s="62">
        <f>'Crypto Portfolio'!T216</f>
        <v>67.778989515865717</v>
      </c>
      <c r="D214" s="48" t="s">
        <v>415</v>
      </c>
      <c r="E214" s="7">
        <v>10802.7</v>
      </c>
      <c r="F214" s="19">
        <v>3155.22</v>
      </c>
      <c r="G214" s="32">
        <f t="shared" si="16"/>
        <v>150.57007729657914</v>
      </c>
      <c r="H214" s="35">
        <f t="shared" si="17"/>
        <v>3.2178528145765384E-3</v>
      </c>
      <c r="I214" s="36">
        <f t="shared" si="18"/>
        <v>-9.3625197799713789E-3</v>
      </c>
      <c r="J214" s="20">
        <f t="shared" si="19"/>
        <v>2.9807682444569661E-2</v>
      </c>
    </row>
    <row r="215" spans="1:10" x14ac:dyDescent="0.25">
      <c r="A215" s="2" t="s">
        <v>518</v>
      </c>
      <c r="B215" s="62">
        <f>'Crypto Portfolio'!T217</f>
        <v>69.226150637914273</v>
      </c>
      <c r="D215" s="48" t="s">
        <v>414</v>
      </c>
      <c r="E215" s="7">
        <v>10607.35</v>
      </c>
      <c r="F215" s="19">
        <v>3197.52</v>
      </c>
      <c r="G215" s="32">
        <f t="shared" si="16"/>
        <v>154.82864877105334</v>
      </c>
      <c r="H215" s="35">
        <f t="shared" si="17"/>
        <v>-1.8083442102437397E-2</v>
      </c>
      <c r="I215" s="36">
        <f t="shared" si="18"/>
        <v>1.3406355182839835E-2</v>
      </c>
      <c r="J215" s="20">
        <f t="shared" si="19"/>
        <v>2.8282986572996549E-2</v>
      </c>
    </row>
    <row r="216" spans="1:10" x14ac:dyDescent="0.25">
      <c r="A216" s="2" t="s">
        <v>517</v>
      </c>
      <c r="B216" s="62">
        <f>'Crypto Portfolio'!T218</f>
        <v>71.378605177386731</v>
      </c>
      <c r="D216" s="48" t="s">
        <v>413</v>
      </c>
      <c r="E216" s="7">
        <v>10618.2</v>
      </c>
      <c r="F216" s="19">
        <v>3226.56</v>
      </c>
      <c r="G216" s="32">
        <f t="shared" si="16"/>
        <v>152.85538476257997</v>
      </c>
      <c r="H216" s="35">
        <f t="shared" si="17"/>
        <v>1.0228756475463285E-3</v>
      </c>
      <c r="I216" s="36">
        <f t="shared" si="18"/>
        <v>9.0820385798993097E-3</v>
      </c>
      <c r="J216" s="20">
        <f t="shared" si="19"/>
        <v>-1.2744824837884194E-2</v>
      </c>
    </row>
    <row r="217" spans="1:10" x14ac:dyDescent="0.25">
      <c r="A217" s="2" t="s">
        <v>516</v>
      </c>
      <c r="B217" s="62">
        <f>'Crypto Portfolio'!T219</f>
        <v>71.79333486732169</v>
      </c>
      <c r="D217" s="48" t="s">
        <v>412</v>
      </c>
      <c r="E217" s="7">
        <v>10739.95</v>
      </c>
      <c r="F217" s="19">
        <v>3215.57</v>
      </c>
      <c r="G217" s="32">
        <f t="shared" si="16"/>
        <v>148.81388916272468</v>
      </c>
      <c r="H217" s="35">
        <f t="shared" si="17"/>
        <v>1.1466161873010527E-2</v>
      </c>
      <c r="I217" s="36">
        <f t="shared" si="18"/>
        <v>-3.4061043340275488E-3</v>
      </c>
      <c r="J217" s="20">
        <f t="shared" si="19"/>
        <v>-2.6439994941183653E-2</v>
      </c>
    </row>
    <row r="218" spans="1:10" x14ac:dyDescent="0.25">
      <c r="A218" s="2" t="s">
        <v>515</v>
      </c>
      <c r="B218" s="62">
        <f>'Crypto Portfolio'!T220</f>
        <v>73.101327710877044</v>
      </c>
      <c r="D218" s="48" t="s">
        <v>411</v>
      </c>
      <c r="E218" s="7">
        <v>10901.7</v>
      </c>
      <c r="F218" s="19">
        <v>3224.73</v>
      </c>
      <c r="G218" s="32">
        <f t="shared" si="16"/>
        <v>146.51901225912312</v>
      </c>
      <c r="H218" s="35">
        <f t="shared" si="17"/>
        <v>1.5060591529755696E-2</v>
      </c>
      <c r="I218" s="36">
        <f t="shared" si="18"/>
        <v>2.8486395880045201E-3</v>
      </c>
      <c r="J218" s="20">
        <f t="shared" si="19"/>
        <v>-1.5421120410959555E-2</v>
      </c>
    </row>
    <row r="219" spans="1:10" x14ac:dyDescent="0.25">
      <c r="A219" s="2" t="s">
        <v>514</v>
      </c>
      <c r="B219" s="62">
        <f>'Crypto Portfolio'!T221</f>
        <v>72.26883115780285</v>
      </c>
      <c r="D219" s="48" t="s">
        <v>408</v>
      </c>
      <c r="E219" s="7">
        <v>11022.2</v>
      </c>
      <c r="F219" s="19">
        <v>3251.84</v>
      </c>
      <c r="G219" s="32">
        <f t="shared" si="16"/>
        <v>144.96967234791546</v>
      </c>
      <c r="H219" s="35">
        <f t="shared" si="17"/>
        <v>1.1053321958960582E-2</v>
      </c>
      <c r="I219" s="36">
        <f t="shared" si="18"/>
        <v>8.4069053843267572E-3</v>
      </c>
      <c r="J219" s="20">
        <f t="shared" si="19"/>
        <v>-1.0574326753360896E-2</v>
      </c>
    </row>
    <row r="220" spans="1:10" x14ac:dyDescent="0.25">
      <c r="A220" s="2" t="s">
        <v>513</v>
      </c>
      <c r="B220" s="62">
        <f>'Crypto Portfolio'!T222</f>
        <v>81.956055174087112</v>
      </c>
      <c r="D220" s="48" t="s">
        <v>407</v>
      </c>
      <c r="E220" s="7">
        <v>11162.25</v>
      </c>
      <c r="F220" s="19">
        <v>3257.3</v>
      </c>
      <c r="G220" s="32">
        <f t="shared" si="16"/>
        <v>150.25525177766096</v>
      </c>
      <c r="H220" s="35">
        <f t="shared" si="17"/>
        <v>1.2706174810836135E-2</v>
      </c>
      <c r="I220" s="36">
        <f t="shared" si="18"/>
        <v>1.6790493997245193E-3</v>
      </c>
      <c r="J220" s="20">
        <f t="shared" si="19"/>
        <v>3.6459897743719383E-2</v>
      </c>
    </row>
    <row r="221" spans="1:10" x14ac:dyDescent="0.25">
      <c r="A221" s="2" t="s">
        <v>512</v>
      </c>
      <c r="B221" s="62">
        <f>'Crypto Portfolio'!T223</f>
        <v>79.71549611519545</v>
      </c>
      <c r="D221" s="48" t="s">
        <v>406</v>
      </c>
      <c r="E221" s="7">
        <v>11132.6</v>
      </c>
      <c r="F221" s="19">
        <v>3276.02</v>
      </c>
      <c r="G221" s="32">
        <f t="shared" si="16"/>
        <v>154.04038290621762</v>
      </c>
      <c r="H221" s="35">
        <f t="shared" si="17"/>
        <v>-2.6562744966291962E-3</v>
      </c>
      <c r="I221" s="36">
        <f t="shared" si="18"/>
        <v>5.7470911491110943E-3</v>
      </c>
      <c r="J221" s="20">
        <f t="shared" si="19"/>
        <v>2.5191339961665227E-2</v>
      </c>
    </row>
    <row r="222" spans="1:10" x14ac:dyDescent="0.25">
      <c r="A222" s="2" t="s">
        <v>511</v>
      </c>
      <c r="B222" s="62">
        <f>'Crypto Portfolio'!T224</f>
        <v>82.439003386271409</v>
      </c>
      <c r="D222" s="48" t="s">
        <v>405</v>
      </c>
      <c r="E222" s="7">
        <v>11215.45</v>
      </c>
      <c r="F222" s="19">
        <v>3235.66</v>
      </c>
      <c r="G222" s="32">
        <f t="shared" si="16"/>
        <v>156.99747455944112</v>
      </c>
      <c r="H222" s="35">
        <f t="shared" si="17"/>
        <v>7.4421069651293692E-3</v>
      </c>
      <c r="I222" s="36">
        <f t="shared" si="18"/>
        <v>-1.2319827107282633E-2</v>
      </c>
      <c r="J222" s="20">
        <f t="shared" si="19"/>
        <v>1.9196859923568343E-2</v>
      </c>
    </row>
    <row r="223" spans="1:10" x14ac:dyDescent="0.25">
      <c r="A223" s="2" t="s">
        <v>510</v>
      </c>
      <c r="B223" s="62">
        <f>'Crypto Portfolio'!T225</f>
        <v>81.482204620487238</v>
      </c>
      <c r="D223" s="48" t="s">
        <v>404</v>
      </c>
      <c r="E223" s="7">
        <v>11194.15</v>
      </c>
      <c r="F223" s="19">
        <v>3215.63</v>
      </c>
      <c r="G223" s="32">
        <f t="shared" si="16"/>
        <v>156.6790391363553</v>
      </c>
      <c r="H223" s="35">
        <f t="shared" si="17"/>
        <v>-1.8991658827778313E-3</v>
      </c>
      <c r="I223" s="36">
        <f t="shared" si="18"/>
        <v>-6.1903908321639944E-3</v>
      </c>
      <c r="J223" s="20">
        <f t="shared" si="19"/>
        <v>-2.0282837286357269E-3</v>
      </c>
    </row>
    <row r="224" spans="1:10" x14ac:dyDescent="0.25">
      <c r="A224" s="2" t="s">
        <v>509</v>
      </c>
      <c r="B224" s="62">
        <f>'Crypto Portfolio'!T226</f>
        <v>75.531845466622002</v>
      </c>
      <c r="D224" s="48" t="s">
        <v>401</v>
      </c>
      <c r="E224" s="7">
        <v>11131.8</v>
      </c>
      <c r="F224" s="19">
        <v>3239.41</v>
      </c>
      <c r="G224" s="32">
        <f t="shared" si="16"/>
        <v>176.84838963860031</v>
      </c>
      <c r="H224" s="35">
        <f t="shared" si="17"/>
        <v>-5.5698735500239183E-3</v>
      </c>
      <c r="I224" s="36">
        <f t="shared" si="18"/>
        <v>7.3951294147647229E-3</v>
      </c>
      <c r="J224" s="20">
        <f t="shared" si="19"/>
        <v>0.12873036887015843</v>
      </c>
    </row>
    <row r="225" spans="1:10" x14ac:dyDescent="0.25">
      <c r="A225" s="2" t="s">
        <v>508</v>
      </c>
      <c r="B225" s="62">
        <f>'Crypto Portfolio'!T227</f>
        <v>75.829100017613001</v>
      </c>
      <c r="D225" s="48" t="s">
        <v>400</v>
      </c>
      <c r="E225" s="7">
        <v>11300.55</v>
      </c>
      <c r="F225" s="19">
        <v>3218.44</v>
      </c>
      <c r="G225" s="32">
        <f t="shared" si="16"/>
        <v>181.99535269908421</v>
      </c>
      <c r="H225" s="35">
        <f t="shared" si="17"/>
        <v>1.5159273432868048E-2</v>
      </c>
      <c r="I225" s="36">
        <f t="shared" si="18"/>
        <v>-6.4734010205561576E-3</v>
      </c>
      <c r="J225" s="20">
        <f t="shared" si="19"/>
        <v>2.9103816387596293E-2</v>
      </c>
    </row>
    <row r="226" spans="1:10" x14ac:dyDescent="0.25">
      <c r="A226" s="2" t="s">
        <v>507</v>
      </c>
      <c r="B226" s="62">
        <f>'Crypto Portfolio'!T228</f>
        <v>76.595746504491672</v>
      </c>
      <c r="D226" s="48" t="s">
        <v>399</v>
      </c>
      <c r="E226" s="7">
        <v>11202.85</v>
      </c>
      <c r="F226" s="19">
        <v>3258.44</v>
      </c>
      <c r="G226" s="32">
        <f t="shared" si="16"/>
        <v>176.84933408227829</v>
      </c>
      <c r="H226" s="35">
        <f t="shared" si="17"/>
        <v>-8.6455968957261931E-3</v>
      </c>
      <c r="I226" s="36">
        <f t="shared" si="18"/>
        <v>1.2428381451883519E-2</v>
      </c>
      <c r="J226" s="20">
        <f t="shared" si="19"/>
        <v>-2.827554957029299E-2</v>
      </c>
    </row>
    <row r="227" spans="1:10" x14ac:dyDescent="0.25">
      <c r="A227" s="2" t="s">
        <v>506</v>
      </c>
      <c r="B227" s="62">
        <f>'Crypto Portfolio'!T229</f>
        <v>76.730109817822068</v>
      </c>
      <c r="D227" s="48" t="s">
        <v>398</v>
      </c>
      <c r="E227" s="7">
        <v>11102.15</v>
      </c>
      <c r="F227" s="19">
        <v>3246.22</v>
      </c>
      <c r="G227" s="32">
        <f t="shared" si="16"/>
        <v>180.1984368770874</v>
      </c>
      <c r="H227" s="35">
        <f t="shared" si="17"/>
        <v>-8.9887841040450223E-3</v>
      </c>
      <c r="I227" s="36">
        <f t="shared" si="18"/>
        <v>-3.7502608610255894E-3</v>
      </c>
      <c r="J227" s="20">
        <f t="shared" si="19"/>
        <v>1.8937604781994688E-2</v>
      </c>
    </row>
    <row r="228" spans="1:10" x14ac:dyDescent="0.25">
      <c r="A228" s="2" t="s">
        <v>505</v>
      </c>
      <c r="B228" s="62">
        <f>'Crypto Portfolio'!T230</f>
        <v>77.709645124686361</v>
      </c>
      <c r="D228" s="48" t="s">
        <v>397</v>
      </c>
      <c r="E228" s="7">
        <v>11073.45</v>
      </c>
      <c r="F228" s="19">
        <v>3271.12</v>
      </c>
      <c r="G228" s="32">
        <f t="shared" si="16"/>
        <v>182.41307046780926</v>
      </c>
      <c r="H228" s="35">
        <f t="shared" si="17"/>
        <v>-2.5850848709483287E-3</v>
      </c>
      <c r="I228" s="36">
        <f t="shared" si="18"/>
        <v>7.6704597963170862E-3</v>
      </c>
      <c r="J228" s="20">
        <f t="shared" si="19"/>
        <v>1.2289971151261625E-2</v>
      </c>
    </row>
    <row r="229" spans="1:10" x14ac:dyDescent="0.25">
      <c r="A229" s="2" t="s">
        <v>504</v>
      </c>
      <c r="B229" s="62">
        <f>'Crypto Portfolio'!T231</f>
        <v>74.421621446956635</v>
      </c>
      <c r="D229" s="48" t="s">
        <v>394</v>
      </c>
      <c r="E229" s="7">
        <v>10891.6</v>
      </c>
      <c r="F229" s="19">
        <v>3294.61</v>
      </c>
      <c r="G229" s="32">
        <f t="shared" si="16"/>
        <v>188.62209225416069</v>
      </c>
      <c r="H229" s="35">
        <f t="shared" si="17"/>
        <v>-1.6422162921221561E-2</v>
      </c>
      <c r="I229" s="36">
        <f t="shared" si="18"/>
        <v>7.1810266819927193E-3</v>
      </c>
      <c r="J229" s="20">
        <f t="shared" si="19"/>
        <v>3.4038250496129629E-2</v>
      </c>
    </row>
    <row r="230" spans="1:10" x14ac:dyDescent="0.25">
      <c r="A230" s="2" t="s">
        <v>503</v>
      </c>
      <c r="B230" s="62">
        <f>'Crypto Portfolio'!T232</f>
        <v>81.148369777336086</v>
      </c>
      <c r="D230" s="48" t="s">
        <v>393</v>
      </c>
      <c r="E230" s="7">
        <v>11095.25</v>
      </c>
      <c r="F230" s="19">
        <v>3306.51</v>
      </c>
      <c r="G230" s="32">
        <f t="shared" si="16"/>
        <v>192.7609092895409</v>
      </c>
      <c r="H230" s="35">
        <f t="shared" si="17"/>
        <v>1.8697895625986893E-2</v>
      </c>
      <c r="I230" s="36">
        <f t="shared" si="18"/>
        <v>3.6119601409574376E-3</v>
      </c>
      <c r="J230" s="20">
        <f t="shared" si="19"/>
        <v>2.1942376875998759E-2</v>
      </c>
    </row>
    <row r="231" spans="1:10" x14ac:dyDescent="0.25">
      <c r="A231" s="2" t="s">
        <v>502</v>
      </c>
      <c r="B231" s="62">
        <f>'Crypto Portfolio'!T233</f>
        <v>80.705301734385174</v>
      </c>
      <c r="D231" s="48" t="s">
        <v>392</v>
      </c>
      <c r="E231" s="7">
        <v>11101.65</v>
      </c>
      <c r="F231" s="19">
        <v>3327.77</v>
      </c>
      <c r="G231" s="32">
        <f t="shared" si="16"/>
        <v>196.37121324091308</v>
      </c>
      <c r="H231" s="35">
        <f t="shared" si="17"/>
        <v>5.7682341542553139E-4</v>
      </c>
      <c r="I231" s="36">
        <f t="shared" si="18"/>
        <v>6.4297401187354275E-3</v>
      </c>
      <c r="J231" s="20">
        <f t="shared" si="19"/>
        <v>1.8729440344926074E-2</v>
      </c>
    </row>
    <row r="232" spans="1:10" x14ac:dyDescent="0.25">
      <c r="A232" s="2" t="s">
        <v>501</v>
      </c>
      <c r="B232" s="62">
        <f>'Crypto Portfolio'!T234</f>
        <v>86.071896936155525</v>
      </c>
      <c r="D232" s="48" t="s">
        <v>391</v>
      </c>
      <c r="E232" s="7">
        <v>11200.15</v>
      </c>
      <c r="F232" s="19">
        <v>3349.16</v>
      </c>
      <c r="G232" s="32">
        <f t="shared" si="16"/>
        <v>196.10764176587355</v>
      </c>
      <c r="H232" s="35">
        <f t="shared" si="17"/>
        <v>8.8725549805659387E-3</v>
      </c>
      <c r="I232" s="36">
        <f t="shared" si="18"/>
        <v>6.4277278778279712E-3</v>
      </c>
      <c r="J232" s="20">
        <f t="shared" si="19"/>
        <v>-1.3422103509447281E-3</v>
      </c>
    </row>
    <row r="233" spans="1:10" x14ac:dyDescent="0.25">
      <c r="A233" s="2" t="s">
        <v>500</v>
      </c>
      <c r="B233" s="62">
        <f>'Crypto Portfolio'!T235</f>
        <v>83.491521574603837</v>
      </c>
      <c r="D233" s="48" t="s">
        <v>390</v>
      </c>
      <c r="E233" s="7">
        <v>11214.05</v>
      </c>
      <c r="F233" s="19">
        <v>3351.28</v>
      </c>
      <c r="G233" s="32">
        <f t="shared" si="16"/>
        <v>189.83510013052324</v>
      </c>
      <c r="H233" s="35">
        <f t="shared" si="17"/>
        <v>1.2410548073016336E-3</v>
      </c>
      <c r="I233" s="36">
        <f t="shared" si="18"/>
        <v>6.329945419150107E-4</v>
      </c>
      <c r="J233" s="20">
        <f t="shared" si="19"/>
        <v>-3.1985197409282407E-2</v>
      </c>
    </row>
    <row r="234" spans="1:10" x14ac:dyDescent="0.25">
      <c r="A234" s="2" t="s">
        <v>499</v>
      </c>
      <c r="B234" s="62">
        <f>'Crypto Portfolio'!T236</f>
        <v>79.156973703548829</v>
      </c>
      <c r="D234" s="48" t="s">
        <v>387</v>
      </c>
      <c r="E234" s="7">
        <v>11270.15</v>
      </c>
      <c r="F234" s="19">
        <v>3360.47</v>
      </c>
      <c r="G234" s="32">
        <f t="shared" si="16"/>
        <v>196.15952903752967</v>
      </c>
      <c r="H234" s="35">
        <f t="shared" si="17"/>
        <v>5.0026529220041915E-3</v>
      </c>
      <c r="I234" s="36">
        <f t="shared" si="18"/>
        <v>2.7422358024395965E-3</v>
      </c>
      <c r="J234" s="20">
        <f t="shared" si="19"/>
        <v>3.331538215355323E-2</v>
      </c>
    </row>
    <row r="235" spans="1:10" x14ac:dyDescent="0.25">
      <c r="A235" s="2" t="s">
        <v>498</v>
      </c>
      <c r="B235" s="62">
        <f>'Crypto Portfolio'!T237</f>
        <v>79.730896481053975</v>
      </c>
      <c r="D235" s="48" t="s">
        <v>386</v>
      </c>
      <c r="E235" s="7">
        <v>11322.5</v>
      </c>
      <c r="F235" s="19">
        <v>3333.69</v>
      </c>
      <c r="G235" s="32">
        <f t="shared" si="16"/>
        <v>186.91873501583441</v>
      </c>
      <c r="H235" s="35">
        <f t="shared" si="17"/>
        <v>4.6450135978670648E-3</v>
      </c>
      <c r="I235" s="36">
        <f t="shared" si="18"/>
        <v>-7.9691233666718819E-3</v>
      </c>
      <c r="J235" s="20">
        <f t="shared" si="19"/>
        <v>-4.7108565497867239E-2</v>
      </c>
    </row>
    <row r="236" spans="1:10" x14ac:dyDescent="0.25">
      <c r="A236" s="2" t="s">
        <v>497</v>
      </c>
      <c r="B236" s="62">
        <f>'Crypto Portfolio'!T238</f>
        <v>84.057412202927537</v>
      </c>
      <c r="D236" s="48" t="s">
        <v>385</v>
      </c>
      <c r="E236" s="7">
        <v>11308.4</v>
      </c>
      <c r="F236" s="19">
        <v>3380.35</v>
      </c>
      <c r="G236" s="32">
        <f t="shared" si="16"/>
        <v>188.69842234048775</v>
      </c>
      <c r="H236" s="35">
        <f t="shared" si="17"/>
        <v>-1.2453080150144347E-3</v>
      </c>
      <c r="I236" s="36">
        <f t="shared" si="18"/>
        <v>1.3996502374245878E-2</v>
      </c>
      <c r="J236" s="20">
        <f t="shared" si="19"/>
        <v>9.5211821570617694E-3</v>
      </c>
    </row>
    <row r="237" spans="1:10" x14ac:dyDescent="0.25">
      <c r="A237" s="2" t="s">
        <v>496</v>
      </c>
      <c r="B237" s="62">
        <f>'Crypto Portfolio'!T239</f>
        <v>88.169372811830527</v>
      </c>
      <c r="D237" s="48" t="s">
        <v>384</v>
      </c>
      <c r="E237" s="7">
        <v>11300.45</v>
      </c>
      <c r="F237" s="19">
        <v>3373.43</v>
      </c>
      <c r="G237" s="32">
        <f t="shared" si="16"/>
        <v>196.5837740238417</v>
      </c>
      <c r="H237" s="35">
        <f t="shared" si="17"/>
        <v>-7.0301722613264062E-4</v>
      </c>
      <c r="I237" s="36">
        <f t="shared" si="18"/>
        <v>-2.0471252976762555E-3</v>
      </c>
      <c r="J237" s="20">
        <f t="shared" si="19"/>
        <v>4.1788116644269513E-2</v>
      </c>
    </row>
    <row r="238" spans="1:10" x14ac:dyDescent="0.25">
      <c r="A238" s="2" t="s">
        <v>495</v>
      </c>
      <c r="B238" s="62">
        <f>'Crypto Portfolio'!T240</f>
        <v>88.85661449569929</v>
      </c>
      <c r="D238" s="48" t="s">
        <v>383</v>
      </c>
      <c r="E238" s="7">
        <v>11178.4</v>
      </c>
      <c r="F238" s="19">
        <v>3372.85</v>
      </c>
      <c r="G238" s="32">
        <f t="shared" si="16"/>
        <v>199.47165682707166</v>
      </c>
      <c r="H238" s="35">
        <f t="shared" si="17"/>
        <v>-1.0800454849143271E-2</v>
      </c>
      <c r="I238" s="36">
        <f t="shared" si="18"/>
        <v>-1.7193183199293305E-4</v>
      </c>
      <c r="J238" s="20">
        <f t="shared" si="19"/>
        <v>1.4690341649864269E-2</v>
      </c>
    </row>
    <row r="239" spans="1:10" x14ac:dyDescent="0.25">
      <c r="A239" s="2" t="s">
        <v>494</v>
      </c>
      <c r="B239" s="62">
        <f>'Crypto Portfolio'!T241</f>
        <v>90.586774149766171</v>
      </c>
      <c r="D239" s="48" t="s">
        <v>380</v>
      </c>
      <c r="E239" s="7">
        <v>11247.1</v>
      </c>
      <c r="F239" s="19">
        <v>3381.99</v>
      </c>
      <c r="G239" s="32">
        <f t="shared" si="16"/>
        <v>201.43893038923611</v>
      </c>
      <c r="H239" s="35">
        <f t="shared" si="17"/>
        <v>6.1457811493594861E-3</v>
      </c>
      <c r="I239" s="36">
        <f t="shared" si="18"/>
        <v>2.7098744385312123E-3</v>
      </c>
      <c r="J239" s="20">
        <f t="shared" si="19"/>
        <v>9.862421526231957E-3</v>
      </c>
    </row>
    <row r="240" spans="1:10" x14ac:dyDescent="0.25">
      <c r="A240" s="2" t="s">
        <v>493</v>
      </c>
      <c r="B240" s="62">
        <f>'Crypto Portfolio'!T242</f>
        <v>93.68093615818384</v>
      </c>
      <c r="D240" s="48" t="s">
        <v>379</v>
      </c>
      <c r="E240" s="7">
        <v>11385.35</v>
      </c>
      <c r="F240" s="19">
        <v>3389.78</v>
      </c>
      <c r="G240" s="32">
        <f t="shared" si="16"/>
        <v>196.79368598120479</v>
      </c>
      <c r="H240" s="35">
        <f t="shared" si="17"/>
        <v>1.2292057508157761E-2</v>
      </c>
      <c r="I240" s="36">
        <f t="shared" si="18"/>
        <v>2.3033775972136628E-3</v>
      </c>
      <c r="J240" s="20">
        <f t="shared" si="19"/>
        <v>-2.3060311127821254E-2</v>
      </c>
    </row>
    <row r="241" spans="1:10" x14ac:dyDescent="0.25">
      <c r="A241" s="2" t="s">
        <v>492</v>
      </c>
      <c r="B241" s="62">
        <f>'Crypto Portfolio'!T243</f>
        <v>94.192470679574797</v>
      </c>
      <c r="D241" s="48" t="s">
        <v>378</v>
      </c>
      <c r="E241" s="7">
        <v>11408.4</v>
      </c>
      <c r="F241" s="19">
        <v>3374.85</v>
      </c>
      <c r="G241" s="32">
        <f t="shared" si="16"/>
        <v>189.19357364368113</v>
      </c>
      <c r="H241" s="35">
        <f t="shared" si="17"/>
        <v>2.024531525161688E-3</v>
      </c>
      <c r="I241" s="36">
        <f t="shared" si="18"/>
        <v>-4.4044156257928568E-3</v>
      </c>
      <c r="J241" s="20">
        <f t="shared" si="19"/>
        <v>-3.8619696051882091E-2</v>
      </c>
    </row>
    <row r="242" spans="1:10" x14ac:dyDescent="0.25">
      <c r="A242" s="2" t="s">
        <v>491</v>
      </c>
      <c r="B242" s="62">
        <f>'Crypto Portfolio'!T244</f>
        <v>94.187409071262962</v>
      </c>
      <c r="D242" s="48" t="s">
        <v>377</v>
      </c>
      <c r="E242" s="7">
        <v>11312.2</v>
      </c>
      <c r="F242" s="19">
        <v>3385.51</v>
      </c>
      <c r="G242" s="32">
        <f t="shared" si="16"/>
        <v>194.05565787411362</v>
      </c>
      <c r="H242" s="35">
        <f t="shared" si="17"/>
        <v>-8.4323831562707063E-3</v>
      </c>
      <c r="I242" s="36">
        <f t="shared" si="18"/>
        <v>3.1586589033587575E-3</v>
      </c>
      <c r="J242" s="20">
        <f t="shared" si="19"/>
        <v>2.5698992501666629E-2</v>
      </c>
    </row>
    <row r="243" spans="1:10" x14ac:dyDescent="0.25">
      <c r="A243" s="2" t="s">
        <v>490</v>
      </c>
      <c r="B243" s="62">
        <f>'Crypto Portfolio'!T245</f>
        <v>103.49550962900557</v>
      </c>
      <c r="D243" s="48" t="s">
        <v>376</v>
      </c>
      <c r="E243" s="7">
        <v>11371.6</v>
      </c>
      <c r="F243" s="19">
        <v>3397.16</v>
      </c>
      <c r="G243" s="32">
        <f t="shared" si="16"/>
        <v>181.66852517118386</v>
      </c>
      <c r="H243" s="35">
        <f t="shared" si="17"/>
        <v>5.2509679814713994E-3</v>
      </c>
      <c r="I243" s="36">
        <f t="shared" si="18"/>
        <v>3.4411358997610275E-3</v>
      </c>
      <c r="J243" s="20">
        <f t="shared" si="19"/>
        <v>-6.3832886083462936E-2</v>
      </c>
    </row>
    <row r="244" spans="1:10" x14ac:dyDescent="0.25">
      <c r="A244" s="2" t="s">
        <v>489</v>
      </c>
      <c r="B244" s="62">
        <f>'Crypto Portfolio'!T246</f>
        <v>99.092640221492402</v>
      </c>
      <c r="D244" s="48" t="s">
        <v>373</v>
      </c>
      <c r="E244" s="7">
        <v>11466.45</v>
      </c>
      <c r="F244" s="19">
        <v>3431.28</v>
      </c>
      <c r="G244" s="32">
        <f t="shared" si="16"/>
        <v>186.18616135121871</v>
      </c>
      <c r="H244" s="35">
        <f t="shared" si="17"/>
        <v>8.3409546589749972E-3</v>
      </c>
      <c r="I244" s="36">
        <f t="shared" si="18"/>
        <v>1.004368354743379E-2</v>
      </c>
      <c r="J244" s="20">
        <f t="shared" si="19"/>
        <v>2.4867467690277811E-2</v>
      </c>
    </row>
    <row r="245" spans="1:10" x14ac:dyDescent="0.25">
      <c r="A245" s="2" t="s">
        <v>488</v>
      </c>
      <c r="B245" s="62">
        <f>'Crypto Portfolio'!T247</f>
        <v>102.84347119072697</v>
      </c>
      <c r="D245" s="48" t="s">
        <v>372</v>
      </c>
      <c r="E245" s="7">
        <v>11472.25</v>
      </c>
      <c r="F245" s="19">
        <v>3443.62</v>
      </c>
      <c r="G245" s="32">
        <f t="shared" si="16"/>
        <v>173.71927100769562</v>
      </c>
      <c r="H245" s="35">
        <f t="shared" si="17"/>
        <v>5.0582351120009861E-4</v>
      </c>
      <c r="I245" s="36">
        <f t="shared" si="18"/>
        <v>3.5963255694666518E-3</v>
      </c>
      <c r="J245" s="20">
        <f t="shared" si="19"/>
        <v>-6.6959274808860436E-2</v>
      </c>
    </row>
    <row r="246" spans="1:10" x14ac:dyDescent="0.25">
      <c r="A246" s="2" t="s">
        <v>487</v>
      </c>
      <c r="B246" s="62">
        <f>'Crypto Portfolio'!T248</f>
        <v>103.57678653300403</v>
      </c>
      <c r="D246" s="48" t="s">
        <v>371</v>
      </c>
      <c r="E246" s="7">
        <v>11549.6</v>
      </c>
      <c r="F246" s="19">
        <v>3478.73</v>
      </c>
      <c r="G246" s="32">
        <f t="shared" si="16"/>
        <v>176.55499736078156</v>
      </c>
      <c r="H246" s="35">
        <f t="shared" si="17"/>
        <v>6.7423565560373877E-3</v>
      </c>
      <c r="I246" s="36">
        <f t="shared" si="18"/>
        <v>1.0195666188487662E-2</v>
      </c>
      <c r="J246" s="20">
        <f t="shared" si="19"/>
        <v>1.6323614165755451E-2</v>
      </c>
    </row>
    <row r="247" spans="1:10" x14ac:dyDescent="0.25">
      <c r="A247" s="2" t="s">
        <v>486</v>
      </c>
      <c r="B247" s="62">
        <f>'Crypto Portfolio'!T249</f>
        <v>101.22844765496302</v>
      </c>
      <c r="D247" s="48" t="s">
        <v>370</v>
      </c>
      <c r="E247" s="7">
        <v>11559.25</v>
      </c>
      <c r="F247" s="19">
        <v>3484.55</v>
      </c>
      <c r="G247" s="32">
        <f t="shared" si="16"/>
        <v>172.77914348976523</v>
      </c>
      <c r="H247" s="35">
        <f t="shared" si="17"/>
        <v>8.3552677148990284E-4</v>
      </c>
      <c r="I247" s="36">
        <f t="shared" si="18"/>
        <v>1.6730243508407128E-3</v>
      </c>
      <c r="J247" s="20">
        <f t="shared" si="19"/>
        <v>-2.1386275820335698E-2</v>
      </c>
    </row>
    <row r="248" spans="1:10" x14ac:dyDescent="0.25">
      <c r="A248" s="2" t="s">
        <v>485</v>
      </c>
      <c r="B248" s="62">
        <f>'Crypto Portfolio'!T250</f>
        <v>100.85978801865244</v>
      </c>
      <c r="D248" s="48" t="s">
        <v>369</v>
      </c>
      <c r="E248" s="7">
        <v>11647.6</v>
      </c>
      <c r="F248" s="19">
        <v>3508.01</v>
      </c>
      <c r="G248" s="32">
        <f t="shared" si="16"/>
        <v>176.20241499474207</v>
      </c>
      <c r="H248" s="35">
        <f t="shared" si="17"/>
        <v>7.6432294482773333E-3</v>
      </c>
      <c r="I248" s="36">
        <f t="shared" si="18"/>
        <v>6.732576659826961E-3</v>
      </c>
      <c r="J248" s="20">
        <f t="shared" si="19"/>
        <v>1.9812990363502037E-2</v>
      </c>
    </row>
    <row r="249" spans="1:10" x14ac:dyDescent="0.25">
      <c r="A249" s="2" t="s">
        <v>484</v>
      </c>
      <c r="B249" s="62">
        <f>'Crypto Portfolio'!T251</f>
        <v>100.81956819038436</v>
      </c>
      <c r="D249" s="48" t="s">
        <v>366</v>
      </c>
      <c r="E249" s="7">
        <v>11387.5</v>
      </c>
      <c r="F249" s="19">
        <v>3500.31</v>
      </c>
      <c r="G249" s="32">
        <f t="shared" si="16"/>
        <v>189.70303116967196</v>
      </c>
      <c r="H249" s="35">
        <f t="shared" si="17"/>
        <v>-2.2330780589992827E-2</v>
      </c>
      <c r="I249" s="36">
        <f t="shared" si="18"/>
        <v>-2.1949766391772263E-3</v>
      </c>
      <c r="J249" s="20">
        <f t="shared" si="19"/>
        <v>7.6619927004591526E-2</v>
      </c>
    </row>
    <row r="250" spans="1:10" x14ac:dyDescent="0.25">
      <c r="A250" s="2" t="s">
        <v>483</v>
      </c>
      <c r="B250" s="62">
        <f>'Crypto Portfolio'!T252</f>
        <v>99.418351611536877</v>
      </c>
      <c r="D250" s="48" t="s">
        <v>365</v>
      </c>
      <c r="E250" s="7">
        <v>11470.25</v>
      </c>
      <c r="F250" s="19">
        <v>3526.65</v>
      </c>
      <c r="G250" s="32">
        <f t="shared" si="16"/>
        <v>199.57762115166548</v>
      </c>
      <c r="H250" s="35">
        <f t="shared" si="17"/>
        <v>7.2667398463226451E-3</v>
      </c>
      <c r="I250" s="36">
        <f t="shared" si="18"/>
        <v>7.5250477814823302E-3</v>
      </c>
      <c r="J250" s="20">
        <f t="shared" si="19"/>
        <v>5.2052884559138146E-2</v>
      </c>
    </row>
    <row r="251" spans="1:10" x14ac:dyDescent="0.25">
      <c r="A251" s="2" t="s">
        <v>482</v>
      </c>
      <c r="B251" s="62">
        <f>'Crypto Portfolio'!T253</f>
        <v>105.45371266486694</v>
      </c>
      <c r="D251" s="48" t="s">
        <v>364</v>
      </c>
      <c r="E251" s="7">
        <v>11535</v>
      </c>
      <c r="F251" s="19">
        <v>3580.84</v>
      </c>
      <c r="G251" s="32">
        <f t="shared" si="16"/>
        <v>187.45856194700957</v>
      </c>
      <c r="H251" s="35">
        <f t="shared" si="17"/>
        <v>5.6450382511279429E-3</v>
      </c>
      <c r="I251" s="36">
        <f t="shared" si="18"/>
        <v>1.5365857116526938E-2</v>
      </c>
      <c r="J251" s="20">
        <f t="shared" si="19"/>
        <v>-6.0723537712909392E-2</v>
      </c>
    </row>
    <row r="252" spans="1:10" x14ac:dyDescent="0.25">
      <c r="A252" s="2" t="s">
        <v>481</v>
      </c>
      <c r="B252" s="62">
        <f>'Crypto Portfolio'!T254</f>
        <v>105.54904598032459</v>
      </c>
      <c r="D252" s="48" t="s">
        <v>363</v>
      </c>
      <c r="E252" s="7">
        <v>11527.45</v>
      </c>
      <c r="F252" s="19">
        <v>3455.06</v>
      </c>
      <c r="G252" s="32">
        <f t="shared" si="16"/>
        <v>159.41215159712567</v>
      </c>
      <c r="H252" s="35">
        <f t="shared" si="17"/>
        <v>-6.5452969224089053E-4</v>
      </c>
      <c r="I252" s="36">
        <f t="shared" si="18"/>
        <v>-3.5125836395929477E-2</v>
      </c>
      <c r="J252" s="20">
        <f t="shared" si="19"/>
        <v>-0.14961392031702458</v>
      </c>
    </row>
    <row r="253" spans="1:10" x14ac:dyDescent="0.25">
      <c r="A253" s="2" t="s">
        <v>480</v>
      </c>
      <c r="B253" s="62">
        <f>'Crypto Portfolio'!T255</f>
        <v>104.0542779805165</v>
      </c>
      <c r="D253" s="48" t="s">
        <v>362</v>
      </c>
      <c r="E253" s="7">
        <v>11333.85</v>
      </c>
      <c r="F253" s="19">
        <v>3426.96</v>
      </c>
      <c r="G253" s="32">
        <f t="shared" si="16"/>
        <v>165.37648695701228</v>
      </c>
      <c r="H253" s="35">
        <f t="shared" si="17"/>
        <v>-1.6794694403359012E-2</v>
      </c>
      <c r="I253" s="36">
        <f t="shared" si="18"/>
        <v>-8.1329991374968769E-3</v>
      </c>
      <c r="J253" s="20">
        <f t="shared" si="19"/>
        <v>3.7414559054192775E-2</v>
      </c>
    </row>
    <row r="254" spans="1:10" x14ac:dyDescent="0.25">
      <c r="A254" s="2" t="s">
        <v>479</v>
      </c>
      <c r="B254" s="62">
        <f>'Crypto Portfolio'!T256</f>
        <v>94.702272131042804</v>
      </c>
      <c r="D254" s="48" t="s">
        <v>359</v>
      </c>
      <c r="E254" s="7">
        <v>11355.05</v>
      </c>
      <c r="F254" s="19">
        <v>3426.96</v>
      </c>
      <c r="G254" s="32">
        <f t="shared" si="16"/>
        <v>157.31905259226068</v>
      </c>
      <c r="H254" s="35">
        <f t="shared" si="17"/>
        <v>1.8705029623649061E-3</v>
      </c>
      <c r="I254" s="36">
        <f t="shared" si="18"/>
        <v>0</v>
      </c>
      <c r="J254" s="20">
        <f t="shared" si="19"/>
        <v>-4.872176518567628E-2</v>
      </c>
    </row>
    <row r="255" spans="1:10" x14ac:dyDescent="0.25">
      <c r="A255" s="2" t="s">
        <v>478</v>
      </c>
      <c r="B255" s="62">
        <f>'Crypto Portfolio'!T257</f>
        <v>94.05410864999692</v>
      </c>
      <c r="D255" s="48" t="s">
        <v>358</v>
      </c>
      <c r="E255" s="7">
        <v>11317.35</v>
      </c>
      <c r="F255" s="19">
        <v>3331.84</v>
      </c>
      <c r="G255" s="32">
        <f t="shared" si="16"/>
        <v>154.00432649231612</v>
      </c>
      <c r="H255" s="35">
        <f t="shared" si="17"/>
        <v>-3.3201086741140307E-3</v>
      </c>
      <c r="I255" s="36">
        <f t="shared" si="18"/>
        <v>-2.7756378831384043E-2</v>
      </c>
      <c r="J255" s="20">
        <f t="shared" si="19"/>
        <v>-2.1070086841519786E-2</v>
      </c>
    </row>
    <row r="256" spans="1:10" x14ac:dyDescent="0.25">
      <c r="A256" s="2" t="s">
        <v>477</v>
      </c>
      <c r="B256" s="62">
        <f>'Crypto Portfolio'!T258</f>
        <v>97.326980898156748</v>
      </c>
      <c r="D256" s="48" t="s">
        <v>357</v>
      </c>
      <c r="E256" s="7">
        <v>11278</v>
      </c>
      <c r="F256" s="19">
        <v>3398.96</v>
      </c>
      <c r="G256" s="32">
        <f t="shared" si="16"/>
        <v>159.01533039381928</v>
      </c>
      <c r="H256" s="35">
        <f t="shared" si="17"/>
        <v>-3.4769623630973578E-3</v>
      </c>
      <c r="I256" s="36">
        <f t="shared" si="18"/>
        <v>2.0145024971186976E-2</v>
      </c>
      <c r="J256" s="20">
        <f t="shared" si="19"/>
        <v>3.2538072245348104E-2</v>
      </c>
    </row>
    <row r="257" spans="1:10" x14ac:dyDescent="0.25">
      <c r="A257" s="2" t="s">
        <v>476</v>
      </c>
      <c r="B257" s="62">
        <f>'Crypto Portfolio'!T259</f>
        <v>101.02150801641571</v>
      </c>
      <c r="D257" s="48" t="s">
        <v>356</v>
      </c>
      <c r="E257" s="7">
        <v>11449.25</v>
      </c>
      <c r="F257" s="19">
        <v>3339.19</v>
      </c>
      <c r="G257" s="32">
        <f t="shared" si="16"/>
        <v>163.91385216474055</v>
      </c>
      <c r="H257" s="35">
        <f t="shared" si="17"/>
        <v>1.5184429863450921E-2</v>
      </c>
      <c r="I257" s="36">
        <f t="shared" si="18"/>
        <v>-1.7584790641843373E-2</v>
      </c>
      <c r="J257" s="20">
        <f t="shared" si="19"/>
        <v>3.0805342848324813E-2</v>
      </c>
    </row>
    <row r="258" spans="1:10" x14ac:dyDescent="0.25">
      <c r="A258" s="2" t="s">
        <v>475</v>
      </c>
      <c r="B258" s="62">
        <f>'Crypto Portfolio'!T260</f>
        <v>102.84073040545427</v>
      </c>
      <c r="D258" s="48" t="s">
        <v>355</v>
      </c>
      <c r="E258" s="7">
        <v>11464.45</v>
      </c>
      <c r="F258" s="19">
        <v>3340.97</v>
      </c>
      <c r="G258" s="32">
        <f t="shared" si="16"/>
        <v>165.86318436771734</v>
      </c>
      <c r="H258" s="35">
        <f t="shared" si="17"/>
        <v>1.3275978775904029E-3</v>
      </c>
      <c r="I258" s="36">
        <f t="shared" si="18"/>
        <v>5.3306340759284865E-4</v>
      </c>
      <c r="J258" s="20">
        <f t="shared" si="19"/>
        <v>1.1892418958085571E-2</v>
      </c>
    </row>
    <row r="259" spans="1:10" x14ac:dyDescent="0.25">
      <c r="A259" s="2" t="s">
        <v>474</v>
      </c>
      <c r="B259" s="62">
        <f>'Crypto Portfolio'!T261</f>
        <v>99.215135353254325</v>
      </c>
      <c r="D259" s="48" t="s">
        <v>352</v>
      </c>
      <c r="E259" s="7">
        <v>11440.05</v>
      </c>
      <c r="F259" s="19">
        <v>3383.54</v>
      </c>
      <c r="G259" s="32">
        <f t="shared" si="16"/>
        <v>173.47897380992106</v>
      </c>
      <c r="H259" s="35">
        <f t="shared" si="17"/>
        <v>-2.1283184103905173E-3</v>
      </c>
      <c r="I259" s="36">
        <f t="shared" si="18"/>
        <v>1.274180851668838E-2</v>
      </c>
      <c r="J259" s="20">
        <f t="shared" si="19"/>
        <v>4.5916093262261093E-2</v>
      </c>
    </row>
    <row r="260" spans="1:10" x14ac:dyDescent="0.25">
      <c r="A260" s="2" t="s">
        <v>473</v>
      </c>
      <c r="B260" s="62">
        <f>'Crypto Portfolio'!T262</f>
        <v>101.02818476911587</v>
      </c>
      <c r="D260" s="48" t="s">
        <v>351</v>
      </c>
      <c r="E260" s="7">
        <v>11521.8</v>
      </c>
      <c r="F260" s="19">
        <v>3401.2</v>
      </c>
      <c r="G260" s="32">
        <f t="shared" ref="G260:G323" si="20">VLOOKUP(D260,$A$3:$B$733,2,FALSE)</f>
        <v>165.27177673202934</v>
      </c>
      <c r="H260" s="35">
        <f t="shared" si="17"/>
        <v>7.1459477886897105E-3</v>
      </c>
      <c r="I260" s="36">
        <f t="shared" si="18"/>
        <v>5.2193856138835759E-3</v>
      </c>
      <c r="J260" s="20">
        <f t="shared" si="19"/>
        <v>-4.7309462914417844E-2</v>
      </c>
    </row>
    <row r="261" spans="1:10" x14ac:dyDescent="0.25">
      <c r="A261" s="2" t="s">
        <v>472</v>
      </c>
      <c r="B261" s="62">
        <f>'Crypto Portfolio'!T263</f>
        <v>103.17438573886778</v>
      </c>
      <c r="D261" s="48" t="s">
        <v>350</v>
      </c>
      <c r="E261" s="7">
        <v>11604.55</v>
      </c>
      <c r="F261" s="19">
        <v>3385.49</v>
      </c>
      <c r="G261" s="32">
        <f t="shared" si="20"/>
        <v>165.69817776062087</v>
      </c>
      <c r="H261" s="35">
        <f t="shared" ref="H261:H324" si="21">E261/E260-1</f>
        <v>7.182037528858265E-3</v>
      </c>
      <c r="I261" s="36">
        <f t="shared" ref="I261:I324" si="22">F261/F260-1</f>
        <v>-4.6189580148182641E-3</v>
      </c>
      <c r="J261" s="20">
        <f t="shared" ref="J261:J324" si="23">G261/G260-1</f>
        <v>2.5799990598691647E-3</v>
      </c>
    </row>
    <row r="262" spans="1:10" x14ac:dyDescent="0.25">
      <c r="A262" s="2" t="s">
        <v>471</v>
      </c>
      <c r="B262" s="62">
        <f>'Crypto Portfolio'!T264</f>
        <v>106.57624529898098</v>
      </c>
      <c r="D262" s="48" t="s">
        <v>349</v>
      </c>
      <c r="E262" s="7">
        <v>11516.1</v>
      </c>
      <c r="F262" s="19">
        <v>3357.01</v>
      </c>
      <c r="G262" s="32">
        <f t="shared" si="20"/>
        <v>169.84079593063441</v>
      </c>
      <c r="H262" s="35">
        <f t="shared" si="21"/>
        <v>-7.6220103321541499E-3</v>
      </c>
      <c r="I262" s="36">
        <f t="shared" si="22"/>
        <v>-8.4123716212423094E-3</v>
      </c>
      <c r="J262" s="20">
        <f t="shared" si="23"/>
        <v>2.5000988097758414E-2</v>
      </c>
    </row>
    <row r="263" spans="1:10" x14ac:dyDescent="0.25">
      <c r="A263" s="2" t="s">
        <v>470</v>
      </c>
      <c r="B263" s="62">
        <f>'Crypto Portfolio'!T265</f>
        <v>108.67122951194517</v>
      </c>
      <c r="D263" s="48" t="s">
        <v>348</v>
      </c>
      <c r="E263" s="7">
        <v>11504.95</v>
      </c>
      <c r="F263" s="19">
        <v>3319.47</v>
      </c>
      <c r="G263" s="32">
        <f t="shared" si="20"/>
        <v>168.13388482099143</v>
      </c>
      <c r="H263" s="35">
        <f t="shared" si="21"/>
        <v>-9.6820972377797965E-4</v>
      </c>
      <c r="I263" s="36">
        <f t="shared" si="22"/>
        <v>-1.1182570203842279E-2</v>
      </c>
      <c r="J263" s="20">
        <f t="shared" si="23"/>
        <v>-1.0050065417381293E-2</v>
      </c>
    </row>
    <row r="264" spans="1:10" x14ac:dyDescent="0.25">
      <c r="A264" s="2" t="s">
        <v>469</v>
      </c>
      <c r="B264" s="62">
        <f>'Crypto Portfolio'!T266</f>
        <v>107.04576591536929</v>
      </c>
      <c r="D264" s="48" t="s">
        <v>345</v>
      </c>
      <c r="E264" s="7">
        <v>11250.55</v>
      </c>
      <c r="F264" s="19">
        <v>3281.06</v>
      </c>
      <c r="G264" s="32">
        <f t="shared" si="20"/>
        <v>148.69368743720489</v>
      </c>
      <c r="H264" s="35">
        <f t="shared" si="21"/>
        <v>-2.2112221261283316E-2</v>
      </c>
      <c r="I264" s="36">
        <f t="shared" si="22"/>
        <v>-1.1571124305988612E-2</v>
      </c>
      <c r="J264" s="20">
        <f t="shared" si="23"/>
        <v>-0.11562331652827806</v>
      </c>
    </row>
    <row r="265" spans="1:10" x14ac:dyDescent="0.25">
      <c r="A265" s="2" t="s">
        <v>468</v>
      </c>
      <c r="B265" s="62">
        <f>'Crypto Portfolio'!T267</f>
        <v>100.5859001374223</v>
      </c>
      <c r="D265" s="48" t="s">
        <v>344</v>
      </c>
      <c r="E265" s="7">
        <v>11153.65</v>
      </c>
      <c r="F265" s="19">
        <v>3315.57</v>
      </c>
      <c r="G265" s="32">
        <f t="shared" si="20"/>
        <v>151.54658068074198</v>
      </c>
      <c r="H265" s="35">
        <f t="shared" si="21"/>
        <v>-8.6129122576229511E-3</v>
      </c>
      <c r="I265" s="36">
        <f t="shared" si="22"/>
        <v>1.0517942372282096E-2</v>
      </c>
      <c r="J265" s="20">
        <f t="shared" si="23"/>
        <v>1.9186377664767384E-2</v>
      </c>
    </row>
    <row r="266" spans="1:10" x14ac:dyDescent="0.25">
      <c r="A266" s="2" t="s">
        <v>467</v>
      </c>
      <c r="B266" s="62">
        <f>'Crypto Portfolio'!T268</f>
        <v>104.78097000266715</v>
      </c>
      <c r="D266" s="48" t="s">
        <v>343</v>
      </c>
      <c r="E266" s="7">
        <v>11131.85</v>
      </c>
      <c r="F266" s="19">
        <v>3236.92</v>
      </c>
      <c r="G266" s="32">
        <f t="shared" si="20"/>
        <v>143.07984859930605</v>
      </c>
      <c r="H266" s="35">
        <f t="shared" si="21"/>
        <v>-1.9545171311632359E-3</v>
      </c>
      <c r="I266" s="36">
        <f t="shared" si="22"/>
        <v>-2.3721411401357861E-2</v>
      </c>
      <c r="J266" s="20">
        <f t="shared" si="23"/>
        <v>-5.5868842724155598E-2</v>
      </c>
    </row>
    <row r="267" spans="1:10" x14ac:dyDescent="0.25">
      <c r="A267" s="2" t="s">
        <v>466</v>
      </c>
      <c r="B267" s="62">
        <f>'Crypto Portfolio'!T269</f>
        <v>104.08002210887271</v>
      </c>
      <c r="D267" s="48" t="s">
        <v>342</v>
      </c>
      <c r="E267" s="7">
        <v>10805.55</v>
      </c>
      <c r="F267" s="19">
        <v>3246.59</v>
      </c>
      <c r="G267" s="32">
        <f t="shared" si="20"/>
        <v>154.07058266003921</v>
      </c>
      <c r="H267" s="35">
        <f t="shared" si="21"/>
        <v>-2.9312288613303372E-2</v>
      </c>
      <c r="I267" s="36">
        <f t="shared" si="22"/>
        <v>2.9874077827070078E-3</v>
      </c>
      <c r="J267" s="20">
        <f t="shared" si="23"/>
        <v>7.6815387829439308E-2</v>
      </c>
    </row>
    <row r="268" spans="1:10" x14ac:dyDescent="0.25">
      <c r="A268" s="2" t="s">
        <v>465</v>
      </c>
      <c r="B268" s="62">
        <f>'Crypto Portfolio'!T270</f>
        <v>99.461449875469299</v>
      </c>
      <c r="D268" s="48" t="s">
        <v>341</v>
      </c>
      <c r="E268" s="7">
        <v>11050.25</v>
      </c>
      <c r="F268" s="19">
        <v>3298.46</v>
      </c>
      <c r="G268" s="32">
        <f t="shared" si="20"/>
        <v>162.52400160188154</v>
      </c>
      <c r="H268" s="35">
        <f t="shared" si="21"/>
        <v>2.2645769997825305E-2</v>
      </c>
      <c r="I268" s="36">
        <f t="shared" si="22"/>
        <v>1.5976763311659203E-2</v>
      </c>
      <c r="J268" s="20">
        <f t="shared" si="23"/>
        <v>5.4867183571928324E-2</v>
      </c>
    </row>
    <row r="269" spans="1:10" x14ac:dyDescent="0.25">
      <c r="A269" s="2" t="s">
        <v>464</v>
      </c>
      <c r="B269" s="62">
        <f>'Crypto Portfolio'!T271</f>
        <v>102.31916293173289</v>
      </c>
      <c r="D269" s="48" t="s">
        <v>338</v>
      </c>
      <c r="E269" s="7">
        <v>11227.55</v>
      </c>
      <c r="F269" s="19">
        <v>3351.6</v>
      </c>
      <c r="G269" s="32">
        <f t="shared" si="20"/>
        <v>167.55363140654438</v>
      </c>
      <c r="H269" s="35">
        <f t="shared" si="21"/>
        <v>1.6044885862310787E-2</v>
      </c>
      <c r="I269" s="36">
        <f t="shared" si="22"/>
        <v>1.6110548559024496E-2</v>
      </c>
      <c r="J269" s="20">
        <f t="shared" si="23"/>
        <v>3.0946997090210759E-2</v>
      </c>
    </row>
    <row r="270" spans="1:10" x14ac:dyDescent="0.25">
      <c r="A270" s="2" t="s">
        <v>463</v>
      </c>
      <c r="B270" s="62">
        <f>'Crypto Portfolio'!T272</f>
        <v>101.33200757602171</v>
      </c>
      <c r="D270" s="48" t="s">
        <v>337</v>
      </c>
      <c r="E270" s="7">
        <v>11222.4</v>
      </c>
      <c r="F270" s="19">
        <v>3335.47</v>
      </c>
      <c r="G270" s="32">
        <f t="shared" si="20"/>
        <v>171.27713800691203</v>
      </c>
      <c r="H270" s="35">
        <f t="shared" si="21"/>
        <v>-4.5869312539237317E-4</v>
      </c>
      <c r="I270" s="36">
        <f t="shared" si="22"/>
        <v>-4.8126268051080778E-3</v>
      </c>
      <c r="J270" s="20">
        <f t="shared" si="23"/>
        <v>2.222277469673628E-2</v>
      </c>
    </row>
    <row r="271" spans="1:10" x14ac:dyDescent="0.25">
      <c r="A271" s="2" t="s">
        <v>462</v>
      </c>
      <c r="B271" s="62">
        <f>'Crypto Portfolio'!T273</f>
        <v>104.4671590254318</v>
      </c>
      <c r="D271" s="48" t="s">
        <v>336</v>
      </c>
      <c r="E271" s="7">
        <v>11247.55</v>
      </c>
      <c r="F271" s="19">
        <v>3363</v>
      </c>
      <c r="G271" s="32">
        <f t="shared" si="20"/>
        <v>171.78212379643301</v>
      </c>
      <c r="H271" s="35">
        <f t="shared" si="21"/>
        <v>2.2410536070716081E-3</v>
      </c>
      <c r="I271" s="36">
        <f t="shared" si="22"/>
        <v>8.2537093722925281E-3</v>
      </c>
      <c r="J271" s="20">
        <f t="shared" si="23"/>
        <v>2.9483549024540423E-3</v>
      </c>
    </row>
    <row r="272" spans="1:10" x14ac:dyDescent="0.25">
      <c r="A272" s="2" t="s">
        <v>461</v>
      </c>
      <c r="B272" s="62">
        <f>'Crypto Portfolio'!T274</f>
        <v>113.47682955111944</v>
      </c>
      <c r="D272" s="48" t="s">
        <v>335</v>
      </c>
      <c r="E272" s="7">
        <v>11416.95</v>
      </c>
      <c r="F272" s="19">
        <v>3380.8</v>
      </c>
      <c r="G272" s="32">
        <f t="shared" si="20"/>
        <v>166.43603093307189</v>
      </c>
      <c r="H272" s="35">
        <f t="shared" si="21"/>
        <v>1.5061057741463824E-2</v>
      </c>
      <c r="I272" s="36">
        <f t="shared" si="22"/>
        <v>5.2928932500744263E-3</v>
      </c>
      <c r="J272" s="20">
        <f t="shared" si="23"/>
        <v>-3.1121357363682378E-2</v>
      </c>
    </row>
    <row r="273" spans="1:10" x14ac:dyDescent="0.25">
      <c r="A273" s="2" t="s">
        <v>460</v>
      </c>
      <c r="B273" s="62">
        <f>'Crypto Portfolio'!T275</f>
        <v>112.92318254828012</v>
      </c>
      <c r="D273" s="48" t="s">
        <v>331</v>
      </c>
      <c r="E273" s="7">
        <v>11503.35</v>
      </c>
      <c r="F273" s="19">
        <v>3408.63</v>
      </c>
      <c r="G273" s="32">
        <f t="shared" si="20"/>
        <v>167.88007814644797</v>
      </c>
      <c r="H273" s="35">
        <f t="shared" si="21"/>
        <v>7.5676954002601438E-3</v>
      </c>
      <c r="I273" s="36">
        <f t="shared" si="22"/>
        <v>8.2317794604827021E-3</v>
      </c>
      <c r="J273" s="20">
        <f t="shared" si="23"/>
        <v>8.6762896548329138E-3</v>
      </c>
    </row>
    <row r="274" spans="1:10" x14ac:dyDescent="0.25">
      <c r="A274" s="2" t="s">
        <v>459</v>
      </c>
      <c r="B274" s="62">
        <f>'Crypto Portfolio'!T276</f>
        <v>124.70253968804408</v>
      </c>
      <c r="D274" s="48" t="s">
        <v>330</v>
      </c>
      <c r="E274" s="7">
        <v>11662.4</v>
      </c>
      <c r="F274" s="19">
        <v>3360.95</v>
      </c>
      <c r="G274" s="32">
        <f t="shared" si="20"/>
        <v>161.93258079143868</v>
      </c>
      <c r="H274" s="35">
        <f t="shared" si="21"/>
        <v>1.3826407090108406E-2</v>
      </c>
      <c r="I274" s="36">
        <f t="shared" si="22"/>
        <v>-1.3988024514247743E-2</v>
      </c>
      <c r="J274" s="20">
        <f t="shared" si="23"/>
        <v>-3.5427058532943145E-2</v>
      </c>
    </row>
    <row r="275" spans="1:10" x14ac:dyDescent="0.25">
      <c r="A275" s="2" t="s">
        <v>458</v>
      </c>
      <c r="B275" s="62">
        <f>'Crypto Portfolio'!T277</f>
        <v>120.10019600548387</v>
      </c>
      <c r="D275" s="48" t="s">
        <v>329</v>
      </c>
      <c r="E275" s="7">
        <v>11738.85</v>
      </c>
      <c r="F275" s="19">
        <v>3419.45</v>
      </c>
      <c r="G275" s="32">
        <f t="shared" si="20"/>
        <v>162.70236993598274</v>
      </c>
      <c r="H275" s="35">
        <f t="shared" si="21"/>
        <v>6.555254493071816E-3</v>
      </c>
      <c r="I275" s="36">
        <f t="shared" si="22"/>
        <v>1.740579300495404E-2</v>
      </c>
      <c r="J275" s="20">
        <f t="shared" si="23"/>
        <v>4.7537632067724545E-3</v>
      </c>
    </row>
    <row r="276" spans="1:10" x14ac:dyDescent="0.25">
      <c r="A276" s="2" t="s">
        <v>457</v>
      </c>
      <c r="B276" s="62">
        <f>'Crypto Portfolio'!T278</f>
        <v>129.11716553326477</v>
      </c>
      <c r="D276" s="48" t="s">
        <v>328</v>
      </c>
      <c r="E276" s="7">
        <v>11834.6</v>
      </c>
      <c r="F276" s="19">
        <v>3446.83</v>
      </c>
      <c r="G276" s="32">
        <f t="shared" si="20"/>
        <v>166.09619745399598</v>
      </c>
      <c r="H276" s="35">
        <f t="shared" si="21"/>
        <v>8.1566763354161687E-3</v>
      </c>
      <c r="I276" s="36">
        <f t="shared" si="22"/>
        <v>8.0071356504700653E-3</v>
      </c>
      <c r="J276" s="20">
        <f t="shared" si="23"/>
        <v>2.0859115447111165E-2</v>
      </c>
    </row>
    <row r="277" spans="1:10" x14ac:dyDescent="0.25">
      <c r="A277" s="2" t="s">
        <v>456</v>
      </c>
      <c r="B277" s="62">
        <f>'Crypto Portfolio'!T279</f>
        <v>123.99382879937386</v>
      </c>
      <c r="D277" s="48" t="s">
        <v>327</v>
      </c>
      <c r="E277" s="7">
        <v>11914.2</v>
      </c>
      <c r="F277" s="19">
        <v>3477.13</v>
      </c>
      <c r="G277" s="32">
        <f t="shared" si="20"/>
        <v>172.25698406140685</v>
      </c>
      <c r="H277" s="35">
        <f t="shared" si="21"/>
        <v>6.7260405928379896E-3</v>
      </c>
      <c r="I277" s="36">
        <f t="shared" si="22"/>
        <v>8.7906859346125188E-3</v>
      </c>
      <c r="J277" s="20">
        <f t="shared" si="23"/>
        <v>3.7091677605185502E-2</v>
      </c>
    </row>
    <row r="278" spans="1:10" x14ac:dyDescent="0.25">
      <c r="A278" s="2" t="s">
        <v>455</v>
      </c>
      <c r="B278" s="62">
        <f>'Crypto Portfolio'!T280</f>
        <v>129.43559461383887</v>
      </c>
      <c r="D278" s="48" t="s">
        <v>324</v>
      </c>
      <c r="E278" s="7">
        <v>11930.95</v>
      </c>
      <c r="F278" s="19">
        <v>3534.22</v>
      </c>
      <c r="G278" s="32">
        <f t="shared" si="20"/>
        <v>183.98132572419777</v>
      </c>
      <c r="H278" s="35">
        <f t="shared" si="21"/>
        <v>1.4058854140437393E-3</v>
      </c>
      <c r="I278" s="36">
        <f t="shared" si="22"/>
        <v>1.6418713134107588E-2</v>
      </c>
      <c r="J278" s="20">
        <f t="shared" si="23"/>
        <v>6.8063084505249227E-2</v>
      </c>
    </row>
    <row r="279" spans="1:10" x14ac:dyDescent="0.25">
      <c r="A279" s="2" t="s">
        <v>454</v>
      </c>
      <c r="B279" s="62">
        <f>'Crypto Portfolio'!T281</f>
        <v>131.40609199885091</v>
      </c>
      <c r="D279" s="48" t="s">
        <v>323</v>
      </c>
      <c r="E279" s="7">
        <v>11934.5</v>
      </c>
      <c r="F279" s="19">
        <v>3511.93</v>
      </c>
      <c r="G279" s="32">
        <f t="shared" si="20"/>
        <v>182.79247715551941</v>
      </c>
      <c r="H279" s="35">
        <f t="shared" si="21"/>
        <v>2.9754545949822742E-4</v>
      </c>
      <c r="I279" s="36">
        <f t="shared" si="22"/>
        <v>-6.3069078891523356E-3</v>
      </c>
      <c r="J279" s="20">
        <f t="shared" si="23"/>
        <v>-6.4617893364924406E-3</v>
      </c>
    </row>
    <row r="280" spans="1:10" x14ac:dyDescent="0.25">
      <c r="A280" s="2" t="s">
        <v>453</v>
      </c>
      <c r="B280" s="62">
        <f>'Crypto Portfolio'!T282</f>
        <v>128.69328870741728</v>
      </c>
      <c r="D280" s="48" t="s">
        <v>322</v>
      </c>
      <c r="E280" s="7">
        <v>11971.05</v>
      </c>
      <c r="F280" s="19">
        <v>3488.67</v>
      </c>
      <c r="G280" s="32">
        <f t="shared" si="20"/>
        <v>181.33771434201338</v>
      </c>
      <c r="H280" s="35">
        <f t="shared" si="21"/>
        <v>3.0625497507226207E-3</v>
      </c>
      <c r="I280" s="36">
        <f t="shared" si="22"/>
        <v>-6.623138843883547E-3</v>
      </c>
      <c r="J280" s="20">
        <f t="shared" si="23"/>
        <v>-7.9585486019115859E-3</v>
      </c>
    </row>
    <row r="281" spans="1:10" x14ac:dyDescent="0.25">
      <c r="A281" s="2" t="s">
        <v>452</v>
      </c>
      <c r="B281" s="62">
        <f>'Crypto Portfolio'!T283</f>
        <v>129.44989637556716</v>
      </c>
      <c r="D281" s="48" t="s">
        <v>321</v>
      </c>
      <c r="E281" s="7">
        <v>11680.35</v>
      </c>
      <c r="F281" s="19">
        <v>3483.34</v>
      </c>
      <c r="G281" s="32">
        <f t="shared" si="20"/>
        <v>181.6156397956793</v>
      </c>
      <c r="H281" s="35">
        <f t="shared" si="21"/>
        <v>-2.4283584146753912E-2</v>
      </c>
      <c r="I281" s="36">
        <f t="shared" si="22"/>
        <v>-1.5278028589691406E-3</v>
      </c>
      <c r="J281" s="20">
        <f t="shared" si="23"/>
        <v>1.5326401056414696E-3</v>
      </c>
    </row>
    <row r="282" spans="1:10" x14ac:dyDescent="0.25">
      <c r="A282" s="2" t="s">
        <v>451</v>
      </c>
      <c r="B282" s="62">
        <f>'Crypto Portfolio'!T284</f>
        <v>130.05160843710124</v>
      </c>
      <c r="D282" s="48" t="s">
        <v>320</v>
      </c>
      <c r="E282" s="7">
        <v>11762.45</v>
      </c>
      <c r="F282" s="19">
        <v>3483.81</v>
      </c>
      <c r="G282" s="32">
        <f t="shared" si="20"/>
        <v>176.34742718098471</v>
      </c>
      <c r="H282" s="35">
        <f t="shared" si="21"/>
        <v>7.0288989627880216E-3</v>
      </c>
      <c r="I282" s="36">
        <f t="shared" si="22"/>
        <v>1.3492797142955482E-4</v>
      </c>
      <c r="J282" s="20">
        <f t="shared" si="23"/>
        <v>-2.9007483169518955E-2</v>
      </c>
    </row>
    <row r="283" spans="1:10" x14ac:dyDescent="0.25">
      <c r="A283" s="2" t="s">
        <v>450</v>
      </c>
      <c r="B283" s="62">
        <f>'Crypto Portfolio'!T285</f>
        <v>130.33787471388845</v>
      </c>
      <c r="D283" s="48" t="s">
        <v>317</v>
      </c>
      <c r="E283" s="7">
        <v>11873.05</v>
      </c>
      <c r="F283" s="19">
        <v>3426.92</v>
      </c>
      <c r="G283" s="32">
        <f t="shared" si="20"/>
        <v>182.05079661087336</v>
      </c>
      <c r="H283" s="35">
        <f t="shared" si="21"/>
        <v>9.4028029874726471E-3</v>
      </c>
      <c r="I283" s="36">
        <f t="shared" si="22"/>
        <v>-1.6329822808936134E-2</v>
      </c>
      <c r="J283" s="20">
        <f t="shared" si="23"/>
        <v>3.2341665092937788E-2</v>
      </c>
    </row>
    <row r="284" spans="1:10" x14ac:dyDescent="0.25">
      <c r="A284" s="2" t="s">
        <v>449</v>
      </c>
      <c r="B284" s="62">
        <f>'Crypto Portfolio'!T286</f>
        <v>127.90642118019903</v>
      </c>
      <c r="D284" s="48" t="s">
        <v>316</v>
      </c>
      <c r="E284" s="7">
        <v>11896.8</v>
      </c>
      <c r="F284" s="19">
        <v>3443.12</v>
      </c>
      <c r="G284" s="32">
        <f t="shared" si="20"/>
        <v>175.93507763554175</v>
      </c>
      <c r="H284" s="35">
        <f t="shared" si="21"/>
        <v>2.0003284749916528E-3</v>
      </c>
      <c r="I284" s="36">
        <f t="shared" si="22"/>
        <v>4.7272769717412455E-3</v>
      </c>
      <c r="J284" s="20">
        <f t="shared" si="23"/>
        <v>-3.3593475497960767E-2</v>
      </c>
    </row>
    <row r="285" spans="1:10" x14ac:dyDescent="0.25">
      <c r="A285" s="2" t="s">
        <v>448</v>
      </c>
      <c r="B285" s="62">
        <f>'Crypto Portfolio'!T287</f>
        <v>129.16478767287438</v>
      </c>
      <c r="D285" s="48" t="s">
        <v>315</v>
      </c>
      <c r="E285" s="7">
        <v>11937.65</v>
      </c>
      <c r="F285" s="19">
        <v>3435.56</v>
      </c>
      <c r="G285" s="32">
        <f t="shared" si="20"/>
        <v>184.81881746126476</v>
      </c>
      <c r="H285" s="35">
        <f t="shared" si="21"/>
        <v>3.4336964561898498E-3</v>
      </c>
      <c r="I285" s="36">
        <f t="shared" si="22"/>
        <v>-2.1956829851994542E-3</v>
      </c>
      <c r="J285" s="20">
        <f t="shared" si="23"/>
        <v>5.0494420698333542E-2</v>
      </c>
    </row>
    <row r="286" spans="1:10" x14ac:dyDescent="0.25">
      <c r="A286" s="2" t="s">
        <v>447</v>
      </c>
      <c r="B286" s="62">
        <f>'Crypto Portfolio'!T288</f>
        <v>119.09757533017661</v>
      </c>
      <c r="D286" s="48" t="s">
        <v>314</v>
      </c>
      <c r="E286" s="7">
        <v>11896.45</v>
      </c>
      <c r="F286" s="19">
        <v>3453.49</v>
      </c>
      <c r="G286" s="32">
        <f t="shared" si="20"/>
        <v>192.33711547367039</v>
      </c>
      <c r="H286" s="35">
        <f t="shared" si="21"/>
        <v>-3.4512655338361231E-3</v>
      </c>
      <c r="I286" s="36">
        <f t="shared" si="22"/>
        <v>5.2189453829942778E-3</v>
      </c>
      <c r="J286" s="20">
        <f t="shared" si="23"/>
        <v>4.0679288590196538E-2</v>
      </c>
    </row>
    <row r="287" spans="1:10" x14ac:dyDescent="0.25">
      <c r="A287" s="2" t="s">
        <v>446</v>
      </c>
      <c r="B287" s="62">
        <f>'Crypto Portfolio'!T289</f>
        <v>123.4208956677935</v>
      </c>
      <c r="D287" s="48" t="s">
        <v>313</v>
      </c>
      <c r="E287" s="7">
        <v>11930.35</v>
      </c>
      <c r="F287" s="19">
        <v>3465.39</v>
      </c>
      <c r="G287" s="32">
        <f t="shared" si="20"/>
        <v>189.8855818017289</v>
      </c>
      <c r="H287" s="35">
        <f t="shared" si="21"/>
        <v>2.8495895834470542E-3</v>
      </c>
      <c r="I287" s="36">
        <f t="shared" si="22"/>
        <v>3.4457896215134287E-3</v>
      </c>
      <c r="J287" s="20">
        <f t="shared" si="23"/>
        <v>-1.2746024946376444E-2</v>
      </c>
    </row>
    <row r="288" spans="1:10" x14ac:dyDescent="0.25">
      <c r="A288" s="2" t="s">
        <v>445</v>
      </c>
      <c r="B288" s="62">
        <f>'Crypto Portfolio'!T290</f>
        <v>123.48976762461906</v>
      </c>
      <c r="D288" s="48" t="s">
        <v>310</v>
      </c>
      <c r="E288" s="7">
        <v>11767.75</v>
      </c>
      <c r="F288" s="19">
        <v>3400.97</v>
      </c>
      <c r="G288" s="32">
        <f t="shared" si="20"/>
        <v>185.72984040219188</v>
      </c>
      <c r="H288" s="35">
        <f t="shared" si="21"/>
        <v>-1.362910560042252E-2</v>
      </c>
      <c r="I288" s="36">
        <f t="shared" si="22"/>
        <v>-1.8589538262648642E-2</v>
      </c>
      <c r="J288" s="20">
        <f t="shared" si="23"/>
        <v>-2.1885502627978837E-2</v>
      </c>
    </row>
    <row r="289" spans="1:10" x14ac:dyDescent="0.25">
      <c r="A289" s="2" t="s">
        <v>444</v>
      </c>
      <c r="B289" s="62">
        <f>'Crypto Portfolio'!T291</f>
        <v>120.48074854563565</v>
      </c>
      <c r="D289" s="48" t="s">
        <v>309</v>
      </c>
      <c r="E289" s="7">
        <v>11889.4</v>
      </c>
      <c r="F289" s="19">
        <v>3390.68</v>
      </c>
      <c r="G289" s="32">
        <f t="shared" si="20"/>
        <v>188.87873793829468</v>
      </c>
      <c r="H289" s="35">
        <f t="shared" si="21"/>
        <v>1.0337575152429279E-2</v>
      </c>
      <c r="I289" s="36">
        <f t="shared" si="22"/>
        <v>-3.0256074002417144E-3</v>
      </c>
      <c r="J289" s="20">
        <f t="shared" si="23"/>
        <v>1.6954182102800308E-2</v>
      </c>
    </row>
    <row r="290" spans="1:10" x14ac:dyDescent="0.25">
      <c r="A290" s="2" t="s">
        <v>443</v>
      </c>
      <c r="B290" s="62">
        <f>'Crypto Portfolio'!T292</f>
        <v>121.34406279353017</v>
      </c>
      <c r="D290" s="48" t="s">
        <v>308</v>
      </c>
      <c r="E290" s="7">
        <v>11729.6</v>
      </c>
      <c r="F290" s="19">
        <v>3271.03</v>
      </c>
      <c r="G290" s="32">
        <f t="shared" si="20"/>
        <v>182.17461281123715</v>
      </c>
      <c r="H290" s="35">
        <f t="shared" si="21"/>
        <v>-1.3440543677561423E-2</v>
      </c>
      <c r="I290" s="36">
        <f t="shared" si="22"/>
        <v>-3.5287906850543171E-2</v>
      </c>
      <c r="J290" s="20">
        <f t="shared" si="23"/>
        <v>-3.5494334620383317E-2</v>
      </c>
    </row>
    <row r="291" spans="1:10" x14ac:dyDescent="0.25">
      <c r="A291" s="2" t="s">
        <v>442</v>
      </c>
      <c r="B291" s="62">
        <f>'Crypto Portfolio'!T293</f>
        <v>122.83879615327328</v>
      </c>
      <c r="D291" s="48" t="s">
        <v>307</v>
      </c>
      <c r="E291" s="7">
        <v>11670.8</v>
      </c>
      <c r="F291" s="19">
        <v>3310.11</v>
      </c>
      <c r="G291" s="32">
        <f t="shared" si="20"/>
        <v>179.98732002854649</v>
      </c>
      <c r="H291" s="35">
        <f t="shared" si="21"/>
        <v>-5.0129586686673555E-3</v>
      </c>
      <c r="I291" s="36">
        <f t="shared" si="22"/>
        <v>1.1947307117329942E-2</v>
      </c>
      <c r="J291" s="20">
        <f t="shared" si="23"/>
        <v>-1.2006572973793372E-2</v>
      </c>
    </row>
    <row r="292" spans="1:10" x14ac:dyDescent="0.25">
      <c r="A292" s="2" t="s">
        <v>441</v>
      </c>
      <c r="B292" s="62">
        <f>'Crypto Portfolio'!T294</f>
        <v>124.84139690437328</v>
      </c>
      <c r="D292" s="48" t="s">
        <v>306</v>
      </c>
      <c r="E292" s="7">
        <v>11642.4</v>
      </c>
      <c r="F292" s="19">
        <v>3269.96</v>
      </c>
      <c r="G292" s="32">
        <f t="shared" si="20"/>
        <v>176.83447404547036</v>
      </c>
      <c r="H292" s="35">
        <f t="shared" si="21"/>
        <v>-2.4334235870719922E-3</v>
      </c>
      <c r="I292" s="36">
        <f t="shared" si="22"/>
        <v>-1.2129506270184387E-2</v>
      </c>
      <c r="J292" s="20">
        <f t="shared" si="23"/>
        <v>-1.7517044992814368E-2</v>
      </c>
    </row>
    <row r="293" spans="1:10" x14ac:dyDescent="0.25">
      <c r="A293" s="2" t="s">
        <v>440</v>
      </c>
      <c r="B293" s="62">
        <f>'Crypto Portfolio'!T295</f>
        <v>123.06572310874824</v>
      </c>
      <c r="D293" s="48" t="s">
        <v>303</v>
      </c>
      <c r="E293" s="7">
        <v>11669.15</v>
      </c>
      <c r="F293" s="19">
        <v>3310.24</v>
      </c>
      <c r="G293" s="32">
        <f t="shared" si="20"/>
        <v>175.61007731816036</v>
      </c>
      <c r="H293" s="35">
        <f t="shared" si="21"/>
        <v>2.297636226207711E-3</v>
      </c>
      <c r="I293" s="36">
        <f t="shared" si="22"/>
        <v>1.231819349472163E-2</v>
      </c>
      <c r="J293" s="20">
        <f t="shared" si="23"/>
        <v>-6.9239707580726062E-3</v>
      </c>
    </row>
    <row r="294" spans="1:10" x14ac:dyDescent="0.25">
      <c r="A294" s="2" t="s">
        <v>439</v>
      </c>
      <c r="B294" s="62">
        <f>'Crypto Portfolio'!T296</f>
        <v>121.28592739479011</v>
      </c>
      <c r="D294" s="48" t="s">
        <v>302</v>
      </c>
      <c r="E294" s="7">
        <v>11813.5</v>
      </c>
      <c r="F294" s="19">
        <v>3369.16</v>
      </c>
      <c r="G294" s="32">
        <f t="shared" si="20"/>
        <v>177.114718293479</v>
      </c>
      <c r="H294" s="35">
        <f t="shared" si="21"/>
        <v>1.237022405230892E-2</v>
      </c>
      <c r="I294" s="36">
        <f t="shared" si="22"/>
        <v>1.7799313644932147E-2</v>
      </c>
      <c r="J294" s="20">
        <f t="shared" si="23"/>
        <v>8.5680787702895334E-3</v>
      </c>
    </row>
    <row r="295" spans="1:10" x14ac:dyDescent="0.25">
      <c r="A295" s="2" t="s">
        <v>438</v>
      </c>
      <c r="B295" s="62">
        <f>'Crypto Portfolio'!T297</f>
        <v>121.22540981554792</v>
      </c>
      <c r="D295" s="48" t="s">
        <v>301</v>
      </c>
      <c r="E295" s="7">
        <v>11908.5</v>
      </c>
      <c r="F295" s="19">
        <v>3443.44</v>
      </c>
      <c r="G295" s="32">
        <f t="shared" si="20"/>
        <v>180.64903960553022</v>
      </c>
      <c r="H295" s="35">
        <f t="shared" si="21"/>
        <v>8.0416472679560869E-3</v>
      </c>
      <c r="I295" s="36">
        <f t="shared" si="22"/>
        <v>2.2047038430944355E-2</v>
      </c>
      <c r="J295" s="20">
        <f t="shared" si="23"/>
        <v>1.9954983674450144E-2</v>
      </c>
    </row>
    <row r="296" spans="1:10" x14ac:dyDescent="0.25">
      <c r="A296" s="2" t="s">
        <v>437</v>
      </c>
      <c r="B296" s="62">
        <f>'Crypto Portfolio'!T298</f>
        <v>120.21052492178148</v>
      </c>
      <c r="D296" s="48" t="s">
        <v>300</v>
      </c>
      <c r="E296" s="7">
        <v>12120.3</v>
      </c>
      <c r="F296" s="19">
        <v>3510.45</v>
      </c>
      <c r="G296" s="32">
        <f t="shared" si="20"/>
        <v>188.53309511526265</v>
      </c>
      <c r="H296" s="35">
        <f t="shared" si="21"/>
        <v>1.7785615316790571E-2</v>
      </c>
      <c r="I296" s="36">
        <f t="shared" si="22"/>
        <v>1.9460190971818836E-2</v>
      </c>
      <c r="J296" s="20">
        <f t="shared" si="23"/>
        <v>4.364294173358596E-2</v>
      </c>
    </row>
    <row r="297" spans="1:10" x14ac:dyDescent="0.25">
      <c r="A297" s="2" t="s">
        <v>436</v>
      </c>
      <c r="B297" s="62">
        <f>'Crypto Portfolio'!T299</f>
        <v>126.97337512258747</v>
      </c>
      <c r="D297" s="48" t="s">
        <v>299</v>
      </c>
      <c r="E297" s="7">
        <v>12263.55</v>
      </c>
      <c r="F297" s="19">
        <v>3509.44</v>
      </c>
      <c r="G297" s="32">
        <f t="shared" si="20"/>
        <v>202.3293284788777</v>
      </c>
      <c r="H297" s="35">
        <f t="shared" si="21"/>
        <v>1.1819014380832105E-2</v>
      </c>
      <c r="I297" s="36">
        <f t="shared" si="22"/>
        <v>-2.8771240154390476E-4</v>
      </c>
      <c r="J297" s="20">
        <f t="shared" si="23"/>
        <v>7.3176719213040586E-2</v>
      </c>
    </row>
    <row r="298" spans="1:10" x14ac:dyDescent="0.25">
      <c r="A298" s="2" t="s">
        <v>435</v>
      </c>
      <c r="B298" s="62">
        <f>'Crypto Portfolio'!T300</f>
        <v>126.23612575433751</v>
      </c>
      <c r="D298" s="48" t="s">
        <v>296</v>
      </c>
      <c r="E298" s="7">
        <v>12461.05</v>
      </c>
      <c r="F298" s="19">
        <v>3550.5</v>
      </c>
      <c r="G298" s="32">
        <f t="shared" si="20"/>
        <v>196.80959803634289</v>
      </c>
      <c r="H298" s="35">
        <f t="shared" si="21"/>
        <v>1.6104635280974833E-2</v>
      </c>
      <c r="I298" s="36">
        <f t="shared" si="22"/>
        <v>1.1699872344305584E-2</v>
      </c>
      <c r="J298" s="20">
        <f t="shared" si="23"/>
        <v>-2.7280921080658049E-2</v>
      </c>
    </row>
    <row r="299" spans="1:10" x14ac:dyDescent="0.25">
      <c r="A299" s="2" t="s">
        <v>434</v>
      </c>
      <c r="B299" s="62">
        <f>'Crypto Portfolio'!T301</f>
        <v>123.58020416228304</v>
      </c>
      <c r="D299" s="48" t="s">
        <v>295</v>
      </c>
      <c r="E299" s="7">
        <v>12631.1</v>
      </c>
      <c r="F299" s="19">
        <v>3545.53</v>
      </c>
      <c r="G299" s="32">
        <f t="shared" si="20"/>
        <v>198.09279552215409</v>
      </c>
      <c r="H299" s="35">
        <f t="shared" si="21"/>
        <v>1.3646522564310537E-2</v>
      </c>
      <c r="I299" s="36">
        <f t="shared" si="22"/>
        <v>-1.3998028446696731E-3</v>
      </c>
      <c r="J299" s="20">
        <f t="shared" si="23"/>
        <v>6.519994444448951E-3</v>
      </c>
    </row>
    <row r="300" spans="1:10" x14ac:dyDescent="0.25">
      <c r="A300" s="2" t="s">
        <v>433</v>
      </c>
      <c r="B300" s="62">
        <f>'Crypto Portfolio'!T302</f>
        <v>122.50865219751657</v>
      </c>
      <c r="D300" s="48" t="s">
        <v>294</v>
      </c>
      <c r="E300" s="7">
        <v>12749.15</v>
      </c>
      <c r="F300" s="19">
        <v>3572.66</v>
      </c>
      <c r="G300" s="32">
        <f t="shared" si="20"/>
        <v>200.80859006697767</v>
      </c>
      <c r="H300" s="35">
        <f t="shared" si="21"/>
        <v>9.3459793683843273E-3</v>
      </c>
      <c r="I300" s="36">
        <f t="shared" si="22"/>
        <v>7.6518884341691962E-3</v>
      </c>
      <c r="J300" s="20">
        <f t="shared" si="23"/>
        <v>1.3709708814320987E-2</v>
      </c>
    </row>
    <row r="301" spans="1:10" x14ac:dyDescent="0.25">
      <c r="A301" s="2" t="s">
        <v>432</v>
      </c>
      <c r="B301" s="62">
        <f>'Crypto Portfolio'!T303</f>
        <v>121.11901542663948</v>
      </c>
      <c r="D301" s="48" t="s">
        <v>293</v>
      </c>
      <c r="E301" s="7">
        <v>12690.8</v>
      </c>
      <c r="F301" s="19">
        <v>3537.01</v>
      </c>
      <c r="G301" s="32">
        <f t="shared" si="20"/>
        <v>201.10195688377209</v>
      </c>
      <c r="H301" s="35">
        <f t="shared" si="21"/>
        <v>-4.5767757066157433E-3</v>
      </c>
      <c r="I301" s="36">
        <f t="shared" si="22"/>
        <v>-9.9785593927212979E-3</v>
      </c>
      <c r="J301" s="20">
        <f t="shared" si="23"/>
        <v>1.4609276261368098E-3</v>
      </c>
    </row>
    <row r="302" spans="1:10" x14ac:dyDescent="0.25">
      <c r="A302" s="2" t="s">
        <v>431</v>
      </c>
      <c r="B302" s="62">
        <f>'Crypto Portfolio'!T304</f>
        <v>116.88910943909119</v>
      </c>
      <c r="D302" s="48" t="s">
        <v>292</v>
      </c>
      <c r="E302" s="7">
        <v>12719.95</v>
      </c>
      <c r="F302" s="19">
        <v>3585.15</v>
      </c>
      <c r="G302" s="32">
        <f t="shared" si="20"/>
        <v>204.75722046244616</v>
      </c>
      <c r="H302" s="35">
        <f t="shared" si="21"/>
        <v>2.2969395152394601E-3</v>
      </c>
      <c r="I302" s="36">
        <f t="shared" si="22"/>
        <v>1.3610365817456005E-2</v>
      </c>
      <c r="J302" s="20">
        <f t="shared" si="23"/>
        <v>1.8176171108999384E-2</v>
      </c>
    </row>
    <row r="303" spans="1:10" x14ac:dyDescent="0.25">
      <c r="A303" s="2" t="s">
        <v>430</v>
      </c>
      <c r="B303" s="62">
        <f>'Crypto Portfolio'!T305</f>
        <v>119.74117307730226</v>
      </c>
      <c r="D303" s="48" t="s">
        <v>291</v>
      </c>
      <c r="E303" s="7">
        <v>12780.25</v>
      </c>
      <c r="F303" s="19">
        <v>3585.15</v>
      </c>
      <c r="G303" s="32">
        <f t="shared" si="20"/>
        <v>200.20065063079349</v>
      </c>
      <c r="H303" s="35">
        <f t="shared" si="21"/>
        <v>4.7405846721095823E-3</v>
      </c>
      <c r="I303" s="36">
        <f t="shared" si="22"/>
        <v>0</v>
      </c>
      <c r="J303" s="20">
        <f t="shared" si="23"/>
        <v>-2.2253524546590353E-2</v>
      </c>
    </row>
    <row r="304" spans="1:10" x14ac:dyDescent="0.25">
      <c r="A304" s="2" t="s">
        <v>429</v>
      </c>
      <c r="B304" s="62">
        <f>'Crypto Portfolio'!T306</f>
        <v>122.39739681920425</v>
      </c>
      <c r="D304" s="48" t="s">
        <v>288</v>
      </c>
      <c r="E304" s="7">
        <v>12874.2</v>
      </c>
      <c r="F304" s="19">
        <v>3609.53</v>
      </c>
      <c r="G304" s="32">
        <f t="shared" si="20"/>
        <v>211.24941226989057</v>
      </c>
      <c r="H304" s="35">
        <f t="shared" si="21"/>
        <v>7.3511864008921624E-3</v>
      </c>
      <c r="I304" s="36">
        <f t="shared" si="22"/>
        <v>6.8002733497900536E-3</v>
      </c>
      <c r="J304" s="20">
        <f t="shared" si="23"/>
        <v>5.5188440218773449E-2</v>
      </c>
    </row>
    <row r="305" spans="1:10" x14ac:dyDescent="0.25">
      <c r="A305" s="2" t="s">
        <v>428</v>
      </c>
      <c r="B305" s="62">
        <f>'Crypto Portfolio'!T307</f>
        <v>121.3862803215827</v>
      </c>
      <c r="D305" s="48" t="s">
        <v>287</v>
      </c>
      <c r="E305" s="7">
        <v>12938.25</v>
      </c>
      <c r="F305" s="19">
        <v>3567.79</v>
      </c>
      <c r="G305" s="32">
        <f t="shared" si="20"/>
        <v>208.78378854505723</v>
      </c>
      <c r="H305" s="35">
        <f t="shared" si="21"/>
        <v>4.9750664118934917E-3</v>
      </c>
      <c r="I305" s="36">
        <f t="shared" si="22"/>
        <v>-1.156383241031389E-2</v>
      </c>
      <c r="J305" s="20">
        <f t="shared" si="23"/>
        <v>-1.1671624069104047E-2</v>
      </c>
    </row>
    <row r="306" spans="1:10" x14ac:dyDescent="0.25">
      <c r="A306" s="2" t="s">
        <v>427</v>
      </c>
      <c r="B306" s="62">
        <f>'Crypto Portfolio'!T308</f>
        <v>130.67538966649633</v>
      </c>
      <c r="D306" s="48" t="s">
        <v>286</v>
      </c>
      <c r="E306" s="7">
        <v>12771.7</v>
      </c>
      <c r="F306" s="19">
        <v>3581.87</v>
      </c>
      <c r="G306" s="32">
        <f t="shared" si="20"/>
        <v>207.45254187253352</v>
      </c>
      <c r="H306" s="35">
        <f t="shared" si="21"/>
        <v>-1.2872683709156951E-2</v>
      </c>
      <c r="I306" s="36">
        <f t="shared" si="22"/>
        <v>3.9464206133208446E-3</v>
      </c>
      <c r="J306" s="20">
        <f t="shared" si="23"/>
        <v>-6.3761975093982182E-3</v>
      </c>
    </row>
    <row r="307" spans="1:10" x14ac:dyDescent="0.25">
      <c r="A307" s="2" t="s">
        <v>426</v>
      </c>
      <c r="B307" s="62">
        <f>'Crypto Portfolio'!T309</f>
        <v>126.91384371693688</v>
      </c>
      <c r="D307" s="48" t="s">
        <v>285</v>
      </c>
      <c r="E307" s="7">
        <v>12859.05</v>
      </c>
      <c r="F307" s="19">
        <v>3557.54</v>
      </c>
      <c r="G307" s="32">
        <f t="shared" si="20"/>
        <v>223.42561443518375</v>
      </c>
      <c r="H307" s="35">
        <f t="shared" si="21"/>
        <v>6.8393401035100609E-3</v>
      </c>
      <c r="I307" s="36">
        <f t="shared" si="22"/>
        <v>-6.7925413261787915E-3</v>
      </c>
      <c r="J307" s="20">
        <f t="shared" si="23"/>
        <v>7.6996273067913013E-2</v>
      </c>
    </row>
    <row r="308" spans="1:10" x14ac:dyDescent="0.25">
      <c r="A308" s="2" t="s">
        <v>425</v>
      </c>
      <c r="B308" s="62">
        <f>'Crypto Portfolio'!T310</f>
        <v>128.61970598386273</v>
      </c>
      <c r="D308" s="48" t="s">
        <v>282</v>
      </c>
      <c r="E308" s="7">
        <v>12926.45</v>
      </c>
      <c r="F308" s="19">
        <v>3577.59</v>
      </c>
      <c r="G308" s="32">
        <f t="shared" si="20"/>
        <v>260.02879983430381</v>
      </c>
      <c r="H308" s="35">
        <f t="shared" si="21"/>
        <v>5.2414447412523213E-3</v>
      </c>
      <c r="I308" s="36">
        <f t="shared" si="22"/>
        <v>5.6359169538502396E-3</v>
      </c>
      <c r="J308" s="20">
        <f t="shared" si="23"/>
        <v>0.16382716678055154</v>
      </c>
    </row>
    <row r="309" spans="1:10" x14ac:dyDescent="0.25">
      <c r="A309" s="2" t="s">
        <v>424</v>
      </c>
      <c r="B309" s="62">
        <f>'Crypto Portfolio'!T311</f>
        <v>131.65074821555331</v>
      </c>
      <c r="D309" s="48" t="s">
        <v>281</v>
      </c>
      <c r="E309" s="7">
        <v>13055.15</v>
      </c>
      <c r="F309" s="19">
        <v>3635.41</v>
      </c>
      <c r="G309" s="32">
        <f t="shared" si="20"/>
        <v>271.81874870161755</v>
      </c>
      <c r="H309" s="35">
        <f t="shared" si="21"/>
        <v>9.956329850809631E-3</v>
      </c>
      <c r="I309" s="36">
        <f t="shared" si="22"/>
        <v>1.6161717804443754E-2</v>
      </c>
      <c r="J309" s="20">
        <f t="shared" si="23"/>
        <v>4.5340934830397916E-2</v>
      </c>
    </row>
    <row r="310" spans="1:10" x14ac:dyDescent="0.25">
      <c r="A310" s="2" t="s">
        <v>423</v>
      </c>
      <c r="B310" s="62">
        <f>'Crypto Portfolio'!T312</f>
        <v>130.29080743910558</v>
      </c>
      <c r="D310" s="48" t="s">
        <v>280</v>
      </c>
      <c r="E310" s="7">
        <v>12858.4</v>
      </c>
      <c r="F310" s="19">
        <v>3629.65</v>
      </c>
      <c r="G310" s="32">
        <f t="shared" si="20"/>
        <v>255.83187175480487</v>
      </c>
      <c r="H310" s="35">
        <f t="shared" si="21"/>
        <v>-1.5070680919024304E-2</v>
      </c>
      <c r="I310" s="36">
        <f t="shared" si="22"/>
        <v>-1.5844155129681736E-3</v>
      </c>
      <c r="J310" s="20">
        <f t="shared" si="23"/>
        <v>-5.8814474804171457E-2</v>
      </c>
    </row>
    <row r="311" spans="1:10" x14ac:dyDescent="0.25">
      <c r="A311" s="2" t="s">
        <v>422</v>
      </c>
      <c r="B311" s="62">
        <f>'Crypto Portfolio'!T313</f>
        <v>137.72950293914172</v>
      </c>
      <c r="D311" s="48" t="s">
        <v>279</v>
      </c>
      <c r="E311" s="7">
        <v>12987</v>
      </c>
      <c r="F311" s="19">
        <v>3629.65</v>
      </c>
      <c r="G311" s="32">
        <f t="shared" si="20"/>
        <v>231.41121141459317</v>
      </c>
      <c r="H311" s="35">
        <f t="shared" si="21"/>
        <v>1.000124432277727E-2</v>
      </c>
      <c r="I311" s="36">
        <f t="shared" si="22"/>
        <v>0</v>
      </c>
      <c r="J311" s="20">
        <f t="shared" si="23"/>
        <v>-9.5455895204554553E-2</v>
      </c>
    </row>
    <row r="312" spans="1:10" x14ac:dyDescent="0.25">
      <c r="A312" s="2" t="s">
        <v>421</v>
      </c>
      <c r="B312" s="62">
        <f>'Crypto Portfolio'!T314</f>
        <v>144.84301300511626</v>
      </c>
      <c r="D312" s="48" t="s">
        <v>278</v>
      </c>
      <c r="E312" s="7">
        <v>12968.95</v>
      </c>
      <c r="F312" s="19">
        <v>3638.35</v>
      </c>
      <c r="G312" s="32">
        <f t="shared" si="20"/>
        <v>233.07041507384557</v>
      </c>
      <c r="H312" s="35">
        <f t="shared" si="21"/>
        <v>-1.3898513898513709E-3</v>
      </c>
      <c r="I312" s="36">
        <f t="shared" si="22"/>
        <v>2.3969253233782073E-3</v>
      </c>
      <c r="J312" s="20">
        <f t="shared" si="23"/>
        <v>7.1699363618118461E-3</v>
      </c>
    </row>
    <row r="313" spans="1:10" x14ac:dyDescent="0.25">
      <c r="A313" s="2" t="s">
        <v>420</v>
      </c>
      <c r="B313" s="62">
        <f>'Crypto Portfolio'!T315</f>
        <v>153.87812070867119</v>
      </c>
      <c r="D313" s="48" t="s">
        <v>274</v>
      </c>
      <c r="E313" s="7">
        <v>13109.05</v>
      </c>
      <c r="F313" s="19">
        <v>3662.45</v>
      </c>
      <c r="G313" s="32">
        <f t="shared" si="20"/>
        <v>257.23554751518373</v>
      </c>
      <c r="H313" s="35">
        <f t="shared" si="21"/>
        <v>1.0802724970024435E-2</v>
      </c>
      <c r="I313" s="36">
        <f t="shared" si="22"/>
        <v>6.6238817046189169E-3</v>
      </c>
      <c r="J313" s="20">
        <f t="shared" si="23"/>
        <v>0.10368168106484776</v>
      </c>
    </row>
    <row r="314" spans="1:10" x14ac:dyDescent="0.25">
      <c r="A314" s="2" t="s">
        <v>419</v>
      </c>
      <c r="B314" s="62">
        <f>'Crypto Portfolio'!T316</f>
        <v>148.82333251041661</v>
      </c>
      <c r="D314" s="48" t="s">
        <v>273</v>
      </c>
      <c r="E314" s="7">
        <v>13113.75</v>
      </c>
      <c r="F314" s="19">
        <v>3669.01</v>
      </c>
      <c r="G314" s="32">
        <f t="shared" si="20"/>
        <v>262.06943029967283</v>
      </c>
      <c r="H314" s="35">
        <f t="shared" si="21"/>
        <v>3.5853093855009455E-4</v>
      </c>
      <c r="I314" s="36">
        <f t="shared" si="22"/>
        <v>1.7911507324332998E-3</v>
      </c>
      <c r="J314" s="20">
        <f t="shared" si="23"/>
        <v>1.8791659361168778E-2</v>
      </c>
    </row>
    <row r="315" spans="1:10" x14ac:dyDescent="0.25">
      <c r="A315" s="2" t="s">
        <v>418</v>
      </c>
      <c r="B315" s="62">
        <f>'Crypto Portfolio'!T317</f>
        <v>146.21184116548258</v>
      </c>
      <c r="D315" s="48" t="s">
        <v>272</v>
      </c>
      <c r="E315" s="7">
        <v>13133.9</v>
      </c>
      <c r="F315" s="19">
        <v>3666.72</v>
      </c>
      <c r="G315" s="32">
        <f t="shared" si="20"/>
        <v>268.85018115212256</v>
      </c>
      <c r="H315" s="35">
        <f t="shared" si="21"/>
        <v>1.5365551425030599E-3</v>
      </c>
      <c r="I315" s="36">
        <f t="shared" si="22"/>
        <v>-6.241465681479097E-4</v>
      </c>
      <c r="J315" s="20">
        <f t="shared" si="23"/>
        <v>2.5873871838833162E-2</v>
      </c>
    </row>
    <row r="316" spans="1:10" x14ac:dyDescent="0.25">
      <c r="A316" s="2" t="s">
        <v>417</v>
      </c>
      <c r="B316" s="62">
        <f>'Crypto Portfolio'!T318</f>
        <v>149.9772443050669</v>
      </c>
      <c r="D316" s="48" t="s">
        <v>271</v>
      </c>
      <c r="E316" s="7">
        <v>13258.55</v>
      </c>
      <c r="F316" s="19">
        <v>3699.12</v>
      </c>
      <c r="G316" s="32">
        <f t="shared" si="20"/>
        <v>248.60958743941714</v>
      </c>
      <c r="H316" s="35">
        <f t="shared" si="21"/>
        <v>9.4907072537480097E-3</v>
      </c>
      <c r="I316" s="36">
        <f t="shared" si="22"/>
        <v>8.8362351093074221E-3</v>
      </c>
      <c r="J316" s="20">
        <f t="shared" si="23"/>
        <v>-7.528577301293593E-2</v>
      </c>
    </row>
    <row r="317" spans="1:10" x14ac:dyDescent="0.25">
      <c r="A317" s="2" t="s">
        <v>416</v>
      </c>
      <c r="B317" s="62">
        <f>'Crypto Portfolio'!T319</f>
        <v>152.43997257201127</v>
      </c>
      <c r="D317" s="48" t="s">
        <v>268</v>
      </c>
      <c r="E317" s="7">
        <v>13355.75</v>
      </c>
      <c r="F317" s="19">
        <v>3691.96</v>
      </c>
      <c r="G317" s="32">
        <f t="shared" si="20"/>
        <v>257.24394389438248</v>
      </c>
      <c r="H317" s="35">
        <f t="shared" si="21"/>
        <v>7.331118410384363E-3</v>
      </c>
      <c r="I317" s="36">
        <f t="shared" si="22"/>
        <v>-1.9355954929820562E-3</v>
      </c>
      <c r="J317" s="20">
        <f t="shared" si="23"/>
        <v>3.4730585187385143E-2</v>
      </c>
    </row>
    <row r="318" spans="1:10" x14ac:dyDescent="0.25">
      <c r="A318" s="2" t="s">
        <v>415</v>
      </c>
      <c r="B318" s="62">
        <f>'Crypto Portfolio'!T320</f>
        <v>150.57007729657914</v>
      </c>
      <c r="D318" s="48" t="s">
        <v>267</v>
      </c>
      <c r="E318" s="7">
        <v>13392.95</v>
      </c>
      <c r="F318" s="19">
        <v>3702.25</v>
      </c>
      <c r="G318" s="32">
        <f t="shared" si="20"/>
        <v>240.60079660730628</v>
      </c>
      <c r="H318" s="35">
        <f t="shared" si="21"/>
        <v>2.785317185481917E-3</v>
      </c>
      <c r="I318" s="36">
        <f t="shared" si="22"/>
        <v>2.7871374554437889E-3</v>
      </c>
      <c r="J318" s="20">
        <f t="shared" si="23"/>
        <v>-6.4697916829907665E-2</v>
      </c>
    </row>
    <row r="319" spans="1:10" x14ac:dyDescent="0.25">
      <c r="A319" s="2" t="s">
        <v>414</v>
      </c>
      <c r="B319" s="62">
        <f>'Crypto Portfolio'!T321</f>
        <v>154.82864877105334</v>
      </c>
      <c r="D319" s="48" t="s">
        <v>266</v>
      </c>
      <c r="E319" s="7">
        <v>13529.1</v>
      </c>
      <c r="F319" s="19">
        <v>3672.82</v>
      </c>
      <c r="G319" s="32">
        <f t="shared" si="20"/>
        <v>248.15269544262762</v>
      </c>
      <c r="H319" s="35">
        <f t="shared" si="21"/>
        <v>1.0165796183813081E-2</v>
      </c>
      <c r="I319" s="36">
        <f t="shared" si="22"/>
        <v>-7.9492200688769943E-3</v>
      </c>
      <c r="J319" s="20">
        <f t="shared" si="23"/>
        <v>3.1387671785838123E-2</v>
      </c>
    </row>
    <row r="320" spans="1:10" x14ac:dyDescent="0.25">
      <c r="A320" s="2" t="s">
        <v>413</v>
      </c>
      <c r="B320" s="62">
        <f>'Crypto Portfolio'!T322</f>
        <v>152.85538476257997</v>
      </c>
      <c r="D320" s="48" t="s">
        <v>265</v>
      </c>
      <c r="E320" s="7">
        <v>13478.3</v>
      </c>
      <c r="F320" s="19">
        <v>3668.1</v>
      </c>
      <c r="G320" s="32">
        <f t="shared" si="20"/>
        <v>241.05158102236788</v>
      </c>
      <c r="H320" s="35">
        <f t="shared" si="21"/>
        <v>-3.7548691339409634E-3</v>
      </c>
      <c r="I320" s="36">
        <f t="shared" si="22"/>
        <v>-1.2851160688518437E-3</v>
      </c>
      <c r="J320" s="20">
        <f t="shared" si="23"/>
        <v>-2.8615906861674589E-2</v>
      </c>
    </row>
    <row r="321" spans="1:10" x14ac:dyDescent="0.25">
      <c r="A321" s="2" t="s">
        <v>412</v>
      </c>
      <c r="B321" s="62">
        <f>'Crypto Portfolio'!T323</f>
        <v>148.81388916272468</v>
      </c>
      <c r="D321" s="48" t="s">
        <v>264</v>
      </c>
      <c r="E321" s="7">
        <v>13513.85</v>
      </c>
      <c r="F321" s="19">
        <v>3663.46</v>
      </c>
      <c r="G321" s="32">
        <f t="shared" si="20"/>
        <v>236.65844718011121</v>
      </c>
      <c r="H321" s="35">
        <f t="shared" si="21"/>
        <v>2.6375729876915166E-3</v>
      </c>
      <c r="I321" s="36">
        <f t="shared" si="22"/>
        <v>-1.264960061067022E-3</v>
      </c>
      <c r="J321" s="20">
        <f t="shared" si="23"/>
        <v>-1.8224870476369226E-2</v>
      </c>
    </row>
    <row r="322" spans="1:10" x14ac:dyDescent="0.25">
      <c r="A322" s="2" t="s">
        <v>411</v>
      </c>
      <c r="B322" s="62">
        <f>'Crypto Portfolio'!T324</f>
        <v>146.51901225912312</v>
      </c>
      <c r="D322" s="48" t="s">
        <v>261</v>
      </c>
      <c r="E322" s="7">
        <v>13558.15</v>
      </c>
      <c r="F322" s="19">
        <v>3647.49</v>
      </c>
      <c r="G322" s="32">
        <f t="shared" si="20"/>
        <v>259.95987776846152</v>
      </c>
      <c r="H322" s="35">
        <f t="shared" si="21"/>
        <v>3.2781183748524789E-3</v>
      </c>
      <c r="I322" s="36">
        <f t="shared" si="22"/>
        <v>-4.359266922526861E-3</v>
      </c>
      <c r="J322" s="20">
        <f t="shared" si="23"/>
        <v>9.84601685086548E-2</v>
      </c>
    </row>
    <row r="323" spans="1:10" x14ac:dyDescent="0.25">
      <c r="A323" s="2" t="s">
        <v>410</v>
      </c>
      <c r="B323" s="62">
        <f>'Crypto Portfolio'!T325</f>
        <v>147.31556077889962</v>
      </c>
      <c r="D323" s="48" t="s">
        <v>260</v>
      </c>
      <c r="E323" s="7">
        <v>13567.85</v>
      </c>
      <c r="F323" s="19">
        <v>3694.62</v>
      </c>
      <c r="G323" s="32">
        <f t="shared" si="20"/>
        <v>257.63286260387736</v>
      </c>
      <c r="H323" s="35">
        <f t="shared" si="21"/>
        <v>7.1543684057195911E-4</v>
      </c>
      <c r="I323" s="36">
        <f t="shared" si="22"/>
        <v>1.2921214314501217E-2</v>
      </c>
      <c r="J323" s="20">
        <f t="shared" si="23"/>
        <v>-8.95143967815204E-3</v>
      </c>
    </row>
    <row r="324" spans="1:10" x14ac:dyDescent="0.25">
      <c r="A324" s="2" t="s">
        <v>409</v>
      </c>
      <c r="B324" s="62">
        <f>'Crypto Portfolio'!T326</f>
        <v>149.62557091438242</v>
      </c>
      <c r="D324" s="48" t="s">
        <v>259</v>
      </c>
      <c r="E324" s="7">
        <v>13682.7</v>
      </c>
      <c r="F324" s="19">
        <v>3701.17</v>
      </c>
      <c r="G324" s="32">
        <f t="shared" ref="G324:G387" si="24">VLOOKUP(D324,$A$3:$B$733,2,FALSE)</f>
        <v>279.02590207242685</v>
      </c>
      <c r="H324" s="35">
        <f t="shared" si="21"/>
        <v>8.4648636298307878E-3</v>
      </c>
      <c r="I324" s="36">
        <f t="shared" si="22"/>
        <v>1.7728480872187813E-3</v>
      </c>
      <c r="J324" s="20">
        <f t="shared" si="23"/>
        <v>8.3036920260604719E-2</v>
      </c>
    </row>
    <row r="325" spans="1:10" x14ac:dyDescent="0.25">
      <c r="A325" s="2" t="s">
        <v>408</v>
      </c>
      <c r="B325" s="62">
        <f>'Crypto Portfolio'!T327</f>
        <v>144.96967234791546</v>
      </c>
      <c r="D325" s="48" t="s">
        <v>258</v>
      </c>
      <c r="E325" s="7">
        <v>13740.7</v>
      </c>
      <c r="F325" s="19">
        <v>3722.48</v>
      </c>
      <c r="G325" s="32">
        <f t="shared" si="24"/>
        <v>280.57540270970378</v>
      </c>
      <c r="H325" s="35">
        <f t="shared" ref="H325:H388" si="25">E325/E324-1</f>
        <v>4.2389294510585263E-3</v>
      </c>
      <c r="I325" s="36">
        <f t="shared" ref="I325:I388" si="26">F325/F324-1</f>
        <v>5.7576388007034573E-3</v>
      </c>
      <c r="J325" s="20">
        <f t="shared" ref="J325:J388" si="27">G325/G324-1</f>
        <v>5.5532501669852685E-3</v>
      </c>
    </row>
    <row r="326" spans="1:10" x14ac:dyDescent="0.25">
      <c r="A326" s="2" t="s">
        <v>407</v>
      </c>
      <c r="B326" s="62">
        <f>'Crypto Portfolio'!T328</f>
        <v>150.25525177766096</v>
      </c>
      <c r="D326" s="48" t="s">
        <v>257</v>
      </c>
      <c r="E326" s="7">
        <v>13760.55</v>
      </c>
      <c r="F326" s="19">
        <v>3709.41</v>
      </c>
      <c r="G326" s="32">
        <f t="shared" si="24"/>
        <v>284.68770309125915</v>
      </c>
      <c r="H326" s="35">
        <f t="shared" si="25"/>
        <v>1.4446134476409078E-3</v>
      </c>
      <c r="I326" s="36">
        <f t="shared" si="26"/>
        <v>-3.5111001267972286E-3</v>
      </c>
      <c r="J326" s="20">
        <f t="shared" si="27"/>
        <v>1.4656667483464947E-2</v>
      </c>
    </row>
    <row r="327" spans="1:10" x14ac:dyDescent="0.25">
      <c r="A327" s="2" t="s">
        <v>406</v>
      </c>
      <c r="B327" s="62">
        <f>'Crypto Portfolio'!T329</f>
        <v>154.04038290621762</v>
      </c>
      <c r="D327" s="48" t="s">
        <v>254</v>
      </c>
      <c r="E327" s="7">
        <v>13328.4</v>
      </c>
      <c r="F327" s="19">
        <v>3694.92</v>
      </c>
      <c r="G327" s="32">
        <f t="shared" si="24"/>
        <v>271.32201191236487</v>
      </c>
      <c r="H327" s="35">
        <f t="shared" si="25"/>
        <v>-3.1404994713147394E-2</v>
      </c>
      <c r="I327" s="36">
        <f t="shared" si="26"/>
        <v>-3.9062815919512772E-3</v>
      </c>
      <c r="J327" s="20">
        <f t="shared" si="27"/>
        <v>-4.694860731167505E-2</v>
      </c>
    </row>
    <row r="328" spans="1:10" x14ac:dyDescent="0.25">
      <c r="A328" s="2" t="s">
        <v>405</v>
      </c>
      <c r="B328" s="62">
        <f>'Crypto Portfolio'!T330</f>
        <v>156.99747455944112</v>
      </c>
      <c r="D328" s="48" t="s">
        <v>253</v>
      </c>
      <c r="E328" s="7">
        <v>13466.3</v>
      </c>
      <c r="F328" s="19">
        <v>3687.26</v>
      </c>
      <c r="G328" s="32">
        <f t="shared" si="24"/>
        <v>282.31951911967127</v>
      </c>
      <c r="H328" s="35">
        <f t="shared" si="25"/>
        <v>1.0346328141412231E-2</v>
      </c>
      <c r="I328" s="36">
        <f t="shared" si="26"/>
        <v>-2.0731166033364223E-3</v>
      </c>
      <c r="J328" s="20">
        <f t="shared" si="27"/>
        <v>4.0533044590788769E-2</v>
      </c>
    </row>
    <row r="329" spans="1:10" x14ac:dyDescent="0.25">
      <c r="A329" s="2" t="s">
        <v>404</v>
      </c>
      <c r="B329" s="62">
        <f>'Crypto Portfolio'!T331</f>
        <v>156.6790391363553</v>
      </c>
      <c r="D329" s="48" t="s">
        <v>252</v>
      </c>
      <c r="E329" s="7">
        <v>13601.1</v>
      </c>
      <c r="F329" s="19">
        <v>3690.01</v>
      </c>
      <c r="G329" s="32">
        <f t="shared" si="24"/>
        <v>259.17904826137931</v>
      </c>
      <c r="H329" s="35">
        <f t="shared" si="25"/>
        <v>1.0010173544329204E-2</v>
      </c>
      <c r="I329" s="36">
        <f t="shared" si="26"/>
        <v>7.4581125280026583E-4</v>
      </c>
      <c r="J329" s="20">
        <f t="shared" si="27"/>
        <v>-8.1965536532679684E-2</v>
      </c>
    </row>
    <row r="330" spans="1:10" x14ac:dyDescent="0.25">
      <c r="A330" s="2" t="s">
        <v>403</v>
      </c>
      <c r="B330" s="62">
        <f>'Crypto Portfolio'!T332</f>
        <v>173.78838956178822</v>
      </c>
      <c r="D330" s="48" t="s">
        <v>251</v>
      </c>
      <c r="E330" s="7">
        <v>13749.25</v>
      </c>
      <c r="F330" s="19">
        <v>3703.06</v>
      </c>
      <c r="G330" s="32">
        <f t="shared" si="24"/>
        <v>275.15197646341812</v>
      </c>
      <c r="H330" s="35">
        <f t="shared" si="25"/>
        <v>1.0892501341803307E-2</v>
      </c>
      <c r="I330" s="36">
        <f t="shared" si="26"/>
        <v>3.5365757816374632E-3</v>
      </c>
      <c r="J330" s="20">
        <f t="shared" si="27"/>
        <v>6.1628933006692366E-2</v>
      </c>
    </row>
    <row r="331" spans="1:10" x14ac:dyDescent="0.25">
      <c r="A331" s="2" t="s">
        <v>402</v>
      </c>
      <c r="B331" s="62">
        <f>'Crypto Portfolio'!T333</f>
        <v>177.55851686941583</v>
      </c>
      <c r="D331" s="48" t="s">
        <v>247</v>
      </c>
      <c r="E331" s="7">
        <v>13873.2</v>
      </c>
      <c r="F331" s="19">
        <v>3735.36</v>
      </c>
      <c r="G331" s="32">
        <f t="shared" si="24"/>
        <v>318.22020787612081</v>
      </c>
      <c r="H331" s="35">
        <f t="shared" si="25"/>
        <v>9.0150371838464416E-3</v>
      </c>
      <c r="I331" s="36">
        <f t="shared" si="26"/>
        <v>8.7225159732762236E-3</v>
      </c>
      <c r="J331" s="20">
        <f t="shared" si="27"/>
        <v>0.15652524821470326</v>
      </c>
    </row>
    <row r="332" spans="1:10" x14ac:dyDescent="0.25">
      <c r="A332" s="2" t="s">
        <v>401</v>
      </c>
      <c r="B332" s="62">
        <f>'Crypto Portfolio'!T334</f>
        <v>176.84838963860031</v>
      </c>
      <c r="D332" s="48" t="s">
        <v>246</v>
      </c>
      <c r="E332" s="7">
        <v>13932.6</v>
      </c>
      <c r="F332" s="19">
        <v>3727.04</v>
      </c>
      <c r="G332" s="32">
        <f t="shared" si="24"/>
        <v>331.16796800560314</v>
      </c>
      <c r="H332" s="35">
        <f t="shared" si="25"/>
        <v>4.2816365366318276E-3</v>
      </c>
      <c r="I332" s="36">
        <f t="shared" si="26"/>
        <v>-2.2273622890431888E-3</v>
      </c>
      <c r="J332" s="20">
        <f t="shared" si="27"/>
        <v>4.0688051258274349E-2</v>
      </c>
    </row>
    <row r="333" spans="1:10" x14ac:dyDescent="0.25">
      <c r="A333" s="2" t="s">
        <v>400</v>
      </c>
      <c r="B333" s="62">
        <f>'Crypto Portfolio'!T335</f>
        <v>181.99535269908421</v>
      </c>
      <c r="D333" s="48" t="s">
        <v>245</v>
      </c>
      <c r="E333" s="7">
        <v>13981.95</v>
      </c>
      <c r="F333" s="19">
        <v>3732.04</v>
      </c>
      <c r="G333" s="32">
        <f t="shared" si="24"/>
        <v>332.87072599484486</v>
      </c>
      <c r="H333" s="35">
        <f t="shared" si="25"/>
        <v>3.5420524525213715E-3</v>
      </c>
      <c r="I333" s="36">
        <f t="shared" si="26"/>
        <v>1.3415471795312772E-3</v>
      </c>
      <c r="J333" s="20">
        <f t="shared" si="27"/>
        <v>5.1416747806143359E-3</v>
      </c>
    </row>
    <row r="334" spans="1:10" x14ac:dyDescent="0.25">
      <c r="A334" s="2" t="s">
        <v>399</v>
      </c>
      <c r="B334" s="62">
        <f>'Crypto Portfolio'!T336</f>
        <v>176.84933408227829</v>
      </c>
      <c r="D334" s="48" t="s">
        <v>244</v>
      </c>
      <c r="E334" s="7">
        <v>13981.75</v>
      </c>
      <c r="F334" s="19">
        <v>3756.07</v>
      </c>
      <c r="G334" s="32">
        <f t="shared" si="24"/>
        <v>328.36501676577984</v>
      </c>
      <c r="H334" s="35">
        <f t="shared" si="25"/>
        <v>-1.430415643033367E-5</v>
      </c>
      <c r="I334" s="36">
        <f t="shared" si="26"/>
        <v>6.4388377402171404E-3</v>
      </c>
      <c r="J334" s="20">
        <f t="shared" si="27"/>
        <v>-1.353591312543001E-2</v>
      </c>
    </row>
    <row r="335" spans="1:10" x14ac:dyDescent="0.25">
      <c r="A335" s="2" t="s">
        <v>398</v>
      </c>
      <c r="B335" s="62">
        <f>'Crypto Portfolio'!T337</f>
        <v>180.1984368770874</v>
      </c>
      <c r="D335" s="48" t="s">
        <v>243</v>
      </c>
      <c r="E335" s="7">
        <v>14018.5</v>
      </c>
      <c r="F335" s="19">
        <v>3756.07</v>
      </c>
      <c r="G335" s="32">
        <f t="shared" si="24"/>
        <v>325.2872514769092</v>
      </c>
      <c r="H335" s="35">
        <f t="shared" si="25"/>
        <v>2.6284263414808606E-3</v>
      </c>
      <c r="I335" s="36">
        <f t="shared" si="26"/>
        <v>0</v>
      </c>
      <c r="J335" s="20">
        <f t="shared" si="27"/>
        <v>-9.3729999595724145E-3</v>
      </c>
    </row>
    <row r="336" spans="1:10" x14ac:dyDescent="0.25">
      <c r="A336" s="2" t="s">
        <v>397</v>
      </c>
      <c r="B336" s="62">
        <f>'Crypto Portfolio'!T338</f>
        <v>182.41307046780926</v>
      </c>
      <c r="D336" s="48" t="s">
        <v>240</v>
      </c>
      <c r="E336" s="7">
        <v>14132.9</v>
      </c>
      <c r="F336" s="19">
        <v>3700.65</v>
      </c>
      <c r="G336" s="32">
        <f t="shared" si="24"/>
        <v>410.83031961342425</v>
      </c>
      <c r="H336" s="35">
        <f t="shared" si="25"/>
        <v>8.1606448621465155E-3</v>
      </c>
      <c r="I336" s="36">
        <f t="shared" si="26"/>
        <v>-1.475478359029514E-2</v>
      </c>
      <c r="J336" s="20">
        <f t="shared" si="27"/>
        <v>0.26297700800791257</v>
      </c>
    </row>
    <row r="337" spans="1:10" x14ac:dyDescent="0.25">
      <c r="A337" s="2" t="s">
        <v>396</v>
      </c>
      <c r="B337" s="62">
        <f>'Crypto Portfolio'!T339</f>
        <v>193.69928744669153</v>
      </c>
      <c r="D337" s="48" t="s">
        <v>239</v>
      </c>
      <c r="E337" s="7">
        <v>14199.5</v>
      </c>
      <c r="F337" s="19">
        <v>3726.86</v>
      </c>
      <c r="G337" s="32">
        <f t="shared" si="24"/>
        <v>443.59240196048324</v>
      </c>
      <c r="H337" s="35">
        <f t="shared" si="25"/>
        <v>4.7124086351704175E-3</v>
      </c>
      <c r="I337" s="36">
        <f t="shared" si="26"/>
        <v>7.0825395538620661E-3</v>
      </c>
      <c r="J337" s="20">
        <f t="shared" si="27"/>
        <v>7.9746018691821074E-2</v>
      </c>
    </row>
    <row r="338" spans="1:10" x14ac:dyDescent="0.25">
      <c r="A338" s="2" t="s">
        <v>395</v>
      </c>
      <c r="B338" s="62">
        <f>'Crypto Portfolio'!T340</f>
        <v>182.98715051314616</v>
      </c>
      <c r="D338" s="48" t="s">
        <v>238</v>
      </c>
      <c r="E338" s="7">
        <v>14146.25</v>
      </c>
      <c r="F338" s="19">
        <v>3748.14</v>
      </c>
      <c r="G338" s="32">
        <f t="shared" si="24"/>
        <v>508.98826484935034</v>
      </c>
      <c r="H338" s="35">
        <f t="shared" si="25"/>
        <v>-3.7501320469031096E-3</v>
      </c>
      <c r="I338" s="36">
        <f t="shared" si="26"/>
        <v>5.7099005597205377E-3</v>
      </c>
      <c r="J338" s="20">
        <f t="shared" si="27"/>
        <v>0.147423316088928</v>
      </c>
    </row>
    <row r="339" spans="1:10" x14ac:dyDescent="0.25">
      <c r="A339" s="2" t="s">
        <v>394</v>
      </c>
      <c r="B339" s="62">
        <f>'Crypto Portfolio'!T341</f>
        <v>188.62209225416069</v>
      </c>
      <c r="D339" s="48" t="s">
        <v>237</v>
      </c>
      <c r="E339" s="7">
        <v>14137.35</v>
      </c>
      <c r="F339" s="19">
        <v>3803.79</v>
      </c>
      <c r="G339" s="32">
        <f t="shared" si="24"/>
        <v>500.38873354845771</v>
      </c>
      <c r="H339" s="35">
        <f t="shared" si="25"/>
        <v>-6.2914199876284993E-4</v>
      </c>
      <c r="I339" s="36">
        <f t="shared" si="26"/>
        <v>1.484736429268918E-2</v>
      </c>
      <c r="J339" s="20">
        <f t="shared" si="27"/>
        <v>-1.6895342967166327E-2</v>
      </c>
    </row>
    <row r="340" spans="1:10" x14ac:dyDescent="0.25">
      <c r="A340" s="2" t="s">
        <v>393</v>
      </c>
      <c r="B340" s="62">
        <f>'Crypto Portfolio'!T342</f>
        <v>192.7609092895409</v>
      </c>
      <c r="D340" s="48" t="s">
        <v>236</v>
      </c>
      <c r="E340" s="7">
        <v>14347.25</v>
      </c>
      <c r="F340" s="19">
        <v>3824.68</v>
      </c>
      <c r="G340" s="32">
        <f t="shared" si="24"/>
        <v>503.85614173639175</v>
      </c>
      <c r="H340" s="35">
        <f t="shared" si="25"/>
        <v>1.4847195549378078E-2</v>
      </c>
      <c r="I340" s="36">
        <f t="shared" si="26"/>
        <v>5.4918909824148709E-3</v>
      </c>
      <c r="J340" s="20">
        <f t="shared" si="27"/>
        <v>6.9294289728412117E-3</v>
      </c>
    </row>
    <row r="341" spans="1:10" x14ac:dyDescent="0.25">
      <c r="A341" s="2" t="s">
        <v>392</v>
      </c>
      <c r="B341" s="62">
        <f>'Crypto Portfolio'!T343</f>
        <v>196.37121324091308</v>
      </c>
      <c r="D341" s="48" t="s">
        <v>233</v>
      </c>
      <c r="E341" s="7">
        <v>14484.75</v>
      </c>
      <c r="F341" s="19">
        <v>3799.61</v>
      </c>
      <c r="G341" s="32">
        <f t="shared" si="24"/>
        <v>452.02759010973398</v>
      </c>
      <c r="H341" s="35">
        <f t="shared" si="25"/>
        <v>9.5837181341371647E-3</v>
      </c>
      <c r="I341" s="36">
        <f t="shared" si="26"/>
        <v>-6.5547967411652142E-3</v>
      </c>
      <c r="J341" s="20">
        <f t="shared" si="27"/>
        <v>-0.10286378855688039</v>
      </c>
    </row>
    <row r="342" spans="1:10" x14ac:dyDescent="0.25">
      <c r="A342" s="2" t="s">
        <v>391</v>
      </c>
      <c r="B342" s="62">
        <f>'Crypto Portfolio'!T344</f>
        <v>196.10764176587355</v>
      </c>
      <c r="D342" s="48" t="s">
        <v>232</v>
      </c>
      <c r="E342" s="7">
        <v>14563.45</v>
      </c>
      <c r="F342" s="19">
        <v>3801.19</v>
      </c>
      <c r="G342" s="32">
        <f t="shared" si="24"/>
        <v>448.75066188111089</v>
      </c>
      <c r="H342" s="35">
        <f t="shared" si="25"/>
        <v>5.4333005402233958E-3</v>
      </c>
      <c r="I342" s="36">
        <f t="shared" si="26"/>
        <v>4.1583215119445072E-4</v>
      </c>
      <c r="J342" s="20">
        <f t="shared" si="27"/>
        <v>-7.2493987099937485E-3</v>
      </c>
    </row>
    <row r="343" spans="1:10" x14ac:dyDescent="0.25">
      <c r="A343" s="2" t="s">
        <v>390</v>
      </c>
      <c r="B343" s="62">
        <f>'Crypto Portfolio'!T345</f>
        <v>189.83510013052324</v>
      </c>
      <c r="D343" s="48" t="s">
        <v>231</v>
      </c>
      <c r="E343" s="7">
        <v>14564.85</v>
      </c>
      <c r="F343" s="19">
        <v>3809.84</v>
      </c>
      <c r="G343" s="32">
        <f t="shared" si="24"/>
        <v>485.11562770240511</v>
      </c>
      <c r="H343" s="35">
        <f t="shared" si="25"/>
        <v>9.6131067844451579E-5</v>
      </c>
      <c r="I343" s="36">
        <f t="shared" si="26"/>
        <v>2.2756031663768717E-3</v>
      </c>
      <c r="J343" s="20">
        <f t="shared" si="27"/>
        <v>8.1036016011333478E-2</v>
      </c>
    </row>
    <row r="344" spans="1:10" x14ac:dyDescent="0.25">
      <c r="A344" s="2" t="s">
        <v>389</v>
      </c>
      <c r="B344" s="62">
        <f>'Crypto Portfolio'!T346</f>
        <v>198.00558630666009</v>
      </c>
      <c r="D344" s="48" t="s">
        <v>230</v>
      </c>
      <c r="E344" s="7">
        <v>14595.6</v>
      </c>
      <c r="F344" s="19">
        <v>3795.54</v>
      </c>
      <c r="G344" s="32">
        <f t="shared" si="24"/>
        <v>505.19808274556192</v>
      </c>
      <c r="H344" s="35">
        <f t="shared" si="25"/>
        <v>2.1112472837001572E-3</v>
      </c>
      <c r="I344" s="36">
        <f t="shared" si="26"/>
        <v>-3.753438464607517E-3</v>
      </c>
      <c r="J344" s="20">
        <f t="shared" si="27"/>
        <v>4.1397254378860104E-2</v>
      </c>
    </row>
    <row r="345" spans="1:10" x14ac:dyDescent="0.25">
      <c r="A345" s="2" t="s">
        <v>388</v>
      </c>
      <c r="B345" s="62">
        <f>'Crypto Portfolio'!T347</f>
        <v>195.36785747357408</v>
      </c>
      <c r="D345" s="48" t="s">
        <v>229</v>
      </c>
      <c r="E345" s="7">
        <v>14433.7</v>
      </c>
      <c r="F345" s="19">
        <v>3768.25</v>
      </c>
      <c r="G345" s="32">
        <f t="shared" si="24"/>
        <v>485.26123848808487</v>
      </c>
      <c r="H345" s="35">
        <f t="shared" si="25"/>
        <v>-1.1092384006138767E-2</v>
      </c>
      <c r="I345" s="36">
        <f t="shared" si="26"/>
        <v>-7.1900177576840196E-3</v>
      </c>
      <c r="J345" s="20">
        <f t="shared" si="27"/>
        <v>-3.9463420267012439E-2</v>
      </c>
    </row>
    <row r="346" spans="1:10" x14ac:dyDescent="0.25">
      <c r="A346" s="2" t="s">
        <v>387</v>
      </c>
      <c r="B346" s="62">
        <f>'Crypto Portfolio'!T348</f>
        <v>196.15952903752967</v>
      </c>
      <c r="D346" s="48" t="s">
        <v>226</v>
      </c>
      <c r="E346" s="7">
        <v>14281.3</v>
      </c>
      <c r="F346" s="19">
        <v>3768.25</v>
      </c>
      <c r="G346" s="32">
        <f t="shared" si="24"/>
        <v>541.14371806212057</v>
      </c>
      <c r="H346" s="35">
        <f t="shared" si="25"/>
        <v>-1.0558623222042929E-2</v>
      </c>
      <c r="I346" s="36">
        <f t="shared" si="26"/>
        <v>0</v>
      </c>
      <c r="J346" s="20">
        <f t="shared" si="27"/>
        <v>0.11515957826787737</v>
      </c>
    </row>
    <row r="347" spans="1:10" x14ac:dyDescent="0.25">
      <c r="A347" s="2" t="s">
        <v>386</v>
      </c>
      <c r="B347" s="62">
        <f>'Crypto Portfolio'!T349</f>
        <v>186.91873501583441</v>
      </c>
      <c r="D347" s="48" t="s">
        <v>225</v>
      </c>
      <c r="E347" s="7">
        <v>14521.15</v>
      </c>
      <c r="F347" s="19">
        <v>3798.91</v>
      </c>
      <c r="G347" s="32">
        <f t="shared" si="24"/>
        <v>551.36768451764522</v>
      </c>
      <c r="H347" s="35">
        <f t="shared" si="25"/>
        <v>1.6794689559073817E-2</v>
      </c>
      <c r="I347" s="36">
        <f t="shared" si="26"/>
        <v>8.136402839514334E-3</v>
      </c>
      <c r="J347" s="20">
        <f t="shared" si="27"/>
        <v>1.8893255366869033E-2</v>
      </c>
    </row>
    <row r="348" spans="1:10" x14ac:dyDescent="0.25">
      <c r="A348" s="2" t="s">
        <v>385</v>
      </c>
      <c r="B348" s="62">
        <f>'Crypto Portfolio'!T350</f>
        <v>188.69842234048775</v>
      </c>
      <c r="D348" s="48" t="s">
        <v>224</v>
      </c>
      <c r="E348" s="7">
        <v>14644.7</v>
      </c>
      <c r="F348" s="19">
        <v>3851.85</v>
      </c>
      <c r="G348" s="32">
        <f t="shared" si="24"/>
        <v>555.13372863896529</v>
      </c>
      <c r="H348" s="35">
        <f t="shared" si="25"/>
        <v>8.508279302947841E-3</v>
      </c>
      <c r="I348" s="36">
        <f t="shared" si="26"/>
        <v>1.3935576257400273E-2</v>
      </c>
      <c r="J348" s="20">
        <f t="shared" si="27"/>
        <v>6.8303678780425869E-3</v>
      </c>
    </row>
    <row r="349" spans="1:10" x14ac:dyDescent="0.25">
      <c r="A349" s="2" t="s">
        <v>384</v>
      </c>
      <c r="B349" s="62">
        <f>'Crypto Portfolio'!T351</f>
        <v>196.5837740238417</v>
      </c>
      <c r="D349" s="48" t="s">
        <v>223</v>
      </c>
      <c r="E349" s="7">
        <v>14590.35</v>
      </c>
      <c r="F349" s="19">
        <v>3853.07</v>
      </c>
      <c r="G349" s="32">
        <f t="shared" si="24"/>
        <v>462.17468879705109</v>
      </c>
      <c r="H349" s="35">
        <f t="shared" si="25"/>
        <v>-3.711240243910785E-3</v>
      </c>
      <c r="I349" s="36">
        <f t="shared" si="26"/>
        <v>3.167309215053038E-4</v>
      </c>
      <c r="J349" s="20">
        <f t="shared" si="27"/>
        <v>-0.16745341716098594</v>
      </c>
    </row>
    <row r="350" spans="1:10" x14ac:dyDescent="0.25">
      <c r="A350" s="2" t="s">
        <v>383</v>
      </c>
      <c r="B350" s="62">
        <f>'Crypto Portfolio'!T352</f>
        <v>199.47165682707166</v>
      </c>
      <c r="D350" s="48" t="s">
        <v>222</v>
      </c>
      <c r="E350" s="7">
        <v>14371.9</v>
      </c>
      <c r="F350" s="19">
        <v>3841.47</v>
      </c>
      <c r="G350" s="32">
        <f t="shared" si="24"/>
        <v>511.28183890069147</v>
      </c>
      <c r="H350" s="35">
        <f t="shared" si="25"/>
        <v>-1.4972224792414224E-2</v>
      </c>
      <c r="I350" s="36">
        <f t="shared" si="26"/>
        <v>-3.0105863636010755E-3</v>
      </c>
      <c r="J350" s="20">
        <f t="shared" si="27"/>
        <v>0.10625235715840797</v>
      </c>
    </row>
    <row r="351" spans="1:10" x14ac:dyDescent="0.25">
      <c r="A351" s="2" t="s">
        <v>382</v>
      </c>
      <c r="B351" s="62">
        <f>'Crypto Portfolio'!T353</f>
        <v>198.81617773315213</v>
      </c>
      <c r="D351" s="48" t="s">
        <v>219</v>
      </c>
      <c r="E351" s="7">
        <v>14238.9</v>
      </c>
      <c r="F351" s="19">
        <v>3855.36</v>
      </c>
      <c r="G351" s="32">
        <f t="shared" si="24"/>
        <v>518.87780848635168</v>
      </c>
      <c r="H351" s="35">
        <f t="shared" si="25"/>
        <v>-9.2541695948343827E-3</v>
      </c>
      <c r="I351" s="36">
        <f t="shared" si="26"/>
        <v>3.6158033252895461E-3</v>
      </c>
      <c r="J351" s="20">
        <f t="shared" si="27"/>
        <v>1.4856716995840014E-2</v>
      </c>
    </row>
    <row r="352" spans="1:10" x14ac:dyDescent="0.25">
      <c r="A352" s="2" t="s">
        <v>381</v>
      </c>
      <c r="B352" s="62">
        <f>'Crypto Portfolio'!T354</f>
        <v>199.96304555939838</v>
      </c>
      <c r="D352" s="48" t="s">
        <v>217</v>
      </c>
      <c r="E352" s="7">
        <v>13967.5</v>
      </c>
      <c r="F352" s="19">
        <v>3750.77</v>
      </c>
      <c r="G352" s="32">
        <f t="shared" si="24"/>
        <v>485.31686447045774</v>
      </c>
      <c r="H352" s="35">
        <f t="shared" si="25"/>
        <v>-1.9060461131126694E-2</v>
      </c>
      <c r="I352" s="36">
        <f t="shared" si="26"/>
        <v>-2.7128465305444882E-2</v>
      </c>
      <c r="J352" s="20">
        <f t="shared" si="27"/>
        <v>-6.4679860011351176E-2</v>
      </c>
    </row>
    <row r="353" spans="1:10" x14ac:dyDescent="0.25">
      <c r="A353" s="2" t="s">
        <v>380</v>
      </c>
      <c r="B353" s="62">
        <f>'Crypto Portfolio'!T355</f>
        <v>201.43893038923611</v>
      </c>
      <c r="D353" s="48" t="s">
        <v>216</v>
      </c>
      <c r="E353" s="7">
        <v>13817.55</v>
      </c>
      <c r="F353" s="19">
        <v>3787.38</v>
      </c>
      <c r="G353" s="32">
        <f t="shared" si="24"/>
        <v>524.48970156334019</v>
      </c>
      <c r="H353" s="35">
        <f t="shared" si="25"/>
        <v>-1.0735636298550233E-2</v>
      </c>
      <c r="I353" s="36">
        <f t="shared" si="26"/>
        <v>9.7606624773047823E-3</v>
      </c>
      <c r="J353" s="20">
        <f t="shared" si="27"/>
        <v>8.0716002184727298E-2</v>
      </c>
    </row>
    <row r="354" spans="1:10" x14ac:dyDescent="0.25">
      <c r="A354" s="2" t="s">
        <v>379</v>
      </c>
      <c r="B354" s="62">
        <f>'Crypto Portfolio'!T356</f>
        <v>196.79368598120479</v>
      </c>
      <c r="D354" s="48" t="s">
        <v>215</v>
      </c>
      <c r="E354" s="7">
        <v>13634.6</v>
      </c>
      <c r="F354" s="19">
        <v>3714.24</v>
      </c>
      <c r="G354" s="32">
        <f t="shared" si="24"/>
        <v>536.98936190156735</v>
      </c>
      <c r="H354" s="35">
        <f t="shared" si="25"/>
        <v>-1.3240408031814588E-2</v>
      </c>
      <c r="I354" s="36">
        <f t="shared" si="26"/>
        <v>-1.9311502938707092E-2</v>
      </c>
      <c r="J354" s="20">
        <f t="shared" si="27"/>
        <v>2.3832041508097479E-2</v>
      </c>
    </row>
    <row r="355" spans="1:10" x14ac:dyDescent="0.25">
      <c r="A355" s="2" t="s">
        <v>378</v>
      </c>
      <c r="B355" s="62">
        <f>'Crypto Portfolio'!T357</f>
        <v>189.19357364368113</v>
      </c>
      <c r="D355" s="48" t="s">
        <v>212</v>
      </c>
      <c r="E355" s="7">
        <v>14281.2</v>
      </c>
      <c r="F355" s="19">
        <v>3773.86</v>
      </c>
      <c r="G355" s="32">
        <f t="shared" si="24"/>
        <v>578.26418153029363</v>
      </c>
      <c r="H355" s="35">
        <f t="shared" si="25"/>
        <v>4.7423466768368838E-2</v>
      </c>
      <c r="I355" s="36">
        <f t="shared" si="26"/>
        <v>1.6051736021366558E-2</v>
      </c>
      <c r="J355" s="20">
        <f t="shared" si="27"/>
        <v>7.6863384188031958E-2</v>
      </c>
    </row>
    <row r="356" spans="1:10" x14ac:dyDescent="0.25">
      <c r="A356" s="2" t="s">
        <v>377</v>
      </c>
      <c r="B356" s="62">
        <f>'Crypto Portfolio'!T358</f>
        <v>194.05565787411362</v>
      </c>
      <c r="D356" s="48" t="s">
        <v>211</v>
      </c>
      <c r="E356" s="7">
        <v>14647.85</v>
      </c>
      <c r="F356" s="19">
        <v>3826.31</v>
      </c>
      <c r="G356" s="32">
        <f t="shared" si="24"/>
        <v>612.96516454857783</v>
      </c>
      <c r="H356" s="35">
        <f t="shared" si="25"/>
        <v>2.5673612861664363E-2</v>
      </c>
      <c r="I356" s="36">
        <f t="shared" si="26"/>
        <v>1.3898236818535858E-2</v>
      </c>
      <c r="J356" s="20">
        <f t="shared" si="27"/>
        <v>6.0008875055088229E-2</v>
      </c>
    </row>
    <row r="357" spans="1:10" x14ac:dyDescent="0.25">
      <c r="A357" s="2" t="s">
        <v>376</v>
      </c>
      <c r="B357" s="62">
        <f>'Crypto Portfolio'!T359</f>
        <v>181.66852517118386</v>
      </c>
      <c r="D357" s="48" t="s">
        <v>210</v>
      </c>
      <c r="E357" s="7">
        <v>14789.95</v>
      </c>
      <c r="F357" s="19">
        <v>3830.17</v>
      </c>
      <c r="G357" s="32">
        <f t="shared" si="24"/>
        <v>651.45885914827136</v>
      </c>
      <c r="H357" s="35">
        <f t="shared" si="25"/>
        <v>9.7010824114118765E-3</v>
      </c>
      <c r="I357" s="36">
        <f t="shared" si="26"/>
        <v>1.0088048276277739E-3</v>
      </c>
      <c r="J357" s="20">
        <f t="shared" si="27"/>
        <v>6.2799155361532577E-2</v>
      </c>
    </row>
    <row r="358" spans="1:10" x14ac:dyDescent="0.25">
      <c r="A358" s="2" t="s">
        <v>375</v>
      </c>
      <c r="B358" s="62">
        <f>'Crypto Portfolio'!T360</f>
        <v>184.60051255255513</v>
      </c>
      <c r="D358" s="48" t="s">
        <v>209</v>
      </c>
      <c r="E358" s="7">
        <v>14895.65</v>
      </c>
      <c r="F358" s="19">
        <v>3871.74</v>
      </c>
      <c r="G358" s="32">
        <f t="shared" si="24"/>
        <v>642.16045820651448</v>
      </c>
      <c r="H358" s="35">
        <f t="shared" si="25"/>
        <v>7.1467449180016018E-3</v>
      </c>
      <c r="I358" s="36">
        <f t="shared" si="26"/>
        <v>1.0853304161434041E-2</v>
      </c>
      <c r="J358" s="20">
        <f t="shared" si="27"/>
        <v>-1.4273197472383425E-2</v>
      </c>
    </row>
    <row r="359" spans="1:10" x14ac:dyDescent="0.25">
      <c r="A359" s="2" t="s">
        <v>374</v>
      </c>
      <c r="B359" s="62">
        <f>'Crypto Portfolio'!T361</f>
        <v>181.20766030279981</v>
      </c>
      <c r="D359" s="48" t="s">
        <v>208</v>
      </c>
      <c r="E359" s="7">
        <v>14924.25</v>
      </c>
      <c r="F359" s="19">
        <v>3886.83</v>
      </c>
      <c r="G359" s="32">
        <f t="shared" si="24"/>
        <v>734.28433091142767</v>
      </c>
      <c r="H359" s="35">
        <f t="shared" si="25"/>
        <v>1.9200236310601415E-3</v>
      </c>
      <c r="I359" s="36">
        <f t="shared" si="26"/>
        <v>3.897472454245321E-3</v>
      </c>
      <c r="J359" s="20">
        <f t="shared" si="27"/>
        <v>0.14345927334455522</v>
      </c>
    </row>
    <row r="360" spans="1:10" x14ac:dyDescent="0.25">
      <c r="A360" s="2" t="s">
        <v>373</v>
      </c>
      <c r="B360" s="62">
        <f>'Crypto Portfolio'!T362</f>
        <v>186.18616135121871</v>
      </c>
      <c r="D360" s="48" t="s">
        <v>205</v>
      </c>
      <c r="E360" s="7">
        <v>15115.8</v>
      </c>
      <c r="F360" s="19">
        <v>3915.59</v>
      </c>
      <c r="G360" s="32">
        <f t="shared" si="24"/>
        <v>851.35114382807978</v>
      </c>
      <c r="H360" s="35">
        <f t="shared" si="25"/>
        <v>1.2834815819890322E-2</v>
      </c>
      <c r="I360" s="36">
        <f t="shared" si="26"/>
        <v>7.3993459966090747E-3</v>
      </c>
      <c r="J360" s="20">
        <f t="shared" si="27"/>
        <v>0.15942981211561924</v>
      </c>
    </row>
    <row r="361" spans="1:10" x14ac:dyDescent="0.25">
      <c r="A361" s="2" t="s">
        <v>372</v>
      </c>
      <c r="B361" s="62">
        <f>'Crypto Portfolio'!T363</f>
        <v>173.71927100769562</v>
      </c>
      <c r="D361" s="48" t="s">
        <v>204</v>
      </c>
      <c r="E361" s="7">
        <v>15109.3</v>
      </c>
      <c r="F361" s="19">
        <v>3911.23</v>
      </c>
      <c r="G361" s="32">
        <f t="shared" si="24"/>
        <v>903.04636448954079</v>
      </c>
      <c r="H361" s="35">
        <f t="shared" si="25"/>
        <v>-4.3001362812422617E-4</v>
      </c>
      <c r="I361" s="36">
        <f t="shared" si="26"/>
        <v>-1.1134975827398197E-3</v>
      </c>
      <c r="J361" s="20">
        <f t="shared" si="27"/>
        <v>6.0721385102056269E-2</v>
      </c>
    </row>
    <row r="362" spans="1:10" x14ac:dyDescent="0.25">
      <c r="A362" s="2" t="s">
        <v>371</v>
      </c>
      <c r="B362" s="62">
        <f>'Crypto Portfolio'!T364</f>
        <v>176.55499736078156</v>
      </c>
      <c r="D362" s="48" t="s">
        <v>203</v>
      </c>
      <c r="E362" s="7">
        <v>15106.5</v>
      </c>
      <c r="F362" s="19">
        <v>3909.88</v>
      </c>
      <c r="G362" s="32">
        <f t="shared" si="24"/>
        <v>1051.2509006162675</v>
      </c>
      <c r="H362" s="35">
        <f t="shared" si="25"/>
        <v>-1.8531632835405709E-4</v>
      </c>
      <c r="I362" s="36">
        <f t="shared" si="26"/>
        <v>-3.4515996246697878E-4</v>
      </c>
      <c r="J362" s="20">
        <f t="shared" si="27"/>
        <v>0.16411619818712331</v>
      </c>
    </row>
    <row r="363" spans="1:10" x14ac:dyDescent="0.25">
      <c r="A363" s="2" t="s">
        <v>370</v>
      </c>
      <c r="B363" s="62">
        <f>'Crypto Portfolio'!T365</f>
        <v>172.77914348976523</v>
      </c>
      <c r="D363" s="48" t="s">
        <v>202</v>
      </c>
      <c r="E363" s="7">
        <v>15173.3</v>
      </c>
      <c r="F363" s="19">
        <v>3916.38</v>
      </c>
      <c r="G363" s="32">
        <f t="shared" si="24"/>
        <v>1054.1925856465941</v>
      </c>
      <c r="H363" s="35">
        <f t="shared" si="25"/>
        <v>4.4219375765397473E-3</v>
      </c>
      <c r="I363" s="36">
        <f t="shared" si="26"/>
        <v>1.6624551137118804E-3</v>
      </c>
      <c r="J363" s="20">
        <f t="shared" si="27"/>
        <v>2.7982711154892481E-3</v>
      </c>
    </row>
    <row r="364" spans="1:10" x14ac:dyDescent="0.25">
      <c r="A364" s="2" t="s">
        <v>369</v>
      </c>
      <c r="B364" s="62">
        <f>'Crypto Portfolio'!T366</f>
        <v>176.20241499474207</v>
      </c>
      <c r="D364" s="48" t="s">
        <v>201</v>
      </c>
      <c r="E364" s="7">
        <v>15163.3</v>
      </c>
      <c r="F364" s="19">
        <v>3934.83</v>
      </c>
      <c r="G364" s="32">
        <f t="shared" si="24"/>
        <v>1072.6627832617091</v>
      </c>
      <c r="H364" s="35">
        <f t="shared" si="25"/>
        <v>-6.5905241443853235E-4</v>
      </c>
      <c r="I364" s="36">
        <f t="shared" si="26"/>
        <v>4.7109831017417836E-3</v>
      </c>
      <c r="J364" s="20">
        <f t="shared" si="27"/>
        <v>1.7520705292938699E-2</v>
      </c>
    </row>
    <row r="365" spans="1:10" x14ac:dyDescent="0.25">
      <c r="A365" s="2" t="s">
        <v>368</v>
      </c>
      <c r="B365" s="62">
        <f>'Crypto Portfolio'!T367</f>
        <v>180.36512005835633</v>
      </c>
      <c r="D365" s="48" t="s">
        <v>198</v>
      </c>
      <c r="E365" s="7">
        <v>15314.7</v>
      </c>
      <c r="F365" s="19">
        <v>3934.83</v>
      </c>
      <c r="G365" s="32">
        <f t="shared" si="24"/>
        <v>1020.9058785785461</v>
      </c>
      <c r="H365" s="35">
        <f t="shared" si="25"/>
        <v>9.9846339517124516E-3</v>
      </c>
      <c r="I365" s="36">
        <f t="shared" si="26"/>
        <v>0</v>
      </c>
      <c r="J365" s="20">
        <f t="shared" si="27"/>
        <v>-4.8250862704290687E-2</v>
      </c>
    </row>
    <row r="366" spans="1:10" x14ac:dyDescent="0.25">
      <c r="A366" s="2" t="s">
        <v>367</v>
      </c>
      <c r="B366" s="62">
        <f>'Crypto Portfolio'!T368</f>
        <v>186.89490613059894</v>
      </c>
      <c r="D366" s="48" t="s">
        <v>197</v>
      </c>
      <c r="E366" s="7">
        <v>15313.45</v>
      </c>
      <c r="F366" s="19">
        <v>3932.59</v>
      </c>
      <c r="G366" s="32">
        <f t="shared" si="24"/>
        <v>1030.3708500037701</v>
      </c>
      <c r="H366" s="35">
        <f t="shared" si="25"/>
        <v>-8.1620926299597052E-5</v>
      </c>
      <c r="I366" s="36">
        <f t="shared" si="26"/>
        <v>-5.6927491149549869E-4</v>
      </c>
      <c r="J366" s="20">
        <f t="shared" si="27"/>
        <v>9.2711498913127244E-3</v>
      </c>
    </row>
    <row r="367" spans="1:10" x14ac:dyDescent="0.25">
      <c r="A367" s="2" t="s">
        <v>366</v>
      </c>
      <c r="B367" s="62">
        <f>'Crypto Portfolio'!T369</f>
        <v>189.70303116967196</v>
      </c>
      <c r="D367" s="48" t="s">
        <v>196</v>
      </c>
      <c r="E367" s="7">
        <v>15208.9</v>
      </c>
      <c r="F367" s="19">
        <v>3931.33</v>
      </c>
      <c r="G367" s="32">
        <f t="shared" si="24"/>
        <v>1100.5766079779787</v>
      </c>
      <c r="H367" s="35">
        <f t="shared" si="25"/>
        <v>-6.8273315288195358E-3</v>
      </c>
      <c r="I367" s="36">
        <f t="shared" si="26"/>
        <v>-3.2039953313212077E-4</v>
      </c>
      <c r="J367" s="20">
        <f t="shared" si="27"/>
        <v>6.8136397661047621E-2</v>
      </c>
    </row>
    <row r="368" spans="1:10" x14ac:dyDescent="0.25">
      <c r="A368" s="2" t="s">
        <v>365</v>
      </c>
      <c r="B368" s="62">
        <f>'Crypto Portfolio'!T370</f>
        <v>199.57762115166548</v>
      </c>
      <c r="D368" s="48" t="s">
        <v>195</v>
      </c>
      <c r="E368" s="7">
        <v>15118.95</v>
      </c>
      <c r="F368" s="19">
        <v>3913.97</v>
      </c>
      <c r="G368" s="32">
        <f t="shared" si="24"/>
        <v>1159.6635802564697</v>
      </c>
      <c r="H368" s="35">
        <f t="shared" si="25"/>
        <v>-5.9143001795001204E-3</v>
      </c>
      <c r="I368" s="36">
        <f t="shared" si="26"/>
        <v>-4.4158083905446732E-3</v>
      </c>
      <c r="J368" s="20">
        <f t="shared" si="27"/>
        <v>5.3687287054962729E-2</v>
      </c>
    </row>
    <row r="369" spans="1:10" x14ac:dyDescent="0.25">
      <c r="A369" s="2" t="s">
        <v>364</v>
      </c>
      <c r="B369" s="62">
        <f>'Crypto Portfolio'!T371</f>
        <v>187.45856194700957</v>
      </c>
      <c r="D369" s="48" t="s">
        <v>194</v>
      </c>
      <c r="E369" s="7">
        <v>14981.75</v>
      </c>
      <c r="F369" s="19">
        <v>3906.71</v>
      </c>
      <c r="G369" s="32">
        <f t="shared" si="24"/>
        <v>1339.7823480652241</v>
      </c>
      <c r="H369" s="35">
        <f t="shared" si="25"/>
        <v>-9.0747042618700702E-3</v>
      </c>
      <c r="I369" s="36">
        <f t="shared" si="26"/>
        <v>-1.8548941356217874E-3</v>
      </c>
      <c r="J369" s="20">
        <f t="shared" si="27"/>
        <v>0.1553198452338389</v>
      </c>
    </row>
    <row r="370" spans="1:10" x14ac:dyDescent="0.25">
      <c r="A370" s="2" t="s">
        <v>363</v>
      </c>
      <c r="B370" s="62">
        <f>'Crypto Portfolio'!T372</f>
        <v>159.41215159712567</v>
      </c>
      <c r="D370" s="48" t="s">
        <v>191</v>
      </c>
      <c r="E370" s="7">
        <v>14675.7</v>
      </c>
      <c r="F370" s="19">
        <v>3876.5</v>
      </c>
      <c r="G370" s="32">
        <f t="shared" si="24"/>
        <v>1329.4722090747437</v>
      </c>
      <c r="H370" s="35">
        <f t="shared" si="25"/>
        <v>-2.0428187628281025E-2</v>
      </c>
      <c r="I370" s="36">
        <f t="shared" si="26"/>
        <v>-7.7328493796570141E-3</v>
      </c>
      <c r="J370" s="20">
        <f t="shared" si="27"/>
        <v>-7.6953835116347902E-3</v>
      </c>
    </row>
    <row r="371" spans="1:10" x14ac:dyDescent="0.25">
      <c r="A371" s="2" t="s">
        <v>362</v>
      </c>
      <c r="B371" s="62">
        <f>'Crypto Portfolio'!T373</f>
        <v>165.37648695701228</v>
      </c>
      <c r="D371" s="48" t="s">
        <v>190</v>
      </c>
      <c r="E371" s="7">
        <v>14707.8</v>
      </c>
      <c r="F371" s="19">
        <v>3881.37</v>
      </c>
      <c r="G371" s="32">
        <f t="shared" si="24"/>
        <v>1170.4200483907787</v>
      </c>
      <c r="H371" s="35">
        <f t="shared" si="25"/>
        <v>2.1872891923382376E-3</v>
      </c>
      <c r="I371" s="36">
        <f t="shared" si="26"/>
        <v>1.2562878885591378E-3</v>
      </c>
      <c r="J371" s="20">
        <f t="shared" si="27"/>
        <v>-0.1196355663535521</v>
      </c>
    </row>
    <row r="372" spans="1:10" x14ac:dyDescent="0.25">
      <c r="A372" s="2" t="s">
        <v>361</v>
      </c>
      <c r="B372" s="62">
        <f>'Crypto Portfolio'!T374</f>
        <v>148.57121440384367</v>
      </c>
      <c r="D372" s="48" t="s">
        <v>189</v>
      </c>
      <c r="E372" s="7">
        <v>14982</v>
      </c>
      <c r="F372" s="19">
        <v>3925.43</v>
      </c>
      <c r="G372" s="32">
        <f t="shared" si="24"/>
        <v>1252.7630567852405</v>
      </c>
      <c r="H372" s="35">
        <f t="shared" si="25"/>
        <v>1.8643168930771559E-2</v>
      </c>
      <c r="I372" s="36">
        <f t="shared" si="26"/>
        <v>1.135166191319037E-2</v>
      </c>
      <c r="J372" s="20">
        <f t="shared" si="27"/>
        <v>7.0353381683504024E-2</v>
      </c>
    </row>
    <row r="373" spans="1:10" x14ac:dyDescent="0.25">
      <c r="A373" s="2" t="s">
        <v>360</v>
      </c>
      <c r="B373" s="62">
        <f>'Crypto Portfolio'!T375</f>
        <v>157.6205492982786</v>
      </c>
      <c r="D373" s="48" t="s">
        <v>188</v>
      </c>
      <c r="E373" s="7">
        <v>15097.35</v>
      </c>
      <c r="F373" s="19">
        <v>3829.34</v>
      </c>
      <c r="G373" s="32">
        <f t="shared" si="24"/>
        <v>1215.2804393025399</v>
      </c>
      <c r="H373" s="35">
        <f t="shared" si="25"/>
        <v>7.699239086904397E-3</v>
      </c>
      <c r="I373" s="36">
        <f t="shared" si="26"/>
        <v>-2.4478846903396523E-2</v>
      </c>
      <c r="J373" s="20">
        <f t="shared" si="27"/>
        <v>-2.9919957552776211E-2</v>
      </c>
    </row>
    <row r="374" spans="1:10" x14ac:dyDescent="0.25">
      <c r="A374" s="2" t="s">
        <v>359</v>
      </c>
      <c r="B374" s="62">
        <f>'Crypto Portfolio'!T376</f>
        <v>157.31905259226068</v>
      </c>
      <c r="D374" s="48" t="s">
        <v>187</v>
      </c>
      <c r="E374" s="7">
        <v>14529.15</v>
      </c>
      <c r="F374" s="19">
        <v>3811.15</v>
      </c>
      <c r="G374" s="32">
        <f t="shared" si="24"/>
        <v>1289.571799271092</v>
      </c>
      <c r="H374" s="35">
        <f t="shared" si="25"/>
        <v>-3.7635744021301765E-2</v>
      </c>
      <c r="I374" s="36">
        <f t="shared" si="26"/>
        <v>-4.7501658249202716E-3</v>
      </c>
      <c r="J374" s="20">
        <f t="shared" si="27"/>
        <v>6.1131042322370099E-2</v>
      </c>
    </row>
    <row r="375" spans="1:10" x14ac:dyDescent="0.25">
      <c r="A375" s="2" t="s">
        <v>358</v>
      </c>
      <c r="B375" s="62">
        <f>'Crypto Portfolio'!T377</f>
        <v>154.00432649231612</v>
      </c>
      <c r="D375" s="48" t="s">
        <v>184</v>
      </c>
      <c r="E375" s="7">
        <v>14761.55</v>
      </c>
      <c r="F375" s="19">
        <v>3901.82</v>
      </c>
      <c r="G375" s="32">
        <f t="shared" si="24"/>
        <v>1384.9414821627822</v>
      </c>
      <c r="H375" s="35">
        <f t="shared" si="25"/>
        <v>1.5995429877177836E-2</v>
      </c>
      <c r="I375" s="36">
        <f t="shared" si="26"/>
        <v>2.3790719336683086E-2</v>
      </c>
      <c r="J375" s="20">
        <f t="shared" si="27"/>
        <v>7.3954535098857077E-2</v>
      </c>
    </row>
    <row r="376" spans="1:10" x14ac:dyDescent="0.25">
      <c r="A376" s="2" t="s">
        <v>357</v>
      </c>
      <c r="B376" s="62">
        <f>'Crypto Portfolio'!T378</f>
        <v>159.01533039381928</v>
      </c>
      <c r="D376" s="48" t="s">
        <v>183</v>
      </c>
      <c r="E376" s="7">
        <v>14919.1</v>
      </c>
      <c r="F376" s="19">
        <v>3870.29</v>
      </c>
      <c r="G376" s="32">
        <f t="shared" si="24"/>
        <v>1311.8958240726949</v>
      </c>
      <c r="H376" s="35">
        <f t="shared" si="25"/>
        <v>1.0672998431736636E-2</v>
      </c>
      <c r="I376" s="36">
        <f t="shared" si="26"/>
        <v>-8.0808443239309691E-3</v>
      </c>
      <c r="J376" s="20">
        <f t="shared" si="27"/>
        <v>-5.2742775800184827E-2</v>
      </c>
    </row>
    <row r="377" spans="1:10" x14ac:dyDescent="0.25">
      <c r="A377" s="2" t="s">
        <v>356</v>
      </c>
      <c r="B377" s="62">
        <f>'Crypto Portfolio'!T379</f>
        <v>163.91385216474055</v>
      </c>
      <c r="D377" s="48" t="s">
        <v>182</v>
      </c>
      <c r="E377" s="7">
        <v>15245.6</v>
      </c>
      <c r="F377" s="19">
        <v>3819.72</v>
      </c>
      <c r="G377" s="32">
        <f t="shared" si="24"/>
        <v>1324.8992273160416</v>
      </c>
      <c r="H377" s="35">
        <f t="shared" si="25"/>
        <v>2.188469813862759E-2</v>
      </c>
      <c r="I377" s="36">
        <f t="shared" si="26"/>
        <v>-1.306620434127681E-2</v>
      </c>
      <c r="J377" s="20">
        <f t="shared" si="27"/>
        <v>9.9119175507231816E-3</v>
      </c>
    </row>
    <row r="378" spans="1:10" x14ac:dyDescent="0.25">
      <c r="A378" s="2" t="s">
        <v>355</v>
      </c>
      <c r="B378" s="62">
        <f>'Crypto Portfolio'!T380</f>
        <v>165.86318436771734</v>
      </c>
      <c r="D378" s="48" t="s">
        <v>181</v>
      </c>
      <c r="E378" s="7">
        <v>15080.75</v>
      </c>
      <c r="F378" s="19">
        <v>3768.47</v>
      </c>
      <c r="G378" s="32">
        <f t="shared" si="24"/>
        <v>1244.7267205353717</v>
      </c>
      <c r="H378" s="35">
        <f t="shared" si="25"/>
        <v>-1.0812955869234475E-2</v>
      </c>
      <c r="I378" s="36">
        <f t="shared" si="26"/>
        <v>-1.3417213827191521E-2</v>
      </c>
      <c r="J378" s="20">
        <f t="shared" si="27"/>
        <v>-6.0512154530486084E-2</v>
      </c>
    </row>
    <row r="379" spans="1:10" x14ac:dyDescent="0.25">
      <c r="A379" s="2" t="s">
        <v>354</v>
      </c>
      <c r="B379" s="62">
        <f>'Crypto Portfolio'!T381</f>
        <v>172.10540498150357</v>
      </c>
      <c r="D379" s="48" t="s">
        <v>180</v>
      </c>
      <c r="E379" s="7">
        <v>14938.1</v>
      </c>
      <c r="F379" s="19">
        <v>3841.94</v>
      </c>
      <c r="G379" s="32">
        <f t="shared" si="24"/>
        <v>1265.4935305409567</v>
      </c>
      <c r="H379" s="35">
        <f t="shared" si="25"/>
        <v>-9.4590786267261251E-3</v>
      </c>
      <c r="I379" s="36">
        <f t="shared" si="26"/>
        <v>1.9495975820425837E-2</v>
      </c>
      <c r="J379" s="20">
        <f t="shared" si="27"/>
        <v>1.6683830806374145E-2</v>
      </c>
    </row>
    <row r="380" spans="1:10" x14ac:dyDescent="0.25">
      <c r="A380" s="2" t="s">
        <v>353</v>
      </c>
      <c r="B380" s="62">
        <f>'Crypto Portfolio'!T382</f>
        <v>170.12700519010556</v>
      </c>
      <c r="D380" s="48" t="s">
        <v>177</v>
      </c>
      <c r="E380" s="7">
        <v>14956.2</v>
      </c>
      <c r="F380" s="19">
        <v>3821.35</v>
      </c>
      <c r="G380" s="32">
        <f t="shared" si="24"/>
        <v>1313.8535894202803</v>
      </c>
      <c r="H380" s="35">
        <f t="shared" si="25"/>
        <v>1.2116668117096996E-3</v>
      </c>
      <c r="I380" s="36">
        <f t="shared" si="26"/>
        <v>-5.3592716179846622E-3</v>
      </c>
      <c r="J380" s="20">
        <f t="shared" si="27"/>
        <v>3.8214386492083641E-2</v>
      </c>
    </row>
    <row r="381" spans="1:10" x14ac:dyDescent="0.25">
      <c r="A381" s="2" t="s">
        <v>352</v>
      </c>
      <c r="B381" s="62">
        <f>'Crypto Portfolio'!T383</f>
        <v>173.47897380992106</v>
      </c>
      <c r="D381" s="48" t="s">
        <v>176</v>
      </c>
      <c r="E381" s="7">
        <v>15098.4</v>
      </c>
      <c r="F381" s="19">
        <v>3875.44</v>
      </c>
      <c r="G381" s="32">
        <f t="shared" si="24"/>
        <v>1431.187490362981</v>
      </c>
      <c r="H381" s="35">
        <f t="shared" si="25"/>
        <v>9.5077626669874959E-3</v>
      </c>
      <c r="I381" s="36">
        <f t="shared" si="26"/>
        <v>1.4154683554241432E-2</v>
      </c>
      <c r="J381" s="20">
        <f t="shared" si="27"/>
        <v>8.9305156896875015E-2</v>
      </c>
    </row>
    <row r="382" spans="1:10" x14ac:dyDescent="0.25">
      <c r="A382" s="2" t="s">
        <v>351</v>
      </c>
      <c r="B382" s="62">
        <f>'Crypto Portfolio'!T384</f>
        <v>165.27177673202934</v>
      </c>
      <c r="D382" s="48" t="s">
        <v>175</v>
      </c>
      <c r="E382" s="7">
        <v>15174.8</v>
      </c>
      <c r="F382" s="19">
        <v>3898.81</v>
      </c>
      <c r="G382" s="32">
        <f t="shared" si="24"/>
        <v>1369.2876445119161</v>
      </c>
      <c r="H382" s="35">
        <f t="shared" si="25"/>
        <v>5.0601388226567678E-3</v>
      </c>
      <c r="I382" s="36">
        <f t="shared" si="26"/>
        <v>6.0302830130256613E-3</v>
      </c>
      <c r="J382" s="20">
        <f t="shared" si="27"/>
        <v>-4.3250689562249867E-2</v>
      </c>
    </row>
    <row r="383" spans="1:10" x14ac:dyDescent="0.25">
      <c r="A383" s="2" t="s">
        <v>350</v>
      </c>
      <c r="B383" s="62">
        <f>'Crypto Portfolio'!T385</f>
        <v>165.69817776062087</v>
      </c>
      <c r="D383" s="48" t="s">
        <v>173</v>
      </c>
      <c r="E383" s="7">
        <v>15030.95</v>
      </c>
      <c r="F383" s="19">
        <v>3943.34</v>
      </c>
      <c r="G383" s="32">
        <f t="shared" si="24"/>
        <v>1294.8583299772101</v>
      </c>
      <c r="H383" s="35">
        <f t="shared" si="25"/>
        <v>-9.4795318554444785E-3</v>
      </c>
      <c r="I383" s="36">
        <f t="shared" si="26"/>
        <v>1.1421433719519536E-2</v>
      </c>
      <c r="J383" s="20">
        <f t="shared" si="27"/>
        <v>-5.4356230287345042E-2</v>
      </c>
    </row>
    <row r="384" spans="1:10" x14ac:dyDescent="0.25">
      <c r="A384" s="2" t="s">
        <v>349</v>
      </c>
      <c r="B384" s="62">
        <f>'Crypto Portfolio'!T386</f>
        <v>169.84079593063441</v>
      </c>
      <c r="D384" s="48" t="s">
        <v>170</v>
      </c>
      <c r="E384" s="7">
        <v>14929.5</v>
      </c>
      <c r="F384" s="19">
        <v>3968.94</v>
      </c>
      <c r="G384" s="32">
        <f t="shared" si="24"/>
        <v>1283.5289902630907</v>
      </c>
      <c r="H384" s="35">
        <f t="shared" si="25"/>
        <v>-6.7494070567729603E-3</v>
      </c>
      <c r="I384" s="36">
        <f t="shared" si="26"/>
        <v>6.4919585934766211E-3</v>
      </c>
      <c r="J384" s="20">
        <f t="shared" si="27"/>
        <v>-8.7494820489889547E-3</v>
      </c>
    </row>
    <row r="385" spans="1:10" x14ac:dyDescent="0.25">
      <c r="A385" s="2" t="s">
        <v>348</v>
      </c>
      <c r="B385" s="62">
        <f>'Crypto Portfolio'!T387</f>
        <v>168.13388482099143</v>
      </c>
      <c r="D385" s="48" t="s">
        <v>169</v>
      </c>
      <c r="E385" s="7">
        <v>14910.45</v>
      </c>
      <c r="F385" s="19">
        <v>3962.71</v>
      </c>
      <c r="G385" s="32">
        <f t="shared" si="24"/>
        <v>1415.9484954054112</v>
      </c>
      <c r="H385" s="35">
        <f t="shared" si="25"/>
        <v>-1.2759971867778441E-3</v>
      </c>
      <c r="I385" s="36">
        <f t="shared" si="26"/>
        <v>-1.5696886322292825E-3</v>
      </c>
      <c r="J385" s="20">
        <f t="shared" si="27"/>
        <v>0.1031683009475135</v>
      </c>
    </row>
    <row r="386" spans="1:10" x14ac:dyDescent="0.25">
      <c r="A386" s="2" t="s">
        <v>347</v>
      </c>
      <c r="B386" s="62">
        <f>'Crypto Portfolio'!T388</f>
        <v>168.32099031729862</v>
      </c>
      <c r="D386" s="48" t="s">
        <v>168</v>
      </c>
      <c r="E386" s="7">
        <v>14721.3</v>
      </c>
      <c r="F386" s="19">
        <v>3974.12</v>
      </c>
      <c r="G386" s="32">
        <f t="shared" si="24"/>
        <v>1509.5425023624443</v>
      </c>
      <c r="H386" s="35">
        <f t="shared" si="25"/>
        <v>-1.2685733830971047E-2</v>
      </c>
      <c r="I386" s="36">
        <f t="shared" si="26"/>
        <v>2.8793426720601367E-3</v>
      </c>
      <c r="J386" s="20">
        <f t="shared" si="27"/>
        <v>6.6099866810646501E-2</v>
      </c>
    </row>
    <row r="387" spans="1:10" x14ac:dyDescent="0.25">
      <c r="A387" s="2" t="s">
        <v>346</v>
      </c>
      <c r="B387" s="62">
        <f>'Crypto Portfolio'!T389</f>
        <v>163.67510160238729</v>
      </c>
      <c r="D387" s="48" t="s">
        <v>167</v>
      </c>
      <c r="E387" s="7">
        <v>14557.85</v>
      </c>
      <c r="F387" s="19">
        <v>3915.46</v>
      </c>
      <c r="G387" s="32">
        <f t="shared" si="24"/>
        <v>1406.7779400276077</v>
      </c>
      <c r="H387" s="35">
        <f t="shared" si="25"/>
        <v>-1.1102959657095401E-2</v>
      </c>
      <c r="I387" s="36">
        <f t="shared" si="26"/>
        <v>-1.4760500437832724E-2</v>
      </c>
      <c r="J387" s="20">
        <f t="shared" si="27"/>
        <v>-6.8076627305299064E-2</v>
      </c>
    </row>
    <row r="388" spans="1:10" x14ac:dyDescent="0.25">
      <c r="A388" s="2" t="s">
        <v>345</v>
      </c>
      <c r="B388" s="62">
        <f>'Crypto Portfolio'!T390</f>
        <v>148.69368743720489</v>
      </c>
      <c r="D388" s="48" t="s">
        <v>166</v>
      </c>
      <c r="E388" s="7">
        <v>14744</v>
      </c>
      <c r="F388" s="19">
        <v>3913.1</v>
      </c>
      <c r="G388" s="32">
        <f t="shared" ref="G388:G451" si="28">VLOOKUP(D388,$A$3:$B$733,2,FALSE)</f>
        <v>1451.6914155499951</v>
      </c>
      <c r="H388" s="35">
        <f t="shared" si="25"/>
        <v>1.2786915650319308E-2</v>
      </c>
      <c r="I388" s="36">
        <f t="shared" si="26"/>
        <v>-6.0273888636330764E-4</v>
      </c>
      <c r="J388" s="20">
        <f t="shared" si="27"/>
        <v>3.1926485513062541E-2</v>
      </c>
    </row>
    <row r="389" spans="1:10" x14ac:dyDescent="0.25">
      <c r="A389" s="2" t="s">
        <v>344</v>
      </c>
      <c r="B389" s="62">
        <f>'Crypto Portfolio'!T391</f>
        <v>151.54658068074198</v>
      </c>
      <c r="D389" s="48" t="s">
        <v>163</v>
      </c>
      <c r="E389" s="7">
        <v>14736.4</v>
      </c>
      <c r="F389" s="19">
        <v>3940.59</v>
      </c>
      <c r="G389" s="32">
        <f t="shared" si="28"/>
        <v>1304.9384279641808</v>
      </c>
      <c r="H389" s="35">
        <f t="shared" ref="H389:H452" si="29">E389/E388-1</f>
        <v>-5.1546391752577136E-4</v>
      </c>
      <c r="I389" s="36">
        <f t="shared" ref="I389:I452" si="30">F389/F388-1</f>
        <v>7.0251207482558975E-3</v>
      </c>
      <c r="J389" s="20">
        <f t="shared" ref="J389:J452" si="31">G389/G388-1</f>
        <v>-0.10109103492233207</v>
      </c>
    </row>
    <row r="390" spans="1:10" x14ac:dyDescent="0.25">
      <c r="A390" s="2" t="s">
        <v>343</v>
      </c>
      <c r="B390" s="62">
        <f>'Crypto Portfolio'!T392</f>
        <v>143.07984859930605</v>
      </c>
      <c r="D390" s="48" t="s">
        <v>162</v>
      </c>
      <c r="E390" s="7">
        <v>14814.75</v>
      </c>
      <c r="F390" s="19">
        <v>3910.52</v>
      </c>
      <c r="G390" s="32">
        <f t="shared" si="28"/>
        <v>1311.2864026508978</v>
      </c>
      <c r="H390" s="35">
        <f t="shared" si="29"/>
        <v>5.3167666458564522E-3</v>
      </c>
      <c r="I390" s="36">
        <f t="shared" si="30"/>
        <v>-7.6308370066411335E-3</v>
      </c>
      <c r="J390" s="20">
        <f t="shared" si="31"/>
        <v>4.8645779376887965E-3</v>
      </c>
    </row>
    <row r="391" spans="1:10" x14ac:dyDescent="0.25">
      <c r="A391" s="2" t="s">
        <v>342</v>
      </c>
      <c r="B391" s="62">
        <f>'Crypto Portfolio'!T393</f>
        <v>154.07058266003921</v>
      </c>
      <c r="D391" s="48" t="s">
        <v>161</v>
      </c>
      <c r="E391" s="7">
        <v>14549.4</v>
      </c>
      <c r="F391" s="19">
        <v>3889.14</v>
      </c>
      <c r="G391" s="32">
        <f t="shared" si="28"/>
        <v>1259.2577934857477</v>
      </c>
      <c r="H391" s="35">
        <f t="shared" si="29"/>
        <v>-1.7911203361514749E-2</v>
      </c>
      <c r="I391" s="36">
        <f t="shared" si="30"/>
        <v>-5.4673035811094728E-3</v>
      </c>
      <c r="J391" s="20">
        <f t="shared" si="31"/>
        <v>-3.9677532734244014E-2</v>
      </c>
    </row>
    <row r="392" spans="1:10" x14ac:dyDescent="0.25">
      <c r="A392" s="2" t="s">
        <v>341</v>
      </c>
      <c r="B392" s="62">
        <f>'Crypto Portfolio'!T394</f>
        <v>162.52400160188154</v>
      </c>
      <c r="D392" s="48" t="s">
        <v>160</v>
      </c>
      <c r="E392" s="7">
        <v>14324.9</v>
      </c>
      <c r="F392" s="19">
        <v>3909.52</v>
      </c>
      <c r="G392" s="32">
        <f t="shared" si="28"/>
        <v>1255.4520879481786</v>
      </c>
      <c r="H392" s="35">
        <f t="shared" si="29"/>
        <v>-1.5430189561081553E-2</v>
      </c>
      <c r="I392" s="36">
        <f t="shared" si="30"/>
        <v>5.2402330592367097E-3</v>
      </c>
      <c r="J392" s="20">
        <f t="shared" si="31"/>
        <v>-3.0221814447021211E-3</v>
      </c>
    </row>
    <row r="393" spans="1:10" x14ac:dyDescent="0.25">
      <c r="A393" s="2" t="s">
        <v>340</v>
      </c>
      <c r="B393" s="62">
        <f>'Crypto Portfolio'!T395</f>
        <v>163.96121813432717</v>
      </c>
      <c r="D393" s="48" t="s">
        <v>159</v>
      </c>
      <c r="E393" s="7">
        <v>14507.3</v>
      </c>
      <c r="F393" s="19">
        <v>3974.54</v>
      </c>
      <c r="G393" s="32">
        <f t="shared" si="28"/>
        <v>1372.0991368742489</v>
      </c>
      <c r="H393" s="35">
        <f t="shared" si="29"/>
        <v>1.2733073180266397E-2</v>
      </c>
      <c r="I393" s="36">
        <f t="shared" si="30"/>
        <v>1.6631197691788335E-2</v>
      </c>
      <c r="J393" s="20">
        <f t="shared" si="31"/>
        <v>9.291238594115514E-2</v>
      </c>
    </row>
    <row r="394" spans="1:10" x14ac:dyDescent="0.25">
      <c r="A394" s="2" t="s">
        <v>339</v>
      </c>
      <c r="B394" s="62">
        <f>'Crypto Portfolio'!T396</f>
        <v>167.84685808575307</v>
      </c>
      <c r="D394" s="48" t="s">
        <v>155</v>
      </c>
      <c r="E394" s="7">
        <v>14845.1</v>
      </c>
      <c r="F394" s="19">
        <v>3958.55</v>
      </c>
      <c r="G394" s="32">
        <f t="shared" si="28"/>
        <v>1467.1356416562103</v>
      </c>
      <c r="H394" s="35">
        <f t="shared" si="29"/>
        <v>2.3284829017115705E-2</v>
      </c>
      <c r="I394" s="36">
        <f t="shared" si="30"/>
        <v>-4.0231070765421872E-3</v>
      </c>
      <c r="J394" s="20">
        <f t="shared" si="31"/>
        <v>6.9263584698742831E-2</v>
      </c>
    </row>
    <row r="395" spans="1:10" x14ac:dyDescent="0.25">
      <c r="A395" s="2" t="s">
        <v>338</v>
      </c>
      <c r="B395" s="62">
        <f>'Crypto Portfolio'!T397</f>
        <v>167.55363140654438</v>
      </c>
      <c r="D395" s="48" t="s">
        <v>154</v>
      </c>
      <c r="E395" s="7">
        <v>14690.7</v>
      </c>
      <c r="F395" s="19">
        <v>3972.89</v>
      </c>
      <c r="G395" s="32">
        <f t="shared" si="28"/>
        <v>1455.7393230437965</v>
      </c>
      <c r="H395" s="35">
        <f t="shared" si="29"/>
        <v>-1.0400738290749056E-2</v>
      </c>
      <c r="I395" s="36">
        <f t="shared" si="30"/>
        <v>3.6225385557842049E-3</v>
      </c>
      <c r="J395" s="20">
        <f t="shared" si="31"/>
        <v>-7.7677334588837077E-3</v>
      </c>
    </row>
    <row r="396" spans="1:10" x14ac:dyDescent="0.25">
      <c r="A396" s="2" t="s">
        <v>337</v>
      </c>
      <c r="B396" s="62">
        <f>'Crypto Portfolio'!T398</f>
        <v>171.27713800691203</v>
      </c>
      <c r="D396" s="48" t="s">
        <v>153</v>
      </c>
      <c r="E396" s="7">
        <v>14867.35</v>
      </c>
      <c r="F396" s="19">
        <v>4019.87</v>
      </c>
      <c r="G396" s="32">
        <f t="shared" si="28"/>
        <v>1495.490271484256</v>
      </c>
      <c r="H396" s="35">
        <f t="shared" si="29"/>
        <v>1.2024614211712192E-2</v>
      </c>
      <c r="I396" s="36">
        <f t="shared" si="30"/>
        <v>1.1825144919693331E-2</v>
      </c>
      <c r="J396" s="20">
        <f t="shared" si="31"/>
        <v>2.7306364409628303E-2</v>
      </c>
    </row>
    <row r="397" spans="1:10" x14ac:dyDescent="0.25">
      <c r="A397" s="2" t="s">
        <v>336</v>
      </c>
      <c r="B397" s="62">
        <f>'Crypto Portfolio'!T399</f>
        <v>171.78212379643301</v>
      </c>
      <c r="D397" s="48" t="s">
        <v>149</v>
      </c>
      <c r="E397" s="7">
        <v>14637.8</v>
      </c>
      <c r="F397" s="19">
        <v>4077.91</v>
      </c>
      <c r="G397" s="32">
        <f t="shared" si="28"/>
        <v>1571.2374889516825</v>
      </c>
      <c r="H397" s="35">
        <f t="shared" si="29"/>
        <v>-1.5439873279367244E-2</v>
      </c>
      <c r="I397" s="36">
        <f t="shared" si="30"/>
        <v>1.4438277854756487E-2</v>
      </c>
      <c r="J397" s="20">
        <f t="shared" si="31"/>
        <v>5.0650424754852041E-2</v>
      </c>
    </row>
    <row r="398" spans="1:10" x14ac:dyDescent="0.25">
      <c r="A398" s="2" t="s">
        <v>335</v>
      </c>
      <c r="B398" s="62">
        <f>'Crypto Portfolio'!T400</f>
        <v>166.43603093307189</v>
      </c>
      <c r="D398" s="48" t="s">
        <v>148</v>
      </c>
      <c r="E398" s="7">
        <v>14683.5</v>
      </c>
      <c r="F398" s="19">
        <v>4073.94</v>
      </c>
      <c r="G398" s="32">
        <f t="shared" si="28"/>
        <v>1633.0521609887332</v>
      </c>
      <c r="H398" s="35">
        <f t="shared" si="29"/>
        <v>3.1220538605529757E-3</v>
      </c>
      <c r="I398" s="36">
        <f t="shared" si="30"/>
        <v>-9.7353791525556233E-4</v>
      </c>
      <c r="J398" s="20">
        <f t="shared" si="31"/>
        <v>3.9341393310500239E-2</v>
      </c>
    </row>
    <row r="399" spans="1:10" x14ac:dyDescent="0.25">
      <c r="A399" s="2" t="s">
        <v>334</v>
      </c>
      <c r="B399" s="62">
        <f>'Crypto Portfolio'!T401</f>
        <v>162.06739669092912</v>
      </c>
      <c r="D399" s="48" t="s">
        <v>147</v>
      </c>
      <c r="E399" s="7">
        <v>14819.05</v>
      </c>
      <c r="F399" s="19">
        <v>4079.95</v>
      </c>
      <c r="G399" s="32">
        <f t="shared" si="28"/>
        <v>1530.2162824001691</v>
      </c>
      <c r="H399" s="35">
        <f t="shared" si="29"/>
        <v>9.2314502673067622E-3</v>
      </c>
      <c r="I399" s="36">
        <f t="shared" si="30"/>
        <v>1.4752303666720756E-3</v>
      </c>
      <c r="J399" s="20">
        <f t="shared" si="31"/>
        <v>-6.2971582320004993E-2</v>
      </c>
    </row>
    <row r="400" spans="1:10" x14ac:dyDescent="0.25">
      <c r="A400" s="2" t="s">
        <v>333</v>
      </c>
      <c r="B400" s="62">
        <f>'Crypto Portfolio'!T402</f>
        <v>163.28320524416205</v>
      </c>
      <c r="D400" s="48" t="s">
        <v>146</v>
      </c>
      <c r="E400" s="7">
        <v>14873.8</v>
      </c>
      <c r="F400" s="19">
        <v>4097.17</v>
      </c>
      <c r="G400" s="32">
        <f t="shared" si="28"/>
        <v>1627.4423218268571</v>
      </c>
      <c r="H400" s="35">
        <f t="shared" si="29"/>
        <v>3.6945688151399647E-3</v>
      </c>
      <c r="I400" s="36">
        <f t="shared" si="30"/>
        <v>4.220639958823158E-3</v>
      </c>
      <c r="J400" s="20">
        <f t="shared" si="31"/>
        <v>6.3537449277554003E-2</v>
      </c>
    </row>
    <row r="401" spans="1:10" x14ac:dyDescent="0.25">
      <c r="A401" s="2" t="s">
        <v>332</v>
      </c>
      <c r="B401" s="62">
        <f>'Crypto Portfolio'!T403</f>
        <v>167.62223745874215</v>
      </c>
      <c r="D401" s="48" t="s">
        <v>145</v>
      </c>
      <c r="E401" s="7">
        <v>14834.85</v>
      </c>
      <c r="F401" s="19">
        <v>4128.8</v>
      </c>
      <c r="G401" s="32">
        <f t="shared" si="28"/>
        <v>1657.5970695632354</v>
      </c>
      <c r="H401" s="35">
        <f t="shared" si="29"/>
        <v>-2.6186986513196953E-3</v>
      </c>
      <c r="I401" s="36">
        <f t="shared" si="30"/>
        <v>7.7199628035937717E-3</v>
      </c>
      <c r="J401" s="20">
        <f t="shared" si="31"/>
        <v>1.8528919478097761E-2</v>
      </c>
    </row>
    <row r="402" spans="1:10" x14ac:dyDescent="0.25">
      <c r="A402" s="2" t="s">
        <v>331</v>
      </c>
      <c r="B402" s="62">
        <f>'Crypto Portfolio'!T404</f>
        <v>167.88007814644797</v>
      </c>
      <c r="D402" s="48" t="s">
        <v>142</v>
      </c>
      <c r="E402" s="7">
        <v>14310.8</v>
      </c>
      <c r="F402" s="19">
        <v>4127.99</v>
      </c>
      <c r="G402" s="32">
        <f t="shared" si="28"/>
        <v>1904.9779862242763</v>
      </c>
      <c r="H402" s="35">
        <f t="shared" si="29"/>
        <v>-3.5325601539617946E-2</v>
      </c>
      <c r="I402" s="36">
        <f t="shared" si="30"/>
        <v>-1.9618291028877799E-4</v>
      </c>
      <c r="J402" s="20">
        <f t="shared" si="31"/>
        <v>0.14924068170935167</v>
      </c>
    </row>
    <row r="403" spans="1:10" x14ac:dyDescent="0.25">
      <c r="A403" s="2" t="s">
        <v>330</v>
      </c>
      <c r="B403" s="62">
        <f>'Crypto Portfolio'!T405</f>
        <v>161.93258079143868</v>
      </c>
      <c r="D403" s="48" t="s">
        <v>141</v>
      </c>
      <c r="E403" s="7">
        <v>14504.8</v>
      </c>
      <c r="F403" s="19">
        <v>4141.59</v>
      </c>
      <c r="G403" s="32">
        <f t="shared" si="28"/>
        <v>1936.5976145684976</v>
      </c>
      <c r="H403" s="35">
        <f t="shared" si="29"/>
        <v>1.3556195321016373E-2</v>
      </c>
      <c r="I403" s="36">
        <f t="shared" si="30"/>
        <v>3.2945816244711601E-3</v>
      </c>
      <c r="J403" s="20">
        <f t="shared" si="31"/>
        <v>1.6598421909794547E-2</v>
      </c>
    </row>
    <row r="404" spans="1:10" x14ac:dyDescent="0.25">
      <c r="A404" s="2" t="s">
        <v>329</v>
      </c>
      <c r="B404" s="62">
        <f>'Crypto Portfolio'!T406</f>
        <v>162.70236993598274</v>
      </c>
      <c r="D404" s="48" t="s">
        <v>139</v>
      </c>
      <c r="E404" s="7">
        <v>14581.45</v>
      </c>
      <c r="F404" s="19">
        <v>4170.42</v>
      </c>
      <c r="G404" s="32">
        <f t="shared" si="28"/>
        <v>1995.6474509809714</v>
      </c>
      <c r="H404" s="35">
        <f t="shared" si="29"/>
        <v>5.2844575588770759E-3</v>
      </c>
      <c r="I404" s="36">
        <f t="shared" si="30"/>
        <v>6.9610946520539674E-3</v>
      </c>
      <c r="J404" s="20">
        <f t="shared" si="31"/>
        <v>3.0491536273853592E-2</v>
      </c>
    </row>
    <row r="405" spans="1:10" x14ac:dyDescent="0.25">
      <c r="A405" s="2" t="s">
        <v>328</v>
      </c>
      <c r="B405" s="62">
        <f>'Crypto Portfolio'!T407</f>
        <v>166.09619745399598</v>
      </c>
      <c r="D405" s="48" t="s">
        <v>138</v>
      </c>
      <c r="E405" s="7">
        <v>14617.85</v>
      </c>
      <c r="F405" s="19">
        <v>4185.47</v>
      </c>
      <c r="G405" s="32">
        <f t="shared" si="28"/>
        <v>1900.3406518762872</v>
      </c>
      <c r="H405" s="35">
        <f t="shared" si="29"/>
        <v>2.4963223822047631E-3</v>
      </c>
      <c r="I405" s="36">
        <f t="shared" si="30"/>
        <v>3.6087492386858155E-3</v>
      </c>
      <c r="J405" s="20">
        <f t="shared" si="31"/>
        <v>-4.775733261796089E-2</v>
      </c>
    </row>
    <row r="406" spans="1:10" x14ac:dyDescent="0.25">
      <c r="A406" s="2" t="s">
        <v>327</v>
      </c>
      <c r="B406" s="62">
        <f>'Crypto Portfolio'!T408</f>
        <v>172.25698406140685</v>
      </c>
      <c r="D406" s="48" t="s">
        <v>135</v>
      </c>
      <c r="E406" s="7">
        <v>14359.45</v>
      </c>
      <c r="F406" s="19">
        <v>4163.26</v>
      </c>
      <c r="G406" s="32">
        <f t="shared" si="28"/>
        <v>1720.2127267690489</v>
      </c>
      <c r="H406" s="35">
        <f t="shared" si="29"/>
        <v>-1.7677018166146197E-2</v>
      </c>
      <c r="I406" s="36">
        <f t="shared" si="30"/>
        <v>-5.3064530387267883E-3</v>
      </c>
      <c r="J406" s="20">
        <f t="shared" si="31"/>
        <v>-9.4787176672450957E-2</v>
      </c>
    </row>
    <row r="407" spans="1:10" x14ac:dyDescent="0.25">
      <c r="A407" s="2" t="s">
        <v>326</v>
      </c>
      <c r="B407" s="62">
        <f>'Crypto Portfolio'!T409</f>
        <v>175.65779451855491</v>
      </c>
      <c r="D407" s="48" t="s">
        <v>134</v>
      </c>
      <c r="E407" s="7">
        <v>14296.4</v>
      </c>
      <c r="F407" s="19">
        <v>4134.9399999999996</v>
      </c>
      <c r="G407" s="32">
        <f t="shared" si="28"/>
        <v>1884.8751111536089</v>
      </c>
      <c r="H407" s="35">
        <f t="shared" si="29"/>
        <v>-4.3908366963916201E-3</v>
      </c>
      <c r="I407" s="36">
        <f t="shared" si="30"/>
        <v>-6.8023616108532359E-3</v>
      </c>
      <c r="J407" s="20">
        <f t="shared" si="31"/>
        <v>9.5722105657149337E-2</v>
      </c>
    </row>
    <row r="408" spans="1:10" x14ac:dyDescent="0.25">
      <c r="A408" s="2" t="s">
        <v>325</v>
      </c>
      <c r="B408" s="62">
        <f>'Crypto Portfolio'!T410</f>
        <v>177.4532555557889</v>
      </c>
      <c r="D408" s="48" t="s">
        <v>132</v>
      </c>
      <c r="E408" s="7">
        <v>14406.15</v>
      </c>
      <c r="F408" s="19">
        <v>4134.9799999999996</v>
      </c>
      <c r="G408" s="32">
        <f t="shared" si="28"/>
        <v>1719.8323349374361</v>
      </c>
      <c r="H408" s="35">
        <f t="shared" si="29"/>
        <v>7.6767577851766244E-3</v>
      </c>
      <c r="I408" s="36">
        <f t="shared" si="30"/>
        <v>9.67365910997664E-6</v>
      </c>
      <c r="J408" s="20">
        <f t="shared" si="31"/>
        <v>-8.7561650763779753E-2</v>
      </c>
    </row>
    <row r="409" spans="1:10" x14ac:dyDescent="0.25">
      <c r="A409" s="2" t="s">
        <v>324</v>
      </c>
      <c r="B409" s="62">
        <f>'Crypto Portfolio'!T411</f>
        <v>183.98132572419777</v>
      </c>
      <c r="D409" s="48" t="s">
        <v>131</v>
      </c>
      <c r="E409" s="7">
        <v>14341.35</v>
      </c>
      <c r="F409" s="19">
        <v>4180.17</v>
      </c>
      <c r="G409" s="32">
        <f t="shared" si="28"/>
        <v>1743.3115821828578</v>
      </c>
      <c r="H409" s="35">
        <f t="shared" si="29"/>
        <v>-4.4980789454502901E-3</v>
      </c>
      <c r="I409" s="36">
        <f t="shared" si="30"/>
        <v>1.0928710658818286E-2</v>
      </c>
      <c r="J409" s="20">
        <f t="shared" si="31"/>
        <v>1.3652055940834407E-2</v>
      </c>
    </row>
    <row r="410" spans="1:10" x14ac:dyDescent="0.25">
      <c r="A410" s="2" t="s">
        <v>323</v>
      </c>
      <c r="B410" s="62">
        <f>'Crypto Portfolio'!T412</f>
        <v>182.79247715551941</v>
      </c>
      <c r="D410" s="48" t="s">
        <v>128</v>
      </c>
      <c r="E410" s="7">
        <v>14485</v>
      </c>
      <c r="F410" s="19">
        <v>4187.62</v>
      </c>
      <c r="G410" s="32">
        <f t="shared" si="28"/>
        <v>1828.9437689331025</v>
      </c>
      <c r="H410" s="35">
        <f t="shared" si="29"/>
        <v>1.0016490776670217E-2</v>
      </c>
      <c r="I410" s="36">
        <f t="shared" si="30"/>
        <v>1.782224167916624E-3</v>
      </c>
      <c r="J410" s="20">
        <f t="shared" si="31"/>
        <v>4.9120414058754669E-2</v>
      </c>
    </row>
    <row r="411" spans="1:10" x14ac:dyDescent="0.25">
      <c r="A411" s="2" t="s">
        <v>322</v>
      </c>
      <c r="B411" s="62">
        <f>'Crypto Portfolio'!T413</f>
        <v>181.33771434201338</v>
      </c>
      <c r="D411" s="48" t="s">
        <v>127</v>
      </c>
      <c r="E411" s="7">
        <v>14653.05</v>
      </c>
      <c r="F411" s="19">
        <v>4186.72</v>
      </c>
      <c r="G411" s="32">
        <f t="shared" si="28"/>
        <v>1931.3905752579149</v>
      </c>
      <c r="H411" s="35">
        <f t="shared" si="29"/>
        <v>1.1601656886434109E-2</v>
      </c>
      <c r="I411" s="36">
        <f t="shared" si="30"/>
        <v>-2.1491921425531579E-4</v>
      </c>
      <c r="J411" s="20">
        <f t="shared" si="31"/>
        <v>5.601419139560182E-2</v>
      </c>
    </row>
    <row r="412" spans="1:10" x14ac:dyDescent="0.25">
      <c r="A412" s="2" t="s">
        <v>321</v>
      </c>
      <c r="B412" s="62">
        <f>'Crypto Portfolio'!T414</f>
        <v>181.6156397956793</v>
      </c>
      <c r="D412" s="48" t="s">
        <v>126</v>
      </c>
      <c r="E412" s="7">
        <v>14864.55</v>
      </c>
      <c r="F412" s="19">
        <v>4183.18</v>
      </c>
      <c r="G412" s="32">
        <f t="shared" si="28"/>
        <v>1951.8667496935527</v>
      </c>
      <c r="H412" s="35">
        <f t="shared" si="29"/>
        <v>1.4433855067716328E-2</v>
      </c>
      <c r="I412" s="36">
        <f t="shared" si="30"/>
        <v>-8.4553063018300012E-4</v>
      </c>
      <c r="J412" s="20">
        <f t="shared" si="31"/>
        <v>1.0601778168511267E-2</v>
      </c>
    </row>
    <row r="413" spans="1:10" x14ac:dyDescent="0.25">
      <c r="A413" s="2" t="s">
        <v>320</v>
      </c>
      <c r="B413" s="62">
        <f>'Crypto Portfolio'!T415</f>
        <v>176.34742718098471</v>
      </c>
      <c r="D413" s="48" t="s">
        <v>125</v>
      </c>
      <c r="E413" s="7">
        <v>14894.9</v>
      </c>
      <c r="F413" s="19">
        <v>4211.47</v>
      </c>
      <c r="G413" s="32">
        <f t="shared" si="28"/>
        <v>1977.2955071190904</v>
      </c>
      <c r="H413" s="35">
        <f t="shared" si="29"/>
        <v>2.0417705211392967E-3</v>
      </c>
      <c r="I413" s="36">
        <f t="shared" si="30"/>
        <v>6.7627976802335787E-3</v>
      </c>
      <c r="J413" s="20">
        <f t="shared" si="31"/>
        <v>1.3027916700527831E-2</v>
      </c>
    </row>
    <row r="414" spans="1:10" x14ac:dyDescent="0.25">
      <c r="A414" s="2" t="s">
        <v>319</v>
      </c>
      <c r="B414" s="62">
        <f>'Crypto Portfolio'!T416</f>
        <v>178.31593759274068</v>
      </c>
      <c r="D414" s="48" t="s">
        <v>124</v>
      </c>
      <c r="E414" s="7">
        <v>14631.1</v>
      </c>
      <c r="F414" s="19">
        <v>4181.17</v>
      </c>
      <c r="G414" s="32">
        <f t="shared" si="28"/>
        <v>2042.3153243222123</v>
      </c>
      <c r="H414" s="35">
        <f t="shared" si="29"/>
        <v>-1.7710760058812003E-2</v>
      </c>
      <c r="I414" s="36">
        <f t="shared" si="30"/>
        <v>-7.1946375018698827E-3</v>
      </c>
      <c r="J414" s="20">
        <f t="shared" si="31"/>
        <v>3.2883206869698256E-2</v>
      </c>
    </row>
    <row r="415" spans="1:10" x14ac:dyDescent="0.25">
      <c r="A415" s="2" t="s">
        <v>318</v>
      </c>
      <c r="B415" s="62">
        <f>'Crypto Portfolio'!T417</f>
        <v>181.30304998849522</v>
      </c>
      <c r="D415" s="48" t="s">
        <v>121</v>
      </c>
      <c r="E415" s="7">
        <v>14634.15</v>
      </c>
      <c r="F415" s="19">
        <v>4192.66</v>
      </c>
      <c r="G415" s="32">
        <f t="shared" si="28"/>
        <v>2205.0664402738444</v>
      </c>
      <c r="H415" s="35">
        <f t="shared" si="29"/>
        <v>2.0846006110275539E-4</v>
      </c>
      <c r="I415" s="36">
        <f t="shared" si="30"/>
        <v>2.7480346410215795E-3</v>
      </c>
      <c r="J415" s="20">
        <f t="shared" si="31"/>
        <v>7.968951415748915E-2</v>
      </c>
    </row>
    <row r="416" spans="1:10" x14ac:dyDescent="0.25">
      <c r="A416" s="2" t="s">
        <v>317</v>
      </c>
      <c r="B416" s="62">
        <f>'Crypto Portfolio'!T418</f>
        <v>182.05079661087336</v>
      </c>
      <c r="D416" s="48" t="s">
        <v>120</v>
      </c>
      <c r="E416" s="7">
        <v>14496.5</v>
      </c>
      <c r="F416" s="19">
        <v>4164.66</v>
      </c>
      <c r="G416" s="32">
        <f t="shared" si="28"/>
        <v>2068.3049036566899</v>
      </c>
      <c r="H416" s="35">
        <f t="shared" si="29"/>
        <v>-9.4060809818130586E-3</v>
      </c>
      <c r="I416" s="36">
        <f t="shared" si="30"/>
        <v>-6.6783378571121377E-3</v>
      </c>
      <c r="J416" s="20">
        <f t="shared" si="31"/>
        <v>-6.2021503805649636E-2</v>
      </c>
    </row>
    <row r="417" spans="1:10" x14ac:dyDescent="0.25">
      <c r="A417" s="2" t="s">
        <v>316</v>
      </c>
      <c r="B417" s="62">
        <f>'Crypto Portfolio'!T419</f>
        <v>175.93507763554175</v>
      </c>
      <c r="D417" s="48" t="s">
        <v>119</v>
      </c>
      <c r="E417" s="7">
        <v>14617.85</v>
      </c>
      <c r="F417" s="19">
        <v>4167.59</v>
      </c>
      <c r="G417" s="32">
        <f t="shared" si="28"/>
        <v>2255.1338284449685</v>
      </c>
      <c r="H417" s="35">
        <f t="shared" si="29"/>
        <v>8.3709861000931252E-3</v>
      </c>
      <c r="I417" s="36">
        <f t="shared" si="30"/>
        <v>7.0353882429774472E-4</v>
      </c>
      <c r="J417" s="20">
        <f t="shared" si="31"/>
        <v>9.0329488876602193E-2</v>
      </c>
    </row>
    <row r="418" spans="1:10" x14ac:dyDescent="0.25">
      <c r="A418" s="2" t="s">
        <v>315</v>
      </c>
      <c r="B418" s="62">
        <f>'Crypto Portfolio'!T420</f>
        <v>184.81881746126476</v>
      </c>
      <c r="D418" s="48" t="s">
        <v>118</v>
      </c>
      <c r="E418" s="7">
        <v>14724.8</v>
      </c>
      <c r="F418" s="19">
        <v>4201.62</v>
      </c>
      <c r="G418" s="32">
        <f t="shared" si="28"/>
        <v>2322.7563884266256</v>
      </c>
      <c r="H418" s="35">
        <f t="shared" si="29"/>
        <v>7.3163974182248737E-3</v>
      </c>
      <c r="I418" s="36">
        <f t="shared" si="30"/>
        <v>8.1653905494540879E-3</v>
      </c>
      <c r="J418" s="20">
        <f t="shared" si="31"/>
        <v>2.9986051882466835E-2</v>
      </c>
    </row>
    <row r="419" spans="1:10" x14ac:dyDescent="0.25">
      <c r="A419" s="2" t="s">
        <v>314</v>
      </c>
      <c r="B419" s="62">
        <f>'Crypto Portfolio'!T421</f>
        <v>192.33711547367039</v>
      </c>
      <c r="D419" s="48" t="s">
        <v>117</v>
      </c>
      <c r="E419" s="7">
        <v>14823.15</v>
      </c>
      <c r="F419" s="19">
        <v>4232.6000000000004</v>
      </c>
      <c r="G419" s="32">
        <f t="shared" si="28"/>
        <v>2316.1972928253599</v>
      </c>
      <c r="H419" s="35">
        <f t="shared" si="29"/>
        <v>6.6792078669999366E-3</v>
      </c>
      <c r="I419" s="36">
        <f t="shared" si="30"/>
        <v>7.3733464711231989E-3</v>
      </c>
      <c r="J419" s="20">
        <f t="shared" si="31"/>
        <v>-2.8238413782637473E-3</v>
      </c>
    </row>
    <row r="420" spans="1:10" x14ac:dyDescent="0.25">
      <c r="A420" s="2" t="s">
        <v>313</v>
      </c>
      <c r="B420" s="62">
        <f>'Crypto Portfolio'!T422</f>
        <v>189.8855818017289</v>
      </c>
      <c r="D420" s="48" t="s">
        <v>114</v>
      </c>
      <c r="E420" s="7">
        <v>14942.35</v>
      </c>
      <c r="F420" s="19">
        <v>4188.43</v>
      </c>
      <c r="G420" s="32">
        <f t="shared" si="28"/>
        <v>2384.2901466318667</v>
      </c>
      <c r="H420" s="35">
        <f t="shared" si="29"/>
        <v>8.0414756647542163E-3</v>
      </c>
      <c r="I420" s="36">
        <f t="shared" si="30"/>
        <v>-1.0435666020885526E-2</v>
      </c>
      <c r="J420" s="20">
        <f t="shared" si="31"/>
        <v>2.9398555130614623E-2</v>
      </c>
    </row>
    <row r="421" spans="1:10" x14ac:dyDescent="0.25">
      <c r="A421" s="2" t="s">
        <v>312</v>
      </c>
      <c r="B421" s="62">
        <f>'Crypto Portfolio'!T423</f>
        <v>190.81236463264503</v>
      </c>
      <c r="D421" s="48" t="s">
        <v>113</v>
      </c>
      <c r="E421" s="7">
        <v>14850.75</v>
      </c>
      <c r="F421" s="19">
        <v>4152.1000000000004</v>
      </c>
      <c r="G421" s="32">
        <f t="shared" si="28"/>
        <v>2533.8212841787595</v>
      </c>
      <c r="H421" s="35">
        <f t="shared" si="29"/>
        <v>-6.1302271731019653E-3</v>
      </c>
      <c r="I421" s="36">
        <f t="shared" si="30"/>
        <v>-8.6738945141735524E-3</v>
      </c>
      <c r="J421" s="20">
        <f t="shared" si="31"/>
        <v>6.2715159796355335E-2</v>
      </c>
    </row>
    <row r="422" spans="1:10" x14ac:dyDescent="0.25">
      <c r="A422" s="2" t="s">
        <v>311</v>
      </c>
      <c r="B422" s="62">
        <f>'Crypto Portfolio'!T424</f>
        <v>188.24209433327707</v>
      </c>
      <c r="D422" s="48" t="s">
        <v>112</v>
      </c>
      <c r="E422" s="7">
        <v>14696.5</v>
      </c>
      <c r="F422" s="19">
        <v>4063.04</v>
      </c>
      <c r="G422" s="32">
        <f t="shared" si="28"/>
        <v>2251.6648651647911</v>
      </c>
      <c r="H422" s="35">
        <f t="shared" si="29"/>
        <v>-1.0386680807366599E-2</v>
      </c>
      <c r="I422" s="36">
        <f t="shared" si="30"/>
        <v>-2.1449387057151936E-2</v>
      </c>
      <c r="J422" s="20">
        <f t="shared" si="31"/>
        <v>-0.11135608528342544</v>
      </c>
    </row>
    <row r="423" spans="1:10" x14ac:dyDescent="0.25">
      <c r="A423" s="2" t="s">
        <v>310</v>
      </c>
      <c r="B423" s="62">
        <f>'Crypto Portfolio'!T425</f>
        <v>185.72984040219188</v>
      </c>
      <c r="D423" s="48" t="s">
        <v>110</v>
      </c>
      <c r="E423" s="7">
        <v>14677.8</v>
      </c>
      <c r="F423" s="19">
        <v>4173.8500000000004</v>
      </c>
      <c r="G423" s="32">
        <f t="shared" si="28"/>
        <v>2558.041999782793</v>
      </c>
      <c r="H423" s="35">
        <f t="shared" si="29"/>
        <v>-1.2724117987276129E-3</v>
      </c>
      <c r="I423" s="36">
        <f t="shared" si="30"/>
        <v>2.7272682523430847E-2</v>
      </c>
      <c r="J423" s="20">
        <f t="shared" si="31"/>
        <v>0.13606693400866265</v>
      </c>
    </row>
    <row r="424" spans="1:10" x14ac:dyDescent="0.25">
      <c r="A424" s="2" t="s">
        <v>309</v>
      </c>
      <c r="B424" s="62">
        <f>'Crypto Portfolio'!T426</f>
        <v>188.87873793829468</v>
      </c>
      <c r="D424" s="48" t="s">
        <v>107</v>
      </c>
      <c r="E424" s="7">
        <v>14923.15</v>
      </c>
      <c r="F424" s="19">
        <v>4163.29</v>
      </c>
      <c r="G424" s="32">
        <f t="shared" si="28"/>
        <v>2333.919329989003</v>
      </c>
      <c r="H424" s="35">
        <f t="shared" si="29"/>
        <v>1.671572033956048E-2</v>
      </c>
      <c r="I424" s="36">
        <f t="shared" si="30"/>
        <v>-2.5300382141189015E-3</v>
      </c>
      <c r="J424" s="20">
        <f t="shared" si="31"/>
        <v>-8.7614929626964932E-2</v>
      </c>
    </row>
    <row r="425" spans="1:10" x14ac:dyDescent="0.25">
      <c r="A425" s="2" t="s">
        <v>308</v>
      </c>
      <c r="B425" s="62">
        <f>'Crypto Portfolio'!T427</f>
        <v>182.17461281123715</v>
      </c>
      <c r="D425" s="48" t="s">
        <v>106</v>
      </c>
      <c r="E425" s="7">
        <v>15108.1</v>
      </c>
      <c r="F425" s="19">
        <v>4127.83</v>
      </c>
      <c r="G425" s="32">
        <f t="shared" si="28"/>
        <v>2328.1522551829239</v>
      </c>
      <c r="H425" s="35">
        <f t="shared" si="29"/>
        <v>1.2393496011230853E-2</v>
      </c>
      <c r="I425" s="36">
        <f t="shared" si="30"/>
        <v>-8.5173024218827553E-3</v>
      </c>
      <c r="J425" s="20">
        <f t="shared" si="31"/>
        <v>-2.4709829221502E-3</v>
      </c>
    </row>
    <row r="426" spans="1:10" x14ac:dyDescent="0.25">
      <c r="A426" s="2" t="s">
        <v>307</v>
      </c>
      <c r="B426" s="62">
        <f>'Crypto Portfolio'!T428</f>
        <v>179.98732002854649</v>
      </c>
      <c r="D426" s="48" t="s">
        <v>105</v>
      </c>
      <c r="E426" s="7">
        <v>15030.15</v>
      </c>
      <c r="F426" s="19">
        <v>4115.68</v>
      </c>
      <c r="G426" s="32">
        <f t="shared" si="28"/>
        <v>1671.609020071412</v>
      </c>
      <c r="H426" s="35">
        <f t="shared" si="29"/>
        <v>-5.1594839854118835E-3</v>
      </c>
      <c r="I426" s="36">
        <f t="shared" si="30"/>
        <v>-2.9434351705374118E-3</v>
      </c>
      <c r="J426" s="20">
        <f t="shared" si="31"/>
        <v>-0.282001846593116</v>
      </c>
    </row>
    <row r="427" spans="1:10" x14ac:dyDescent="0.25">
      <c r="A427" s="2" t="s">
        <v>306</v>
      </c>
      <c r="B427" s="62">
        <f>'Crypto Portfolio'!T429</f>
        <v>176.83447404547036</v>
      </c>
      <c r="D427" s="48" t="s">
        <v>104</v>
      </c>
      <c r="E427" s="7">
        <v>14906.05</v>
      </c>
      <c r="F427" s="19">
        <v>4159.12</v>
      </c>
      <c r="G427" s="32">
        <f t="shared" si="28"/>
        <v>1985.8792563720474</v>
      </c>
      <c r="H427" s="35">
        <f t="shared" si="29"/>
        <v>-8.2567372913776582E-3</v>
      </c>
      <c r="I427" s="36">
        <f t="shared" si="30"/>
        <v>1.0554756443649449E-2</v>
      </c>
      <c r="J427" s="20">
        <f t="shared" si="31"/>
        <v>0.18800463058473427</v>
      </c>
    </row>
    <row r="428" spans="1:10" x14ac:dyDescent="0.25">
      <c r="A428" s="2" t="s">
        <v>305</v>
      </c>
      <c r="B428" s="62">
        <f>'Crypto Portfolio'!T430</f>
        <v>177.86842944520964</v>
      </c>
      <c r="D428" s="48" t="s">
        <v>103</v>
      </c>
      <c r="E428" s="7">
        <v>15175.3</v>
      </c>
      <c r="F428" s="19">
        <v>4155.8599999999997</v>
      </c>
      <c r="G428" s="32">
        <f t="shared" si="28"/>
        <v>1705.4207071067094</v>
      </c>
      <c r="H428" s="35">
        <f t="shared" si="29"/>
        <v>1.8063135438295186E-2</v>
      </c>
      <c r="I428" s="36">
        <f t="shared" si="30"/>
        <v>-7.8381965415763588E-4</v>
      </c>
      <c r="J428" s="20">
        <f t="shared" si="31"/>
        <v>-0.14122638542370425</v>
      </c>
    </row>
    <row r="429" spans="1:10" x14ac:dyDescent="0.25">
      <c r="A429" s="2" t="s">
        <v>304</v>
      </c>
      <c r="B429" s="62">
        <f>'Crypto Portfolio'!T431</f>
        <v>182.11247208137706</v>
      </c>
      <c r="D429" s="48" t="s">
        <v>100</v>
      </c>
      <c r="E429" s="7">
        <v>15197.7</v>
      </c>
      <c r="F429" s="19">
        <v>4197.05</v>
      </c>
      <c r="G429" s="32">
        <f t="shared" si="28"/>
        <v>1762.0340515986757</v>
      </c>
      <c r="H429" s="35">
        <f t="shared" si="29"/>
        <v>1.4760828451498842E-3</v>
      </c>
      <c r="I429" s="36">
        <f t="shared" si="30"/>
        <v>9.9113059631461553E-3</v>
      </c>
      <c r="J429" s="20">
        <f t="shared" si="31"/>
        <v>3.3196116510167295E-2</v>
      </c>
    </row>
    <row r="430" spans="1:10" x14ac:dyDescent="0.25">
      <c r="A430" s="2" t="s">
        <v>303</v>
      </c>
      <c r="B430" s="62">
        <f>'Crypto Portfolio'!T432</f>
        <v>175.61007731816036</v>
      </c>
      <c r="D430" s="48" t="s">
        <v>99</v>
      </c>
      <c r="E430" s="7">
        <v>15208.45</v>
      </c>
      <c r="F430" s="19">
        <v>4188.13</v>
      </c>
      <c r="G430" s="32">
        <f t="shared" si="28"/>
        <v>1770.8865402963095</v>
      </c>
      <c r="H430" s="35">
        <f t="shared" si="29"/>
        <v>7.0734387440207769E-4</v>
      </c>
      <c r="I430" s="36">
        <f t="shared" si="30"/>
        <v>-2.1253022956601031E-3</v>
      </c>
      <c r="J430" s="20">
        <f t="shared" si="31"/>
        <v>5.0240168114810135E-3</v>
      </c>
    </row>
    <row r="431" spans="1:10" x14ac:dyDescent="0.25">
      <c r="A431" s="2" t="s">
        <v>302</v>
      </c>
      <c r="B431" s="62">
        <f>'Crypto Portfolio'!T433</f>
        <v>177.114718293479</v>
      </c>
      <c r="D431" s="48" t="s">
        <v>98</v>
      </c>
      <c r="E431" s="7">
        <v>15301.45</v>
      </c>
      <c r="F431" s="19">
        <v>4195.99</v>
      </c>
      <c r="G431" s="32">
        <f t="shared" si="28"/>
        <v>1968.0638779686603</v>
      </c>
      <c r="H431" s="35">
        <f t="shared" si="29"/>
        <v>6.115021583396052E-3</v>
      </c>
      <c r="I431" s="36">
        <f t="shared" si="30"/>
        <v>1.876732575158746E-3</v>
      </c>
      <c r="J431" s="20">
        <f t="shared" si="31"/>
        <v>0.11134385698101168</v>
      </c>
    </row>
    <row r="432" spans="1:10" x14ac:dyDescent="0.25">
      <c r="A432" s="2" t="s">
        <v>301</v>
      </c>
      <c r="B432" s="62">
        <f>'Crypto Portfolio'!T434</f>
        <v>180.64903960553022</v>
      </c>
      <c r="D432" s="48" t="s">
        <v>97</v>
      </c>
      <c r="E432" s="7">
        <v>15337.85</v>
      </c>
      <c r="F432" s="19">
        <v>4200.88</v>
      </c>
      <c r="G432" s="32">
        <f t="shared" si="28"/>
        <v>1855.4840411626981</v>
      </c>
      <c r="H432" s="35">
        <f t="shared" si="29"/>
        <v>2.3788595198495077E-3</v>
      </c>
      <c r="I432" s="36">
        <f t="shared" si="30"/>
        <v>1.1653983922745859E-3</v>
      </c>
      <c r="J432" s="20">
        <f t="shared" si="31"/>
        <v>-5.7203344904720121E-2</v>
      </c>
    </row>
    <row r="433" spans="1:10" x14ac:dyDescent="0.25">
      <c r="A433" s="2" t="s">
        <v>300</v>
      </c>
      <c r="B433" s="62">
        <f>'Crypto Portfolio'!T435</f>
        <v>188.53309511526265</v>
      </c>
      <c r="D433" s="48" t="s">
        <v>96</v>
      </c>
      <c r="E433" s="7">
        <v>15435.65</v>
      </c>
      <c r="F433" s="19">
        <v>4204.1099999999997</v>
      </c>
      <c r="G433" s="32">
        <f t="shared" si="28"/>
        <v>1681.8445952863428</v>
      </c>
      <c r="H433" s="35">
        <f t="shared" si="29"/>
        <v>6.3763826090357245E-3</v>
      </c>
      <c r="I433" s="36">
        <f t="shared" si="30"/>
        <v>7.688865190149663E-4</v>
      </c>
      <c r="J433" s="20">
        <f t="shared" si="31"/>
        <v>-9.3581751189596774E-2</v>
      </c>
    </row>
    <row r="434" spans="1:10" x14ac:dyDescent="0.25">
      <c r="A434" s="2" t="s">
        <v>299</v>
      </c>
      <c r="B434" s="62">
        <f>'Crypto Portfolio'!T436</f>
        <v>202.3293284788777</v>
      </c>
      <c r="D434" s="48" t="s">
        <v>93</v>
      </c>
      <c r="E434" s="7">
        <v>15582.8</v>
      </c>
      <c r="F434" s="19">
        <v>4204.1099999999997</v>
      </c>
      <c r="G434" s="32">
        <f t="shared" si="28"/>
        <v>1886.0992924290099</v>
      </c>
      <c r="H434" s="35">
        <f t="shared" si="29"/>
        <v>9.5331262369904302E-3</v>
      </c>
      <c r="I434" s="36">
        <f t="shared" si="30"/>
        <v>0</v>
      </c>
      <c r="J434" s="20">
        <f t="shared" si="31"/>
        <v>0.1214468314820083</v>
      </c>
    </row>
    <row r="435" spans="1:10" x14ac:dyDescent="0.25">
      <c r="A435" s="2" t="s">
        <v>298</v>
      </c>
      <c r="B435" s="62">
        <f>'Crypto Portfolio'!T437</f>
        <v>191.54897649461404</v>
      </c>
      <c r="D435" s="48" t="s">
        <v>92</v>
      </c>
      <c r="E435" s="7">
        <v>15574.85</v>
      </c>
      <c r="F435" s="19">
        <v>4202.04</v>
      </c>
      <c r="G435" s="32">
        <f t="shared" si="28"/>
        <v>1880.8507372278195</v>
      </c>
      <c r="H435" s="35">
        <f t="shared" si="29"/>
        <v>-5.1017788844098799E-4</v>
      </c>
      <c r="I435" s="36">
        <f t="shared" si="30"/>
        <v>-4.923753184382651E-4</v>
      </c>
      <c r="J435" s="20">
        <f t="shared" si="31"/>
        <v>-2.7827565718615555E-3</v>
      </c>
    </row>
    <row r="436" spans="1:10" x14ac:dyDescent="0.25">
      <c r="A436" s="2" t="s">
        <v>297</v>
      </c>
      <c r="B436" s="62">
        <f>'Crypto Portfolio'!T438</f>
        <v>199.76673631760542</v>
      </c>
      <c r="D436" s="48" t="s">
        <v>91</v>
      </c>
      <c r="E436" s="7">
        <v>15576.2</v>
      </c>
      <c r="F436" s="19">
        <v>4208.12</v>
      </c>
      <c r="G436" s="32">
        <f t="shared" si="28"/>
        <v>1948.8007877248297</v>
      </c>
      <c r="H436" s="35">
        <f t="shared" si="29"/>
        <v>8.667820235830348E-5</v>
      </c>
      <c r="I436" s="36">
        <f t="shared" si="30"/>
        <v>1.4469162597214869E-3</v>
      </c>
      <c r="J436" s="20">
        <f t="shared" si="31"/>
        <v>3.6127295564751361E-2</v>
      </c>
    </row>
    <row r="437" spans="1:10" x14ac:dyDescent="0.25">
      <c r="A437" s="2" t="s">
        <v>296</v>
      </c>
      <c r="B437" s="62">
        <f>'Crypto Portfolio'!T439</f>
        <v>196.80959803634289</v>
      </c>
      <c r="D437" s="48" t="s">
        <v>90</v>
      </c>
      <c r="E437" s="7">
        <v>15690.35</v>
      </c>
      <c r="F437" s="19">
        <v>4192.8500000000004</v>
      </c>
      <c r="G437" s="32">
        <f t="shared" si="28"/>
        <v>2056.9398817492456</v>
      </c>
      <c r="H437" s="35">
        <f t="shared" si="29"/>
        <v>7.3284883347670693E-3</v>
      </c>
      <c r="I437" s="36">
        <f t="shared" si="30"/>
        <v>-3.6286988013648491E-3</v>
      </c>
      <c r="J437" s="20">
        <f t="shared" si="31"/>
        <v>5.549007097368075E-2</v>
      </c>
    </row>
    <row r="438" spans="1:10" x14ac:dyDescent="0.25">
      <c r="A438" s="2" t="s">
        <v>295</v>
      </c>
      <c r="B438" s="62">
        <f>'Crypto Portfolio'!T440</f>
        <v>198.09279552215409</v>
      </c>
      <c r="D438" s="48" t="s">
        <v>89</v>
      </c>
      <c r="E438" s="7">
        <v>15670.25</v>
      </c>
      <c r="F438" s="19">
        <v>4229.8900000000003</v>
      </c>
      <c r="G438" s="32">
        <f t="shared" si="28"/>
        <v>1907.4656201369171</v>
      </c>
      <c r="H438" s="35">
        <f t="shared" si="29"/>
        <v>-1.2810421692314167E-3</v>
      </c>
      <c r="I438" s="36">
        <f t="shared" si="30"/>
        <v>8.8340865998068896E-3</v>
      </c>
      <c r="J438" s="20">
        <f t="shared" si="31"/>
        <v>-7.2668269470867464E-2</v>
      </c>
    </row>
    <row r="439" spans="1:10" x14ac:dyDescent="0.25">
      <c r="A439" s="2" t="s">
        <v>294</v>
      </c>
      <c r="B439" s="62">
        <f>'Crypto Portfolio'!T441</f>
        <v>200.80859006697767</v>
      </c>
      <c r="D439" s="48" t="s">
        <v>86</v>
      </c>
      <c r="E439" s="7">
        <v>15751.65</v>
      </c>
      <c r="F439" s="19">
        <v>4226.5200000000004</v>
      </c>
      <c r="G439" s="32">
        <f t="shared" si="28"/>
        <v>1765.5504110149791</v>
      </c>
      <c r="H439" s="35">
        <f t="shared" si="29"/>
        <v>5.1945565641899893E-3</v>
      </c>
      <c r="I439" s="36">
        <f t="shared" si="30"/>
        <v>-7.9671102558220852E-4</v>
      </c>
      <c r="J439" s="20">
        <f t="shared" si="31"/>
        <v>-7.4399877839869788E-2</v>
      </c>
    </row>
    <row r="440" spans="1:10" x14ac:dyDescent="0.25">
      <c r="A440" s="2" t="s">
        <v>293</v>
      </c>
      <c r="B440" s="62">
        <f>'Crypto Portfolio'!T442</f>
        <v>201.10195688377209</v>
      </c>
      <c r="D440" s="48" t="s">
        <v>85</v>
      </c>
      <c r="E440" s="7">
        <v>15740.1</v>
      </c>
      <c r="F440" s="19">
        <v>4227.26</v>
      </c>
      <c r="G440" s="32">
        <f t="shared" si="28"/>
        <v>1758.3506502004532</v>
      </c>
      <c r="H440" s="35">
        <f t="shared" si="29"/>
        <v>-7.3325651598399322E-4</v>
      </c>
      <c r="I440" s="36">
        <f t="shared" si="30"/>
        <v>1.7508493985585183E-4</v>
      </c>
      <c r="J440" s="20">
        <f t="shared" si="31"/>
        <v>-4.0779129101088385E-3</v>
      </c>
    </row>
    <row r="441" spans="1:10" x14ac:dyDescent="0.25">
      <c r="A441" s="2" t="s">
        <v>292</v>
      </c>
      <c r="B441" s="62">
        <f>'Crypto Portfolio'!T443</f>
        <v>204.75722046244616</v>
      </c>
      <c r="D441" s="48" t="s">
        <v>84</v>
      </c>
      <c r="E441" s="7">
        <v>15635.35</v>
      </c>
      <c r="F441" s="19">
        <v>4219.55</v>
      </c>
      <c r="G441" s="32">
        <f t="shared" si="28"/>
        <v>1831.1982362399867</v>
      </c>
      <c r="H441" s="35">
        <f t="shared" si="29"/>
        <v>-6.6549767790547998E-3</v>
      </c>
      <c r="I441" s="36">
        <f t="shared" si="30"/>
        <v>-1.8238764589828538E-3</v>
      </c>
      <c r="J441" s="20">
        <f t="shared" si="31"/>
        <v>4.1429498735777726E-2</v>
      </c>
    </row>
    <row r="442" spans="1:10" x14ac:dyDescent="0.25">
      <c r="A442" s="2" t="s">
        <v>291</v>
      </c>
      <c r="B442" s="62">
        <f>'Crypto Portfolio'!T444</f>
        <v>200.20065063079349</v>
      </c>
      <c r="D442" s="48" t="s">
        <v>83</v>
      </c>
      <c r="E442" s="7">
        <v>15737.75</v>
      </c>
      <c r="F442" s="19">
        <v>4239.18</v>
      </c>
      <c r="G442" s="32">
        <f t="shared" si="28"/>
        <v>1729.1084256647307</v>
      </c>
      <c r="H442" s="35">
        <f t="shared" si="29"/>
        <v>6.5492617690041666E-3</v>
      </c>
      <c r="I442" s="36">
        <f t="shared" si="30"/>
        <v>4.652154850635748E-3</v>
      </c>
      <c r="J442" s="20">
        <f t="shared" si="31"/>
        <v>-5.5750277908129586E-2</v>
      </c>
    </row>
    <row r="443" spans="1:10" x14ac:dyDescent="0.25">
      <c r="A443" s="2" t="s">
        <v>290</v>
      </c>
      <c r="B443" s="62">
        <f>'Crypto Portfolio'!T445</f>
        <v>195.80556250354761</v>
      </c>
      <c r="D443" s="48" t="s">
        <v>82</v>
      </c>
      <c r="E443" s="7">
        <v>15799.35</v>
      </c>
      <c r="F443" s="19">
        <v>4247.4399999999996</v>
      </c>
      <c r="G443" s="32">
        <f t="shared" si="28"/>
        <v>1652.6050875146911</v>
      </c>
      <c r="H443" s="35">
        <f t="shared" si="29"/>
        <v>3.9141554542421186E-3</v>
      </c>
      <c r="I443" s="36">
        <f t="shared" si="30"/>
        <v>1.9484900381676606E-3</v>
      </c>
      <c r="J443" s="20">
        <f t="shared" si="31"/>
        <v>-4.4244384570984341E-2</v>
      </c>
    </row>
    <row r="444" spans="1:10" x14ac:dyDescent="0.25">
      <c r="A444" s="2" t="s">
        <v>289</v>
      </c>
      <c r="B444" s="62">
        <f>'Crypto Portfolio'!T446</f>
        <v>201.77712353836438</v>
      </c>
      <c r="D444" s="48" t="s">
        <v>79</v>
      </c>
      <c r="E444" s="7">
        <v>15811.85</v>
      </c>
      <c r="F444" s="19">
        <v>4255.1499999999996</v>
      </c>
      <c r="G444" s="32">
        <f t="shared" si="28"/>
        <v>1802.1236381984327</v>
      </c>
      <c r="H444" s="35">
        <f t="shared" si="29"/>
        <v>7.911717887127967E-4</v>
      </c>
      <c r="I444" s="36">
        <f t="shared" si="30"/>
        <v>1.8152110447704484E-3</v>
      </c>
      <c r="J444" s="20">
        <f t="shared" si="31"/>
        <v>9.0474458667314517E-2</v>
      </c>
    </row>
    <row r="445" spans="1:10" x14ac:dyDescent="0.25">
      <c r="A445" s="2" t="s">
        <v>288</v>
      </c>
      <c r="B445" s="62">
        <f>'Crypto Portfolio'!T447</f>
        <v>211.24941226989057</v>
      </c>
      <c r="D445" s="48" t="s">
        <v>78</v>
      </c>
      <c r="E445" s="7">
        <v>15869.25</v>
      </c>
      <c r="F445" s="19">
        <v>4246.59</v>
      </c>
      <c r="G445" s="32">
        <f t="shared" si="28"/>
        <v>1780.9135369918242</v>
      </c>
      <c r="H445" s="35">
        <f t="shared" si="29"/>
        <v>3.6301887508418673E-3</v>
      </c>
      <c r="I445" s="36">
        <f t="shared" si="30"/>
        <v>-2.0116799642784233E-3</v>
      </c>
      <c r="J445" s="20">
        <f t="shared" si="31"/>
        <v>-1.17695039102933E-2</v>
      </c>
    </row>
    <row r="446" spans="1:10" x14ac:dyDescent="0.25">
      <c r="A446" s="2" t="s">
        <v>287</v>
      </c>
      <c r="B446" s="62">
        <f>'Crypto Portfolio'!T448</f>
        <v>208.78378854505723</v>
      </c>
      <c r="D446" s="48" t="s">
        <v>77</v>
      </c>
      <c r="E446" s="7">
        <v>15767.55</v>
      </c>
      <c r="F446" s="19">
        <v>4223.7</v>
      </c>
      <c r="G446" s="32">
        <f t="shared" si="28"/>
        <v>1686.1974780854134</v>
      </c>
      <c r="H446" s="35">
        <f t="shared" si="29"/>
        <v>-6.4086204452006301E-3</v>
      </c>
      <c r="I446" s="36">
        <f t="shared" si="30"/>
        <v>-5.3902072015429292E-3</v>
      </c>
      <c r="J446" s="20">
        <f t="shared" si="31"/>
        <v>-5.3183973808407115E-2</v>
      </c>
    </row>
    <row r="447" spans="1:10" x14ac:dyDescent="0.25">
      <c r="A447" s="2" t="s">
        <v>286</v>
      </c>
      <c r="B447" s="62">
        <f>'Crypto Portfolio'!T449</f>
        <v>207.45254187253352</v>
      </c>
      <c r="D447" s="48" t="s">
        <v>76</v>
      </c>
      <c r="E447" s="7">
        <v>15691.4</v>
      </c>
      <c r="F447" s="19">
        <v>4221.8599999999997</v>
      </c>
      <c r="G447" s="32">
        <f t="shared" si="28"/>
        <v>1691.1802354291156</v>
      </c>
      <c r="H447" s="35">
        <f t="shared" si="29"/>
        <v>-4.8295391484409755E-3</v>
      </c>
      <c r="I447" s="36">
        <f t="shared" si="30"/>
        <v>-4.3563700073401268E-4</v>
      </c>
      <c r="J447" s="20">
        <f t="shared" si="31"/>
        <v>2.9550259732091799E-3</v>
      </c>
    </row>
    <row r="448" spans="1:10" x14ac:dyDescent="0.25">
      <c r="A448" s="2" t="s">
        <v>285</v>
      </c>
      <c r="B448" s="62">
        <f>'Crypto Portfolio'!T450</f>
        <v>223.42561443518375</v>
      </c>
      <c r="D448" s="48" t="s">
        <v>75</v>
      </c>
      <c r="E448" s="7">
        <v>15683.35</v>
      </c>
      <c r="F448" s="19">
        <v>4166.45</v>
      </c>
      <c r="G448" s="32">
        <f t="shared" si="28"/>
        <v>1607.4251376239545</v>
      </c>
      <c r="H448" s="35">
        <f t="shared" si="29"/>
        <v>-5.1301987075713651E-4</v>
      </c>
      <c r="I448" s="36">
        <f t="shared" si="30"/>
        <v>-1.3124547000611053E-2</v>
      </c>
      <c r="J448" s="20">
        <f t="shared" si="31"/>
        <v>-4.9524643234675314E-2</v>
      </c>
    </row>
    <row r="449" spans="1:10" x14ac:dyDescent="0.25">
      <c r="A449" s="2" t="s">
        <v>284</v>
      </c>
      <c r="B449" s="62">
        <f>'Crypto Portfolio'!T451</f>
        <v>239.98365994262264</v>
      </c>
      <c r="D449" s="48" t="s">
        <v>72</v>
      </c>
      <c r="E449" s="7">
        <v>15746.5</v>
      </c>
      <c r="F449" s="19">
        <v>4224.79</v>
      </c>
      <c r="G449" s="32">
        <f t="shared" si="28"/>
        <v>1338.1744313831578</v>
      </c>
      <c r="H449" s="35">
        <f t="shared" si="29"/>
        <v>4.0265632023770426E-3</v>
      </c>
      <c r="I449" s="36">
        <f t="shared" si="30"/>
        <v>1.4002328121062391E-2</v>
      </c>
      <c r="J449" s="20">
        <f t="shared" si="31"/>
        <v>-0.16750435210861181</v>
      </c>
    </row>
    <row r="450" spans="1:10" x14ac:dyDescent="0.25">
      <c r="A450" s="2" t="s">
        <v>283</v>
      </c>
      <c r="B450" s="62">
        <f>'Crypto Portfolio'!T452</f>
        <v>246.67568390694308</v>
      </c>
      <c r="D450" s="48" t="s">
        <v>71</v>
      </c>
      <c r="E450" s="7">
        <v>15772.75</v>
      </c>
      <c r="F450" s="19">
        <v>4246.4399999999996</v>
      </c>
      <c r="G450" s="32">
        <f t="shared" si="28"/>
        <v>1312.6938333263865</v>
      </c>
      <c r="H450" s="35">
        <f t="shared" si="29"/>
        <v>1.6670371193598932E-3</v>
      </c>
      <c r="I450" s="36">
        <f t="shared" si="30"/>
        <v>5.124515064653945E-3</v>
      </c>
      <c r="J450" s="20">
        <f t="shared" si="31"/>
        <v>-1.9041312895534901E-2</v>
      </c>
    </row>
    <row r="451" spans="1:10" x14ac:dyDescent="0.25">
      <c r="A451" s="2" t="s">
        <v>282</v>
      </c>
      <c r="B451" s="62">
        <f>'Crypto Portfolio'!T453</f>
        <v>260.02879983430381</v>
      </c>
      <c r="D451" s="48" t="s">
        <v>70</v>
      </c>
      <c r="E451" s="7">
        <v>15686.95</v>
      </c>
      <c r="F451" s="19">
        <v>4241.84</v>
      </c>
      <c r="G451" s="32">
        <f t="shared" si="28"/>
        <v>1425.0653027007227</v>
      </c>
      <c r="H451" s="35">
        <f t="shared" si="29"/>
        <v>-5.4397616141762528E-3</v>
      </c>
      <c r="I451" s="36">
        <f t="shared" si="30"/>
        <v>-1.0832603310065858E-3</v>
      </c>
      <c r="J451" s="20">
        <f t="shared" si="31"/>
        <v>8.5603715444891648E-2</v>
      </c>
    </row>
    <row r="452" spans="1:10" x14ac:dyDescent="0.25">
      <c r="A452" s="2" t="s">
        <v>281</v>
      </c>
      <c r="B452" s="62">
        <f>'Crypto Portfolio'!T454</f>
        <v>271.81874870161755</v>
      </c>
      <c r="D452" s="48" t="s">
        <v>69</v>
      </c>
      <c r="E452" s="7">
        <v>15790.45</v>
      </c>
      <c r="F452" s="19">
        <v>4266.49</v>
      </c>
      <c r="G452" s="32">
        <f t="shared" ref="G452:G499" si="32">VLOOKUP(D452,$A$3:$B$733,2,FALSE)</f>
        <v>1504.8036519710479</v>
      </c>
      <c r="H452" s="35">
        <f t="shared" si="29"/>
        <v>6.5978408804769906E-3</v>
      </c>
      <c r="I452" s="36">
        <f t="shared" si="30"/>
        <v>5.8111574222505791E-3</v>
      </c>
      <c r="J452" s="20">
        <f t="shared" si="31"/>
        <v>5.5954172148608539E-2</v>
      </c>
    </row>
    <row r="453" spans="1:10" x14ac:dyDescent="0.25">
      <c r="A453" s="2" t="s">
        <v>280</v>
      </c>
      <c r="B453" s="62">
        <f>'Crypto Portfolio'!T455</f>
        <v>255.83187175480487</v>
      </c>
      <c r="D453" s="48" t="s">
        <v>68</v>
      </c>
      <c r="E453" s="7">
        <v>15860.35</v>
      </c>
      <c r="F453" s="19">
        <v>4280.7</v>
      </c>
      <c r="G453" s="32">
        <f t="shared" si="32"/>
        <v>1381.3964329846572</v>
      </c>
      <c r="H453" s="35">
        <f t="shared" ref="H453:H499" si="33">E453/E452-1</f>
        <v>4.4267262807582419E-3</v>
      </c>
      <c r="I453" s="36">
        <f t="shared" ref="I453:I499" si="34">F453/F452-1</f>
        <v>3.3306066579319449E-3</v>
      </c>
      <c r="J453" s="20">
        <f t="shared" ref="J453:J499" si="35">G453/G452-1</f>
        <v>-8.2008851337347144E-2</v>
      </c>
    </row>
    <row r="454" spans="1:10" x14ac:dyDescent="0.25">
      <c r="A454" s="2" t="s">
        <v>279</v>
      </c>
      <c r="B454" s="62">
        <f>'Crypto Portfolio'!T456</f>
        <v>231.41121141459317</v>
      </c>
      <c r="D454" s="48" t="s">
        <v>65</v>
      </c>
      <c r="E454" s="7">
        <v>15814.7</v>
      </c>
      <c r="F454" s="19">
        <v>4290.6099999999997</v>
      </c>
      <c r="G454" s="32">
        <f t="shared" si="32"/>
        <v>1478.4710865756101</v>
      </c>
      <c r="H454" s="35">
        <f t="shared" si="33"/>
        <v>-2.8782466969518028E-3</v>
      </c>
      <c r="I454" s="36">
        <f t="shared" si="34"/>
        <v>2.3150419323942906E-3</v>
      </c>
      <c r="J454" s="20">
        <f t="shared" si="35"/>
        <v>7.0272842229085919E-2</v>
      </c>
    </row>
    <row r="455" spans="1:10" x14ac:dyDescent="0.25">
      <c r="A455" s="2" t="s">
        <v>278</v>
      </c>
      <c r="B455" s="62">
        <f>'Crypto Portfolio'!T457</f>
        <v>233.07041507384557</v>
      </c>
      <c r="D455" s="48" t="s">
        <v>64</v>
      </c>
      <c r="E455" s="7">
        <v>15748.45</v>
      </c>
      <c r="F455" s="19">
        <v>4291.8</v>
      </c>
      <c r="G455" s="32">
        <f t="shared" si="32"/>
        <v>1530.9641955833285</v>
      </c>
      <c r="H455" s="35">
        <f t="shared" si="33"/>
        <v>-4.1891404832212764E-3</v>
      </c>
      <c r="I455" s="36">
        <f t="shared" si="34"/>
        <v>2.7734984069871516E-4</v>
      </c>
      <c r="J455" s="20">
        <f t="shared" si="35"/>
        <v>3.5504995318712318E-2</v>
      </c>
    </row>
    <row r="456" spans="1:10" x14ac:dyDescent="0.25">
      <c r="A456" s="2" t="s">
        <v>277</v>
      </c>
      <c r="B456" s="62">
        <f>'Crypto Portfolio'!T458</f>
        <v>251.57794130582892</v>
      </c>
      <c r="D456" s="48" t="s">
        <v>63</v>
      </c>
      <c r="E456" s="7">
        <v>15721.5</v>
      </c>
      <c r="F456" s="19">
        <v>4297.5</v>
      </c>
      <c r="G456" s="32">
        <f t="shared" si="32"/>
        <v>1556.8696197908091</v>
      </c>
      <c r="H456" s="35">
        <f t="shared" si="33"/>
        <v>-1.7112795227467448E-3</v>
      </c>
      <c r="I456" s="36">
        <f t="shared" si="34"/>
        <v>1.3281140780092571E-3</v>
      </c>
      <c r="J456" s="20">
        <f t="shared" si="35"/>
        <v>1.692098631843586E-2</v>
      </c>
    </row>
    <row r="457" spans="1:10" x14ac:dyDescent="0.25">
      <c r="A457" s="2" t="s">
        <v>276</v>
      </c>
      <c r="B457" s="62">
        <f>'Crypto Portfolio'!T459</f>
        <v>260.25717177346382</v>
      </c>
      <c r="D457" s="48" t="s">
        <v>62</v>
      </c>
      <c r="E457" s="7">
        <v>15680</v>
      </c>
      <c r="F457" s="19">
        <v>4319.9399999999996</v>
      </c>
      <c r="G457" s="32">
        <f t="shared" si="32"/>
        <v>1482.0421707111313</v>
      </c>
      <c r="H457" s="35">
        <f t="shared" si="33"/>
        <v>-2.639697229908089E-3</v>
      </c>
      <c r="I457" s="36">
        <f t="shared" si="34"/>
        <v>5.2216404886560319E-3</v>
      </c>
      <c r="J457" s="20">
        <f t="shared" si="35"/>
        <v>-4.8062758838939956E-2</v>
      </c>
    </row>
    <row r="458" spans="1:10" x14ac:dyDescent="0.25">
      <c r="A458" s="2" t="s">
        <v>275</v>
      </c>
      <c r="B458" s="62">
        <f>'Crypto Portfolio'!T460</f>
        <v>274.88140872061064</v>
      </c>
      <c r="D458" s="48" t="s">
        <v>61</v>
      </c>
      <c r="E458" s="7">
        <v>15722.2</v>
      </c>
      <c r="F458" s="19">
        <v>4352.34</v>
      </c>
      <c r="G458" s="32">
        <f t="shared" si="32"/>
        <v>1524.385820286687</v>
      </c>
      <c r="H458" s="35">
        <f t="shared" si="33"/>
        <v>2.6913265306123257E-3</v>
      </c>
      <c r="I458" s="36">
        <f t="shared" si="34"/>
        <v>7.5001041681135305E-3</v>
      </c>
      <c r="J458" s="20">
        <f t="shared" si="35"/>
        <v>2.8571150276538892E-2</v>
      </c>
    </row>
    <row r="459" spans="1:10" x14ac:dyDescent="0.25">
      <c r="A459" s="2" t="s">
        <v>274</v>
      </c>
      <c r="B459" s="62">
        <f>'Crypto Portfolio'!T461</f>
        <v>257.23554751518373</v>
      </c>
      <c r="D459" s="48" t="s">
        <v>58</v>
      </c>
      <c r="E459" s="7">
        <v>15834.35</v>
      </c>
      <c r="F459" s="19">
        <v>4352.34</v>
      </c>
      <c r="G459" s="32">
        <f t="shared" si="32"/>
        <v>1552.343026594845</v>
      </c>
      <c r="H459" s="35">
        <f t="shared" si="33"/>
        <v>7.1332256300009611E-3</v>
      </c>
      <c r="I459" s="36">
        <f t="shared" si="34"/>
        <v>0</v>
      </c>
      <c r="J459" s="20">
        <f t="shared" si="35"/>
        <v>1.8339980558793378E-2</v>
      </c>
    </row>
    <row r="460" spans="1:10" x14ac:dyDescent="0.25">
      <c r="A460" s="2" t="s">
        <v>273</v>
      </c>
      <c r="B460" s="62">
        <f>'Crypto Portfolio'!T462</f>
        <v>262.06943029967283</v>
      </c>
      <c r="D460" s="48" t="s">
        <v>57</v>
      </c>
      <c r="E460" s="7">
        <v>15818.25</v>
      </c>
      <c r="F460" s="19">
        <v>4343.54</v>
      </c>
      <c r="G460" s="32">
        <f t="shared" si="32"/>
        <v>1599.8116441492616</v>
      </c>
      <c r="H460" s="35">
        <f t="shared" si="33"/>
        <v>-1.0167768174885738E-3</v>
      </c>
      <c r="I460" s="36">
        <f t="shared" si="34"/>
        <v>-2.0219008625245172E-3</v>
      </c>
      <c r="J460" s="20">
        <f t="shared" si="35"/>
        <v>3.0578690882866022E-2</v>
      </c>
    </row>
    <row r="461" spans="1:10" x14ac:dyDescent="0.25">
      <c r="A461" s="2" t="s">
        <v>272</v>
      </c>
      <c r="B461" s="62">
        <f>'Crypto Portfolio'!T463</f>
        <v>268.85018115212256</v>
      </c>
      <c r="D461" s="48" t="s">
        <v>56</v>
      </c>
      <c r="E461" s="7">
        <v>15879.65</v>
      </c>
      <c r="F461" s="19">
        <v>4358.13</v>
      </c>
      <c r="G461" s="32">
        <f t="shared" si="32"/>
        <v>1599.8159826358226</v>
      </c>
      <c r="H461" s="35">
        <f t="shared" si="33"/>
        <v>3.8815924644002298E-3</v>
      </c>
      <c r="I461" s="36">
        <f t="shared" si="34"/>
        <v>3.359011313352811E-3</v>
      </c>
      <c r="J461" s="20">
        <f t="shared" si="35"/>
        <v>2.7118733487707658E-6</v>
      </c>
    </row>
    <row r="462" spans="1:10" x14ac:dyDescent="0.25">
      <c r="A462" s="2" t="s">
        <v>271</v>
      </c>
      <c r="B462" s="62">
        <f>'Crypto Portfolio'!T464</f>
        <v>248.60958743941714</v>
      </c>
      <c r="D462" s="48" t="s">
        <v>55</v>
      </c>
      <c r="E462" s="7">
        <v>15727.9</v>
      </c>
      <c r="F462" s="19">
        <v>4320.82</v>
      </c>
      <c r="G462" s="32">
        <f t="shared" si="32"/>
        <v>1508.1438827221496</v>
      </c>
      <c r="H462" s="35">
        <f t="shared" si="33"/>
        <v>-9.5562559628203925E-3</v>
      </c>
      <c r="I462" s="36">
        <f t="shared" si="34"/>
        <v>-8.56101125941644E-3</v>
      </c>
      <c r="J462" s="20">
        <f t="shared" si="35"/>
        <v>-5.7301652757985377E-2</v>
      </c>
    </row>
    <row r="463" spans="1:10" x14ac:dyDescent="0.25">
      <c r="A463" s="2" t="s">
        <v>270</v>
      </c>
      <c r="B463" s="62">
        <f>'Crypto Portfolio'!T465</f>
        <v>261.73950200259753</v>
      </c>
      <c r="D463" s="48" t="s">
        <v>54</v>
      </c>
      <c r="E463" s="7">
        <v>15689.8</v>
      </c>
      <c r="F463" s="19">
        <v>4369.55</v>
      </c>
      <c r="G463" s="32">
        <f t="shared" si="32"/>
        <v>1531.2076816480871</v>
      </c>
      <c r="H463" s="35">
        <f t="shared" si="33"/>
        <v>-2.4224467347834233E-3</v>
      </c>
      <c r="I463" s="36">
        <f t="shared" si="34"/>
        <v>1.1277951870247049E-2</v>
      </c>
      <c r="J463" s="20">
        <f t="shared" si="35"/>
        <v>1.5292837235336032E-2</v>
      </c>
    </row>
    <row r="464" spans="1:10" x14ac:dyDescent="0.25">
      <c r="A464" s="2" t="s">
        <v>269</v>
      </c>
      <c r="B464" s="62">
        <f>'Crypto Portfolio'!T466</f>
        <v>262.16485954788027</v>
      </c>
      <c r="D464" s="48" t="s">
        <v>51</v>
      </c>
      <c r="E464" s="7">
        <v>15692.6</v>
      </c>
      <c r="F464" s="19">
        <v>4384.63</v>
      </c>
      <c r="G464" s="32">
        <f t="shared" si="32"/>
        <v>1492.8506005420513</v>
      </c>
      <c r="H464" s="35">
        <f t="shared" si="33"/>
        <v>1.7845989113962624E-4</v>
      </c>
      <c r="I464" s="36">
        <f t="shared" si="34"/>
        <v>3.4511562975592103E-3</v>
      </c>
      <c r="J464" s="20">
        <f t="shared" si="35"/>
        <v>-2.5050214654586123E-2</v>
      </c>
    </row>
    <row r="465" spans="1:10" x14ac:dyDescent="0.25">
      <c r="A465" s="2" t="s">
        <v>268</v>
      </c>
      <c r="B465" s="62">
        <f>'Crypto Portfolio'!T467</f>
        <v>257.24394389438248</v>
      </c>
      <c r="D465" s="48" t="s">
        <v>50</v>
      </c>
      <c r="E465" s="7">
        <v>15812.35</v>
      </c>
      <c r="F465" s="19">
        <v>4369.21</v>
      </c>
      <c r="G465" s="32">
        <f t="shared" si="32"/>
        <v>1441.5416705179157</v>
      </c>
      <c r="H465" s="35">
        <f t="shared" si="33"/>
        <v>7.6309853051756971E-3</v>
      </c>
      <c r="I465" s="36">
        <f t="shared" si="34"/>
        <v>-3.516830382495284E-3</v>
      </c>
      <c r="J465" s="20">
        <f t="shared" si="35"/>
        <v>-3.4369768820473712E-2</v>
      </c>
    </row>
    <row r="466" spans="1:10" x14ac:dyDescent="0.25">
      <c r="A466" s="2" t="s">
        <v>267</v>
      </c>
      <c r="B466" s="62">
        <f>'Crypto Portfolio'!T468</f>
        <v>240.60079660730628</v>
      </c>
      <c r="D466" s="48" t="s">
        <v>49</v>
      </c>
      <c r="E466" s="7">
        <v>15853.95</v>
      </c>
      <c r="F466" s="19">
        <v>4374.3</v>
      </c>
      <c r="G466" s="32">
        <f t="shared" si="32"/>
        <v>1449.2541645065069</v>
      </c>
      <c r="H466" s="35">
        <f t="shared" si="33"/>
        <v>2.6308549962530403E-3</v>
      </c>
      <c r="I466" s="36">
        <f t="shared" si="34"/>
        <v>1.1649703264435818E-3</v>
      </c>
      <c r="J466" s="20">
        <f t="shared" si="35"/>
        <v>5.3501706862348897E-3</v>
      </c>
    </row>
    <row r="467" spans="1:10" x14ac:dyDescent="0.25">
      <c r="A467" s="2" t="s">
        <v>266</v>
      </c>
      <c r="B467" s="62">
        <f>'Crypto Portfolio'!T469</f>
        <v>248.15269544262762</v>
      </c>
      <c r="D467" s="48" t="s">
        <v>48</v>
      </c>
      <c r="E467" s="7">
        <v>15924.2</v>
      </c>
      <c r="F467" s="19">
        <v>4360.03</v>
      </c>
      <c r="G467" s="32">
        <f t="shared" si="32"/>
        <v>1420.9611976511665</v>
      </c>
      <c r="H467" s="35">
        <f t="shared" si="33"/>
        <v>4.4310723825924381E-3</v>
      </c>
      <c r="I467" s="36">
        <f t="shared" si="34"/>
        <v>-3.2622362435132946E-3</v>
      </c>
      <c r="J467" s="20">
        <f t="shared" si="35"/>
        <v>-1.952243267486109E-2</v>
      </c>
    </row>
    <row r="468" spans="1:10" x14ac:dyDescent="0.25">
      <c r="A468" s="2" t="s">
        <v>265</v>
      </c>
      <c r="B468" s="62">
        <f>'Crypto Portfolio'!T470</f>
        <v>241.05158102236788</v>
      </c>
      <c r="D468" s="48" t="s">
        <v>47</v>
      </c>
      <c r="E468" s="7">
        <v>15923.4</v>
      </c>
      <c r="F468" s="19">
        <v>4327.16</v>
      </c>
      <c r="G468" s="32">
        <f t="shared" si="32"/>
        <v>1369.1796479320235</v>
      </c>
      <c r="H468" s="35">
        <f t="shared" si="33"/>
        <v>-5.023800253711741E-5</v>
      </c>
      <c r="I468" s="36">
        <f t="shared" si="34"/>
        <v>-7.5389389522548811E-3</v>
      </c>
      <c r="J468" s="20">
        <f t="shared" si="35"/>
        <v>-3.6441213035751652E-2</v>
      </c>
    </row>
    <row r="469" spans="1:10" x14ac:dyDescent="0.25">
      <c r="A469" s="2" t="s">
        <v>264</v>
      </c>
      <c r="B469" s="62">
        <f>'Crypto Portfolio'!T471</f>
        <v>236.65844718011121</v>
      </c>
      <c r="D469" s="48" t="s">
        <v>44</v>
      </c>
      <c r="E469" s="7">
        <v>15752.4</v>
      </c>
      <c r="F469" s="19">
        <v>4258.63</v>
      </c>
      <c r="G469" s="32">
        <f t="shared" si="32"/>
        <v>1304.5171668046253</v>
      </c>
      <c r="H469" s="35">
        <f t="shared" si="33"/>
        <v>-1.0738912543803436E-2</v>
      </c>
      <c r="I469" s="36">
        <f t="shared" si="34"/>
        <v>-1.5837177271004532E-2</v>
      </c>
      <c r="J469" s="20">
        <f t="shared" si="35"/>
        <v>-4.7227170828213039E-2</v>
      </c>
    </row>
    <row r="470" spans="1:10" x14ac:dyDescent="0.25">
      <c r="A470" s="2" t="s">
        <v>263</v>
      </c>
      <c r="B470" s="62">
        <f>'Crypto Portfolio'!T472</f>
        <v>245.93669131928661</v>
      </c>
      <c r="D470" s="48" t="s">
        <v>43</v>
      </c>
      <c r="E470" s="7">
        <v>15632.1</v>
      </c>
      <c r="F470" s="19">
        <v>4323.21</v>
      </c>
      <c r="G470" s="32">
        <f t="shared" si="32"/>
        <v>1241.1194708635624</v>
      </c>
      <c r="H470" s="35">
        <f t="shared" si="33"/>
        <v>-7.6369315151976203E-3</v>
      </c>
      <c r="I470" s="36">
        <f t="shared" si="34"/>
        <v>1.5164501259794738E-2</v>
      </c>
      <c r="J470" s="20">
        <f t="shared" si="35"/>
        <v>-4.8598590769298622E-2</v>
      </c>
    </row>
    <row r="471" spans="1:10" x14ac:dyDescent="0.25">
      <c r="A471" s="2" t="s">
        <v>262</v>
      </c>
      <c r="B471" s="62">
        <f>'Crypto Portfolio'!T473</f>
        <v>256.99436392064172</v>
      </c>
      <c r="D471" s="48" t="s">
        <v>41</v>
      </c>
      <c r="E471" s="7">
        <v>15824.05</v>
      </c>
      <c r="F471" s="19">
        <v>4367.4799999999996</v>
      </c>
      <c r="G471" s="32">
        <f t="shared" si="32"/>
        <v>1390.31248122847</v>
      </c>
      <c r="H471" s="35">
        <f t="shared" si="33"/>
        <v>1.2279220322285456E-2</v>
      </c>
      <c r="I471" s="36">
        <f t="shared" si="34"/>
        <v>1.0240076239645957E-2</v>
      </c>
      <c r="J471" s="20">
        <f t="shared" si="35"/>
        <v>0.12020841979144858</v>
      </c>
    </row>
    <row r="472" spans="1:10" x14ac:dyDescent="0.25">
      <c r="A472" s="2" t="s">
        <v>261</v>
      </c>
      <c r="B472" s="62">
        <f>'Crypto Portfolio'!T474</f>
        <v>259.95987776846152</v>
      </c>
      <c r="D472" s="48" t="s">
        <v>40</v>
      </c>
      <c r="E472" s="7">
        <v>15856.05</v>
      </c>
      <c r="F472" s="19">
        <v>4411.8</v>
      </c>
      <c r="G472" s="32">
        <f t="shared" si="32"/>
        <v>1425.4697752238667</v>
      </c>
      <c r="H472" s="35">
        <f t="shared" si="33"/>
        <v>2.022238301825352E-3</v>
      </c>
      <c r="I472" s="36">
        <f t="shared" si="34"/>
        <v>1.0147728209402462E-2</v>
      </c>
      <c r="J472" s="20">
        <f t="shared" si="35"/>
        <v>2.528733250264148E-2</v>
      </c>
    </row>
    <row r="473" spans="1:10" x14ac:dyDescent="0.25">
      <c r="A473" s="2" t="s">
        <v>260</v>
      </c>
      <c r="B473" s="62">
        <f>'Crypto Portfolio'!T475</f>
        <v>257.63286260387736</v>
      </c>
      <c r="D473" s="48" t="s">
        <v>37</v>
      </c>
      <c r="E473" s="7">
        <v>15824.45</v>
      </c>
      <c r="F473" s="19">
        <v>4422.2299999999996</v>
      </c>
      <c r="G473" s="32">
        <f t="shared" si="32"/>
        <v>1484.8726353768534</v>
      </c>
      <c r="H473" s="35">
        <f t="shared" si="33"/>
        <v>-1.9929301433836422E-3</v>
      </c>
      <c r="I473" s="36">
        <f t="shared" si="34"/>
        <v>2.3641144204178399E-3</v>
      </c>
      <c r="J473" s="20">
        <f t="shared" si="35"/>
        <v>4.1672479617224978E-2</v>
      </c>
    </row>
    <row r="474" spans="1:10" x14ac:dyDescent="0.25">
      <c r="A474" s="2" t="s">
        <v>259</v>
      </c>
      <c r="B474" s="62">
        <f>'Crypto Portfolio'!T476</f>
        <v>279.02590207242685</v>
      </c>
      <c r="D474" s="48" t="s">
        <v>36</v>
      </c>
      <c r="E474" s="7">
        <v>15746.45</v>
      </c>
      <c r="F474" s="19">
        <v>4401.46</v>
      </c>
      <c r="G474" s="32">
        <f t="shared" si="32"/>
        <v>1525.9820603205694</v>
      </c>
      <c r="H474" s="35">
        <f t="shared" si="33"/>
        <v>-4.929081263487789E-3</v>
      </c>
      <c r="I474" s="36">
        <f t="shared" si="34"/>
        <v>-4.696725407769331E-3</v>
      </c>
      <c r="J474" s="20">
        <f t="shared" si="35"/>
        <v>2.7685488953254733E-2</v>
      </c>
    </row>
    <row r="475" spans="1:10" x14ac:dyDescent="0.25">
      <c r="A475" s="2" t="s">
        <v>258</v>
      </c>
      <c r="B475" s="62">
        <f>'Crypto Portfolio'!T477</f>
        <v>280.57540270970378</v>
      </c>
      <c r="D475" s="48" t="s">
        <v>35</v>
      </c>
      <c r="E475" s="7">
        <v>15709.4</v>
      </c>
      <c r="F475" s="19">
        <v>4400.6499999999996</v>
      </c>
      <c r="G475" s="32">
        <f t="shared" si="32"/>
        <v>1530.4089745622055</v>
      </c>
      <c r="H475" s="35">
        <f t="shared" si="33"/>
        <v>-2.3529112911164773E-3</v>
      </c>
      <c r="I475" s="36">
        <f t="shared" si="34"/>
        <v>-1.8402984464249705E-4</v>
      </c>
      <c r="J475" s="20">
        <f t="shared" si="35"/>
        <v>2.9010263991608998E-3</v>
      </c>
    </row>
    <row r="476" spans="1:10" x14ac:dyDescent="0.25">
      <c r="A476" s="2" t="s">
        <v>257</v>
      </c>
      <c r="B476" s="62">
        <f>'Crypto Portfolio'!T478</f>
        <v>284.68770309125915</v>
      </c>
      <c r="D476" s="48" t="s">
        <v>34</v>
      </c>
      <c r="E476" s="7">
        <v>15778.45</v>
      </c>
      <c r="F476" s="19">
        <v>4419.1499999999996</v>
      </c>
      <c r="G476" s="32">
        <f t="shared" si="32"/>
        <v>1544.3527018662789</v>
      </c>
      <c r="H476" s="35">
        <f t="shared" si="33"/>
        <v>4.3954574967854931E-3</v>
      </c>
      <c r="I476" s="36">
        <f t="shared" si="34"/>
        <v>4.2039244202560777E-3</v>
      </c>
      <c r="J476" s="20">
        <f t="shared" si="35"/>
        <v>9.1111118242510614E-3</v>
      </c>
    </row>
    <row r="477" spans="1:10" x14ac:dyDescent="0.25">
      <c r="A477" s="2" t="s">
        <v>256</v>
      </c>
      <c r="B477" s="62">
        <f>'Crypto Portfolio'!T479</f>
        <v>289.4747209666931</v>
      </c>
      <c r="D477" s="48" t="s">
        <v>33</v>
      </c>
      <c r="E477" s="7">
        <v>15763.05</v>
      </c>
      <c r="F477" s="19">
        <v>4395.26</v>
      </c>
      <c r="G477" s="32">
        <f t="shared" si="32"/>
        <v>1583.362811749211</v>
      </c>
      <c r="H477" s="35">
        <f t="shared" si="33"/>
        <v>-9.7601475430109108E-4</v>
      </c>
      <c r="I477" s="36">
        <f t="shared" si="34"/>
        <v>-5.4060169942181657E-3</v>
      </c>
      <c r="J477" s="20">
        <f t="shared" si="35"/>
        <v>2.5259845005477066E-2</v>
      </c>
    </row>
    <row r="478" spans="1:10" x14ac:dyDescent="0.25">
      <c r="A478" s="2" t="s">
        <v>255</v>
      </c>
      <c r="B478" s="62">
        <f>'Crypto Portfolio'!T480</f>
        <v>285.42125886069664</v>
      </c>
      <c r="D478" s="48" t="s">
        <v>30</v>
      </c>
      <c r="E478" s="7">
        <v>15885.15</v>
      </c>
      <c r="F478" s="19">
        <v>4387.1099999999997</v>
      </c>
      <c r="G478" s="32">
        <f t="shared" si="32"/>
        <v>1606.4344343140715</v>
      </c>
      <c r="H478" s="35">
        <f t="shared" si="33"/>
        <v>7.7459628688609783E-3</v>
      </c>
      <c r="I478" s="36">
        <f t="shared" si="34"/>
        <v>-1.854270282076742E-3</v>
      </c>
      <c r="J478" s="20">
        <f t="shared" si="35"/>
        <v>1.4571279806282922E-2</v>
      </c>
    </row>
    <row r="479" spans="1:10" x14ac:dyDescent="0.25">
      <c r="A479" s="2" t="s">
        <v>254</v>
      </c>
      <c r="B479" s="62">
        <f>'Crypto Portfolio'!T481</f>
        <v>271.32201191236487</v>
      </c>
      <c r="D479" s="48" t="s">
        <v>29</v>
      </c>
      <c r="E479" s="7">
        <v>16130.75</v>
      </c>
      <c r="F479" s="19">
        <v>4423.1499999999996</v>
      </c>
      <c r="G479" s="32">
        <f t="shared" si="32"/>
        <v>1611.5799483096616</v>
      </c>
      <c r="H479" s="35">
        <f t="shared" si="33"/>
        <v>1.5460980853186701E-2</v>
      </c>
      <c r="I479" s="36">
        <f t="shared" si="34"/>
        <v>8.2149752342657312E-3</v>
      </c>
      <c r="J479" s="20">
        <f t="shared" si="35"/>
        <v>3.2030650524415005E-3</v>
      </c>
    </row>
    <row r="480" spans="1:10" x14ac:dyDescent="0.25">
      <c r="A480" s="2" t="s">
        <v>253</v>
      </c>
      <c r="B480" s="62">
        <f>'Crypto Portfolio'!T482</f>
        <v>282.31951911967127</v>
      </c>
      <c r="D480" s="48" t="s">
        <v>28</v>
      </c>
      <c r="E480" s="7">
        <v>16258.8</v>
      </c>
      <c r="F480" s="19">
        <v>4402.68</v>
      </c>
      <c r="G480" s="32">
        <f t="shared" si="32"/>
        <v>1667.7506191900534</v>
      </c>
      <c r="H480" s="35">
        <f t="shared" si="33"/>
        <v>7.9382545758877043E-3</v>
      </c>
      <c r="I480" s="36">
        <f t="shared" si="34"/>
        <v>-4.6279235386543771E-3</v>
      </c>
      <c r="J480" s="20">
        <f t="shared" si="35"/>
        <v>3.4854411622152304E-2</v>
      </c>
    </row>
    <row r="481" spans="1:10" x14ac:dyDescent="0.25">
      <c r="A481" s="2" t="s">
        <v>252</v>
      </c>
      <c r="B481" s="62">
        <f>'Crypto Portfolio'!T483</f>
        <v>259.17904826137931</v>
      </c>
      <c r="D481" s="48" t="s">
        <v>27</v>
      </c>
      <c r="E481" s="7">
        <v>16294.6</v>
      </c>
      <c r="F481" s="19">
        <v>4429.1000000000004</v>
      </c>
      <c r="G481" s="32">
        <f t="shared" si="32"/>
        <v>1694.747656044957</v>
      </c>
      <c r="H481" s="35">
        <f t="shared" si="33"/>
        <v>2.201884517922581E-3</v>
      </c>
      <c r="I481" s="36">
        <f t="shared" si="34"/>
        <v>6.0008903667765345E-3</v>
      </c>
      <c r="J481" s="20">
        <f t="shared" si="35"/>
        <v>1.6187694097823169E-2</v>
      </c>
    </row>
    <row r="482" spans="1:10" x14ac:dyDescent="0.25">
      <c r="A482" s="2" t="s">
        <v>251</v>
      </c>
      <c r="B482" s="62">
        <f>'Crypto Portfolio'!T484</f>
        <v>275.15197646341812</v>
      </c>
      <c r="D482" s="48" t="s">
        <v>26</v>
      </c>
      <c r="E482" s="7">
        <v>16238.2</v>
      </c>
      <c r="F482" s="19">
        <v>4436.5200000000004</v>
      </c>
      <c r="G482" s="32">
        <f t="shared" si="32"/>
        <v>1722.3353874064449</v>
      </c>
      <c r="H482" s="35">
        <f t="shared" si="33"/>
        <v>-3.4612693775851744E-3</v>
      </c>
      <c r="I482" s="36">
        <f t="shared" si="34"/>
        <v>1.6752839177258672E-3</v>
      </c>
      <c r="J482" s="20">
        <f t="shared" si="35"/>
        <v>1.6278371156369875E-2</v>
      </c>
    </row>
    <row r="483" spans="1:10" x14ac:dyDescent="0.25">
      <c r="A483" s="2" t="s">
        <v>250</v>
      </c>
      <c r="B483" s="62">
        <f>'Crypto Portfolio'!T485</f>
        <v>283.08222143431254</v>
      </c>
      <c r="D483" s="48" t="s">
        <v>23</v>
      </c>
      <c r="E483" s="7">
        <v>16258.25</v>
      </c>
      <c r="F483" s="19">
        <v>4432.3500000000004</v>
      </c>
      <c r="G483" s="32">
        <f t="shared" si="32"/>
        <v>1827.7741838404493</v>
      </c>
      <c r="H483" s="35">
        <f t="shared" si="33"/>
        <v>1.2347427670553746E-3</v>
      </c>
      <c r="I483" s="36">
        <f t="shared" si="34"/>
        <v>-9.3992588785807296E-4</v>
      </c>
      <c r="J483" s="20">
        <f t="shared" si="35"/>
        <v>6.1218504366201243E-2</v>
      </c>
    </row>
    <row r="484" spans="1:10" x14ac:dyDescent="0.25">
      <c r="A484" s="2" t="s">
        <v>249</v>
      </c>
      <c r="B484" s="62">
        <f>'Crypto Portfolio'!T486</f>
        <v>289.96859451506157</v>
      </c>
      <c r="D484" s="48" t="s">
        <v>22</v>
      </c>
      <c r="E484" s="7">
        <v>16280.1</v>
      </c>
      <c r="F484" s="19">
        <v>4436.75</v>
      </c>
      <c r="G484" s="32">
        <f t="shared" si="32"/>
        <v>1956.5762013155309</v>
      </c>
      <c r="H484" s="35">
        <f t="shared" si="33"/>
        <v>1.3439330801285898E-3</v>
      </c>
      <c r="I484" s="36">
        <f t="shared" si="34"/>
        <v>9.9270138865370505E-4</v>
      </c>
      <c r="J484" s="20">
        <f t="shared" si="35"/>
        <v>7.0469327455127795E-2</v>
      </c>
    </row>
    <row r="485" spans="1:10" x14ac:dyDescent="0.25">
      <c r="A485" s="2" t="s">
        <v>248</v>
      </c>
      <c r="B485" s="62">
        <f>'Crypto Portfolio'!T487</f>
        <v>294.4432744787934</v>
      </c>
      <c r="D485" s="48" t="s">
        <v>21</v>
      </c>
      <c r="E485" s="7">
        <v>16282.25</v>
      </c>
      <c r="F485" s="19">
        <v>4447.7</v>
      </c>
      <c r="G485" s="32">
        <f t="shared" si="32"/>
        <v>2050.8141832278834</v>
      </c>
      <c r="H485" s="35">
        <f t="shared" si="33"/>
        <v>1.3206307086566227E-4</v>
      </c>
      <c r="I485" s="36">
        <f t="shared" si="34"/>
        <v>2.4680227644109376E-3</v>
      </c>
      <c r="J485" s="20">
        <f t="shared" si="35"/>
        <v>4.8164738919440175E-2</v>
      </c>
    </row>
    <row r="486" spans="1:10" x14ac:dyDescent="0.25">
      <c r="A486" s="2" t="s">
        <v>247</v>
      </c>
      <c r="B486" s="62">
        <f>'Crypto Portfolio'!T488</f>
        <v>318.22020787612081</v>
      </c>
      <c r="D486" s="48" t="s">
        <v>20</v>
      </c>
      <c r="E486" s="7">
        <v>16364.4</v>
      </c>
      <c r="F486" s="19">
        <v>4460.84</v>
      </c>
      <c r="G486" s="32">
        <f t="shared" si="32"/>
        <v>2040.6720064991157</v>
      </c>
      <c r="H486" s="35">
        <f t="shared" si="33"/>
        <v>5.0453714934974858E-3</v>
      </c>
      <c r="I486" s="36">
        <f t="shared" si="34"/>
        <v>2.9543359489174748E-3</v>
      </c>
      <c r="J486" s="20">
        <f t="shared" si="35"/>
        <v>-4.9454391391053898E-3</v>
      </c>
    </row>
    <row r="487" spans="1:10" x14ac:dyDescent="0.25">
      <c r="A487" s="2" t="s">
        <v>246</v>
      </c>
      <c r="B487" s="62">
        <f>'Crypto Portfolio'!T489</f>
        <v>331.16796800560314</v>
      </c>
      <c r="D487" s="48" t="s">
        <v>19</v>
      </c>
      <c r="E487" s="7">
        <v>16529.099999999999</v>
      </c>
      <c r="F487" s="19">
        <v>4468</v>
      </c>
      <c r="G487" s="32">
        <f t="shared" si="32"/>
        <v>2293.6471791260929</v>
      </c>
      <c r="H487" s="35">
        <f t="shared" si="33"/>
        <v>1.006453032191823E-2</v>
      </c>
      <c r="I487" s="36">
        <f t="shared" si="34"/>
        <v>1.6050788640704639E-3</v>
      </c>
      <c r="J487" s="20">
        <f t="shared" si="35"/>
        <v>0.12396660111046942</v>
      </c>
    </row>
    <row r="488" spans="1:10" x14ac:dyDescent="0.25">
      <c r="A488" s="2" t="s">
        <v>245</v>
      </c>
      <c r="B488" s="62">
        <f>'Crypto Portfolio'!T490</f>
        <v>332.87072599484486</v>
      </c>
      <c r="D488" s="48" t="s">
        <v>16</v>
      </c>
      <c r="E488" s="7">
        <v>16563.05</v>
      </c>
      <c r="F488" s="19">
        <v>4479.66</v>
      </c>
      <c r="G488" s="32">
        <f t="shared" si="32"/>
        <v>2233.119271941976</v>
      </c>
      <c r="H488" s="35">
        <f t="shared" si="33"/>
        <v>2.0539533307923907E-3</v>
      </c>
      <c r="I488" s="36">
        <f t="shared" si="34"/>
        <v>2.6096687555952069E-3</v>
      </c>
      <c r="J488" s="20">
        <f t="shared" si="35"/>
        <v>-2.6389371362328995E-2</v>
      </c>
    </row>
    <row r="489" spans="1:10" x14ac:dyDescent="0.25">
      <c r="A489" s="2" t="s">
        <v>244</v>
      </c>
      <c r="B489" s="62">
        <f>'Crypto Portfolio'!T491</f>
        <v>328.36501676577984</v>
      </c>
      <c r="D489" s="48" t="s">
        <v>15</v>
      </c>
      <c r="E489" s="7">
        <v>16614.599999999999</v>
      </c>
      <c r="F489" s="19">
        <v>4448.08</v>
      </c>
      <c r="G489" s="32">
        <f t="shared" si="32"/>
        <v>2110.7107966349672</v>
      </c>
      <c r="H489" s="35">
        <f t="shared" si="33"/>
        <v>3.1123494766964743E-3</v>
      </c>
      <c r="I489" s="36">
        <f t="shared" si="34"/>
        <v>-7.0496421603425397E-3</v>
      </c>
      <c r="J489" s="20">
        <f t="shared" si="35"/>
        <v>-5.481501899383967E-2</v>
      </c>
    </row>
    <row r="490" spans="1:10" x14ac:dyDescent="0.25">
      <c r="A490" s="2" t="s">
        <v>243</v>
      </c>
      <c r="B490" s="62">
        <f>'Crypto Portfolio'!T492</f>
        <v>325.2872514769092</v>
      </c>
      <c r="D490" s="48" t="s">
        <v>14</v>
      </c>
      <c r="E490" s="7">
        <v>16568.849999999999</v>
      </c>
      <c r="F490" s="19">
        <v>4400.2700000000004</v>
      </c>
      <c r="G490" s="32">
        <f t="shared" si="32"/>
        <v>2208.6127734981374</v>
      </c>
      <c r="H490" s="35">
        <f t="shared" si="33"/>
        <v>-2.7536022534397908E-3</v>
      </c>
      <c r="I490" s="36">
        <f t="shared" si="34"/>
        <v>-1.0748457761550978E-2</v>
      </c>
      <c r="J490" s="20">
        <f t="shared" si="35"/>
        <v>4.6383415965489894E-2</v>
      </c>
    </row>
    <row r="491" spans="1:10" x14ac:dyDescent="0.25">
      <c r="A491" s="2" t="s">
        <v>242</v>
      </c>
      <c r="B491" s="62">
        <f>'Crypto Portfolio'!T493</f>
        <v>341.13279526324402</v>
      </c>
      <c r="D491" s="48" t="s">
        <v>12</v>
      </c>
      <c r="E491" s="7">
        <v>16450.5</v>
      </c>
      <c r="F491" s="19">
        <v>4441.67</v>
      </c>
      <c r="G491" s="32">
        <f t="shared" si="32"/>
        <v>2522.3573868968961</v>
      </c>
      <c r="H491" s="35">
        <f t="shared" si="33"/>
        <v>-7.1429218080916179E-3</v>
      </c>
      <c r="I491" s="36">
        <f t="shared" si="34"/>
        <v>9.4085135684853771E-3</v>
      </c>
      <c r="J491" s="20">
        <f t="shared" si="35"/>
        <v>0.14205505698576149</v>
      </c>
    </row>
    <row r="492" spans="1:10" x14ac:dyDescent="0.25">
      <c r="A492" s="2" t="s">
        <v>241</v>
      </c>
      <c r="B492" s="62">
        <f>'Crypto Portfolio'!T494</f>
        <v>392.06515775097813</v>
      </c>
      <c r="D492" s="48" t="s">
        <v>9</v>
      </c>
      <c r="E492" s="7">
        <v>16496.45</v>
      </c>
      <c r="F492" s="19">
        <v>4479.54</v>
      </c>
      <c r="G492" s="32">
        <f t="shared" si="32"/>
        <v>2839.5436092202553</v>
      </c>
      <c r="H492" s="35">
        <f t="shared" si="33"/>
        <v>2.7932281693565653E-3</v>
      </c>
      <c r="I492" s="36">
        <f t="shared" si="34"/>
        <v>8.5260724006961386E-3</v>
      </c>
      <c r="J492" s="20">
        <f t="shared" si="35"/>
        <v>0.1257499131451687</v>
      </c>
    </row>
    <row r="493" spans="1:10" x14ac:dyDescent="0.25">
      <c r="A493" s="2" t="s">
        <v>240</v>
      </c>
      <c r="B493" s="62">
        <f>'Crypto Portfolio'!T495</f>
        <v>410.83031961342425</v>
      </c>
      <c r="D493" s="48" t="s">
        <v>8</v>
      </c>
      <c r="E493" s="7">
        <v>16624.599999999999</v>
      </c>
      <c r="F493" s="19">
        <v>4486.2299999999996</v>
      </c>
      <c r="G493" s="32">
        <f t="shared" si="32"/>
        <v>2673.3034443776196</v>
      </c>
      <c r="H493" s="35">
        <f t="shared" si="33"/>
        <v>7.7683380363653409E-3</v>
      </c>
      <c r="I493" s="36">
        <f t="shared" si="34"/>
        <v>1.4934569174511747E-3</v>
      </c>
      <c r="J493" s="20">
        <f t="shared" si="35"/>
        <v>-5.8544677497763709E-2</v>
      </c>
    </row>
    <row r="494" spans="1:10" x14ac:dyDescent="0.25">
      <c r="A494" s="2" t="s">
        <v>239</v>
      </c>
      <c r="B494" s="62">
        <f>'Crypto Portfolio'!T496</f>
        <v>443.59240196048324</v>
      </c>
      <c r="D494" s="48" t="s">
        <v>7</v>
      </c>
      <c r="E494" s="7">
        <v>16634.650000000001</v>
      </c>
      <c r="F494" s="19">
        <v>4496.1899999999996</v>
      </c>
      <c r="G494" s="32">
        <f t="shared" si="32"/>
        <v>2730.1943742085359</v>
      </c>
      <c r="H494" s="35">
        <f t="shared" si="33"/>
        <v>6.0452582317793713E-4</v>
      </c>
      <c r="I494" s="36">
        <f t="shared" si="34"/>
        <v>2.2201269217136943E-3</v>
      </c>
      <c r="J494" s="20">
        <f t="shared" si="35"/>
        <v>2.128113437723167E-2</v>
      </c>
    </row>
    <row r="495" spans="1:10" x14ac:dyDescent="0.25">
      <c r="A495" s="2" t="s">
        <v>238</v>
      </c>
      <c r="B495" s="62">
        <f>'Crypto Portfolio'!T497</f>
        <v>508.98826484935034</v>
      </c>
      <c r="D495" s="48" t="s">
        <v>6</v>
      </c>
      <c r="E495" s="7">
        <v>16636.900000000001</v>
      </c>
      <c r="F495" s="19">
        <v>4469.91</v>
      </c>
      <c r="G495" s="32">
        <f t="shared" si="32"/>
        <v>2559.2940897876615</v>
      </c>
      <c r="H495" s="35">
        <f t="shared" si="33"/>
        <v>1.3525983414131026E-4</v>
      </c>
      <c r="I495" s="36">
        <f t="shared" si="34"/>
        <v>-5.8449487232522523E-3</v>
      </c>
      <c r="J495" s="20">
        <f t="shared" si="35"/>
        <v>-6.2596379963026361E-2</v>
      </c>
    </row>
    <row r="496" spans="1:10" x14ac:dyDescent="0.25">
      <c r="A496" s="2" t="s">
        <v>237</v>
      </c>
      <c r="B496" s="62">
        <f>'Crypto Portfolio'!T498</f>
        <v>500.38873354845771</v>
      </c>
      <c r="D496" s="48" t="s">
        <v>5</v>
      </c>
      <c r="E496" s="7">
        <v>16705.2</v>
      </c>
      <c r="F496" s="19">
        <v>4509.37</v>
      </c>
      <c r="G496" s="32">
        <f t="shared" si="32"/>
        <v>2842.624914594433</v>
      </c>
      <c r="H496" s="35">
        <f t="shared" si="33"/>
        <v>4.1053321231718787E-3</v>
      </c>
      <c r="I496" s="36">
        <f t="shared" si="34"/>
        <v>8.8279182354902286E-3</v>
      </c>
      <c r="J496" s="20">
        <f t="shared" si="35"/>
        <v>0.11070663037020445</v>
      </c>
    </row>
    <row r="497" spans="1:10" x14ac:dyDescent="0.25">
      <c r="A497" s="2" t="s">
        <v>236</v>
      </c>
      <c r="B497" s="62">
        <f>'Crypto Portfolio'!T499</f>
        <v>503.85614173639175</v>
      </c>
      <c r="D497" s="48" t="s">
        <v>2</v>
      </c>
      <c r="E497" s="7">
        <v>16931.05</v>
      </c>
      <c r="F497" s="19">
        <v>4528.79</v>
      </c>
      <c r="G497" s="32">
        <f t="shared" si="32"/>
        <v>2671.6211273593462</v>
      </c>
      <c r="H497" s="35">
        <f t="shared" si="33"/>
        <v>1.3519742355673658E-2</v>
      </c>
      <c r="I497" s="36">
        <f t="shared" si="34"/>
        <v>4.30658828173347E-3</v>
      </c>
      <c r="J497" s="20">
        <f t="shared" si="35"/>
        <v>-6.0157000087183277E-2</v>
      </c>
    </row>
    <row r="498" spans="1:10" x14ac:dyDescent="0.25">
      <c r="A498" s="2" t="s">
        <v>235</v>
      </c>
      <c r="B498" s="62">
        <f>'Crypto Portfolio'!T500</f>
        <v>528.03326619267796</v>
      </c>
      <c r="D498" s="48" t="s">
        <v>1</v>
      </c>
      <c r="E498" s="7">
        <v>17132.2</v>
      </c>
      <c r="F498" s="19">
        <v>4522.68</v>
      </c>
      <c r="G498" s="32">
        <f t="shared" si="32"/>
        <v>2726.2587064801978</v>
      </c>
      <c r="H498" s="35">
        <f t="shared" si="33"/>
        <v>1.1880539009689439E-2</v>
      </c>
      <c r="I498" s="36">
        <f t="shared" si="34"/>
        <v>-1.349146239944865E-3</v>
      </c>
      <c r="J498" s="20">
        <f t="shared" si="35"/>
        <v>2.0451095614315573E-2</v>
      </c>
    </row>
    <row r="499" spans="1:10" ht="15.75" thickBot="1" x14ac:dyDescent="0.3">
      <c r="A499" s="2" t="s">
        <v>234</v>
      </c>
      <c r="B499" s="62">
        <f>'Crypto Portfolio'!T501</f>
        <v>502.80543463338682</v>
      </c>
      <c r="D499" s="49" t="s">
        <v>0</v>
      </c>
      <c r="E499" s="33">
        <v>17076.25</v>
      </c>
      <c r="F499" s="27">
        <v>4524.09</v>
      </c>
      <c r="G499" s="34">
        <f t="shared" si="32"/>
        <v>2876.1262705118861</v>
      </c>
      <c r="H499" s="37">
        <f t="shared" si="33"/>
        <v>-3.2657802267076486E-3</v>
      </c>
      <c r="I499" s="38">
        <f t="shared" si="34"/>
        <v>3.117620525883158E-4</v>
      </c>
      <c r="J499" s="39">
        <f t="shared" si="35"/>
        <v>5.4971879108706601E-2</v>
      </c>
    </row>
    <row r="500" spans="1:10" x14ac:dyDescent="0.25">
      <c r="A500" s="2" t="s">
        <v>233</v>
      </c>
      <c r="B500" s="62">
        <f>'Crypto Portfolio'!T502</f>
        <v>452.02759010973398</v>
      </c>
      <c r="E500" s="6"/>
      <c r="H500" s="17"/>
      <c r="I500" s="17"/>
      <c r="J500" s="17"/>
    </row>
    <row r="501" spans="1:10" x14ac:dyDescent="0.25">
      <c r="A501" s="2" t="s">
        <v>232</v>
      </c>
      <c r="B501" s="62">
        <f>'Crypto Portfolio'!T503</f>
        <v>448.75066188111089</v>
      </c>
    </row>
    <row r="502" spans="1:10" x14ac:dyDescent="0.25">
      <c r="A502" s="2" t="s">
        <v>231</v>
      </c>
      <c r="B502" s="62">
        <f>'Crypto Portfolio'!T504</f>
        <v>485.11562770240511</v>
      </c>
    </row>
    <row r="503" spans="1:10" x14ac:dyDescent="0.25">
      <c r="A503" s="2" t="s">
        <v>230</v>
      </c>
      <c r="B503" s="62">
        <f>'Crypto Portfolio'!T505</f>
        <v>505.19808274556192</v>
      </c>
    </row>
    <row r="504" spans="1:10" x14ac:dyDescent="0.25">
      <c r="A504" s="2" t="s">
        <v>229</v>
      </c>
      <c r="B504" s="62">
        <f>'Crypto Portfolio'!T506</f>
        <v>485.26123848808487</v>
      </c>
    </row>
    <row r="505" spans="1:10" x14ac:dyDescent="0.25">
      <c r="A505" s="2" t="s">
        <v>228</v>
      </c>
      <c r="B505" s="62">
        <f>'Crypto Portfolio'!T507</f>
        <v>521.47364851652355</v>
      </c>
    </row>
    <row r="506" spans="1:10" x14ac:dyDescent="0.25">
      <c r="A506" s="2" t="s">
        <v>227</v>
      </c>
      <c r="B506" s="62">
        <f>'Crypto Portfolio'!T508</f>
        <v>541.71050484766158</v>
      </c>
    </row>
    <row r="507" spans="1:10" x14ac:dyDescent="0.25">
      <c r="A507" s="2" t="s">
        <v>226</v>
      </c>
      <c r="B507" s="62">
        <f>'Crypto Portfolio'!T509</f>
        <v>541.14371806212057</v>
      </c>
    </row>
    <row r="508" spans="1:10" x14ac:dyDescent="0.25">
      <c r="A508" s="2" t="s">
        <v>225</v>
      </c>
      <c r="B508" s="62">
        <f>'Crypto Portfolio'!T510</f>
        <v>551.36768451764522</v>
      </c>
    </row>
    <row r="509" spans="1:10" x14ac:dyDescent="0.25">
      <c r="A509" s="2" t="s">
        <v>224</v>
      </c>
      <c r="B509" s="62">
        <f>'Crypto Portfolio'!T511</f>
        <v>555.13372863896529</v>
      </c>
    </row>
    <row r="510" spans="1:10" x14ac:dyDescent="0.25">
      <c r="A510" s="2" t="s">
        <v>223</v>
      </c>
      <c r="B510" s="62">
        <f>'Crypto Portfolio'!T512</f>
        <v>462.17468879705109</v>
      </c>
    </row>
    <row r="511" spans="1:10" x14ac:dyDescent="0.25">
      <c r="A511" s="2" t="s">
        <v>222</v>
      </c>
      <c r="B511" s="62">
        <f>'Crypto Portfolio'!T513</f>
        <v>511.28183890069147</v>
      </c>
    </row>
    <row r="512" spans="1:10" x14ac:dyDescent="0.25">
      <c r="A512" s="2" t="s">
        <v>221</v>
      </c>
      <c r="B512" s="62">
        <f>'Crypto Portfolio'!T514</f>
        <v>506.40221815629377</v>
      </c>
    </row>
    <row r="513" spans="1:2" x14ac:dyDescent="0.25">
      <c r="A513" s="2" t="s">
        <v>220</v>
      </c>
      <c r="B513" s="62">
        <f>'Crypto Portfolio'!T515</f>
        <v>535.23808134698584</v>
      </c>
    </row>
    <row r="514" spans="1:2" x14ac:dyDescent="0.25">
      <c r="A514" s="2" t="s">
        <v>219</v>
      </c>
      <c r="B514" s="62">
        <f>'Crypto Portfolio'!T516</f>
        <v>518.87780848635168</v>
      </c>
    </row>
    <row r="515" spans="1:2" x14ac:dyDescent="0.25">
      <c r="A515" s="2" t="s">
        <v>218</v>
      </c>
      <c r="B515" s="62">
        <f>'Crypto Portfolio'!T517</f>
        <v>526.8422885028433</v>
      </c>
    </row>
    <row r="516" spans="1:2" x14ac:dyDescent="0.25">
      <c r="A516" s="2" t="s">
        <v>217</v>
      </c>
      <c r="B516" s="62">
        <f>'Crypto Portfolio'!T518</f>
        <v>485.31686447045774</v>
      </c>
    </row>
    <row r="517" spans="1:2" x14ac:dyDescent="0.25">
      <c r="A517" s="2" t="s">
        <v>216</v>
      </c>
      <c r="B517" s="62">
        <f>'Crypto Portfolio'!T519</f>
        <v>524.48970156334019</v>
      </c>
    </row>
    <row r="518" spans="1:2" x14ac:dyDescent="0.25">
      <c r="A518" s="2" t="s">
        <v>215</v>
      </c>
      <c r="B518" s="62">
        <f>'Crypto Portfolio'!T520</f>
        <v>536.98936190156735</v>
      </c>
    </row>
    <row r="519" spans="1:2" x14ac:dyDescent="0.25">
      <c r="A519" s="2" t="s">
        <v>214</v>
      </c>
      <c r="B519" s="62">
        <f>'Crypto Portfolio'!T521</f>
        <v>547.8254808765264</v>
      </c>
    </row>
    <row r="520" spans="1:2" x14ac:dyDescent="0.25">
      <c r="A520" s="2" t="s">
        <v>213</v>
      </c>
      <c r="B520" s="62">
        <f>'Crypto Portfolio'!T522</f>
        <v>524.29253498260209</v>
      </c>
    </row>
    <row r="521" spans="1:2" x14ac:dyDescent="0.25">
      <c r="A521" s="2" t="s">
        <v>212</v>
      </c>
      <c r="B521" s="62">
        <f>'Crypto Portfolio'!T523</f>
        <v>578.26418153029363</v>
      </c>
    </row>
    <row r="522" spans="1:2" x14ac:dyDescent="0.25">
      <c r="A522" s="2" t="s">
        <v>211</v>
      </c>
      <c r="B522" s="62">
        <f>'Crypto Portfolio'!T524</f>
        <v>612.96516454857783</v>
      </c>
    </row>
    <row r="523" spans="1:2" x14ac:dyDescent="0.25">
      <c r="A523" s="2" t="s">
        <v>210</v>
      </c>
      <c r="B523" s="62">
        <f>'Crypto Portfolio'!T525</f>
        <v>651.45885914827136</v>
      </c>
    </row>
    <row r="524" spans="1:2" x14ac:dyDescent="0.25">
      <c r="A524" s="2" t="s">
        <v>209</v>
      </c>
      <c r="B524" s="62">
        <f>'Crypto Portfolio'!T526</f>
        <v>642.16045820651448</v>
      </c>
    </row>
    <row r="525" spans="1:2" x14ac:dyDescent="0.25">
      <c r="A525" s="2" t="s">
        <v>208</v>
      </c>
      <c r="B525" s="62">
        <f>'Crypto Portfolio'!T527</f>
        <v>734.28433091142767</v>
      </c>
    </row>
    <row r="526" spans="1:2" x14ac:dyDescent="0.25">
      <c r="A526" s="2" t="s">
        <v>207</v>
      </c>
      <c r="B526" s="62">
        <f>'Crypto Portfolio'!T528</f>
        <v>789.35798989930981</v>
      </c>
    </row>
    <row r="527" spans="1:2" x14ac:dyDescent="0.25">
      <c r="A527" s="2" t="s">
        <v>206</v>
      </c>
      <c r="B527" s="62">
        <f>'Crypto Portfolio'!T529</f>
        <v>790.27275350245009</v>
      </c>
    </row>
    <row r="528" spans="1:2" x14ac:dyDescent="0.25">
      <c r="A528" s="2" t="s">
        <v>205</v>
      </c>
      <c r="B528" s="62">
        <f>'Crypto Portfolio'!T530</f>
        <v>851.35114382807978</v>
      </c>
    </row>
    <row r="529" spans="1:2" x14ac:dyDescent="0.25">
      <c r="A529" s="2" t="s">
        <v>204</v>
      </c>
      <c r="B529" s="62">
        <f>'Crypto Portfolio'!T531</f>
        <v>903.04636448954079</v>
      </c>
    </row>
    <row r="530" spans="1:2" x14ac:dyDescent="0.25">
      <c r="A530" s="2" t="s">
        <v>203</v>
      </c>
      <c r="B530" s="62">
        <f>'Crypto Portfolio'!T532</f>
        <v>1051.2509006162675</v>
      </c>
    </row>
    <row r="531" spans="1:2" x14ac:dyDescent="0.25">
      <c r="A531" s="2" t="s">
        <v>202</v>
      </c>
      <c r="B531" s="62">
        <f>'Crypto Portfolio'!T533</f>
        <v>1054.1925856465941</v>
      </c>
    </row>
    <row r="532" spans="1:2" x14ac:dyDescent="0.25">
      <c r="A532" s="2" t="s">
        <v>201</v>
      </c>
      <c r="B532" s="62">
        <f>'Crypto Portfolio'!T534</f>
        <v>1072.6627832617091</v>
      </c>
    </row>
    <row r="533" spans="1:2" x14ac:dyDescent="0.25">
      <c r="A533" s="2" t="s">
        <v>200</v>
      </c>
      <c r="B533" s="62">
        <f>'Crypto Portfolio'!T535</f>
        <v>1056.6375054169746</v>
      </c>
    </row>
    <row r="534" spans="1:2" x14ac:dyDescent="0.25">
      <c r="A534" s="2" t="s">
        <v>199</v>
      </c>
      <c r="B534" s="62">
        <f>'Crypto Portfolio'!T536</f>
        <v>1024.1776741825811</v>
      </c>
    </row>
    <row r="535" spans="1:2" x14ac:dyDescent="0.25">
      <c r="A535" s="2" t="s">
        <v>198</v>
      </c>
      <c r="B535" s="62">
        <f>'Crypto Portfolio'!T537</f>
        <v>1020.9058785785461</v>
      </c>
    </row>
    <row r="536" spans="1:2" x14ac:dyDescent="0.25">
      <c r="A536" s="2" t="s">
        <v>197</v>
      </c>
      <c r="B536" s="62">
        <f>'Crypto Portfolio'!T538</f>
        <v>1030.3708500037701</v>
      </c>
    </row>
    <row r="537" spans="1:2" x14ac:dyDescent="0.25">
      <c r="A537" s="2" t="s">
        <v>196</v>
      </c>
      <c r="B537" s="62">
        <f>'Crypto Portfolio'!T539</f>
        <v>1100.5766079779787</v>
      </c>
    </row>
    <row r="538" spans="1:2" x14ac:dyDescent="0.25">
      <c r="A538" s="2" t="s">
        <v>195</v>
      </c>
      <c r="B538" s="62">
        <f>'Crypto Portfolio'!T540</f>
        <v>1159.6635802564697</v>
      </c>
    </row>
    <row r="539" spans="1:2" x14ac:dyDescent="0.25">
      <c r="A539" s="2" t="s">
        <v>194</v>
      </c>
      <c r="B539" s="62">
        <f>'Crypto Portfolio'!T541</f>
        <v>1339.7823480652241</v>
      </c>
    </row>
    <row r="540" spans="1:2" x14ac:dyDescent="0.25">
      <c r="A540" s="2" t="s">
        <v>193</v>
      </c>
      <c r="B540" s="62">
        <f>'Crypto Portfolio'!T542</f>
        <v>1349.9487208158835</v>
      </c>
    </row>
    <row r="541" spans="1:2" x14ac:dyDescent="0.25">
      <c r="A541" s="2" t="s">
        <v>192</v>
      </c>
      <c r="B541" s="62">
        <f>'Crypto Portfolio'!T543</f>
        <v>1393.2373473246155</v>
      </c>
    </row>
    <row r="542" spans="1:2" x14ac:dyDescent="0.25">
      <c r="A542" s="2" t="s">
        <v>191</v>
      </c>
      <c r="B542" s="62">
        <f>'Crypto Portfolio'!T544</f>
        <v>1329.4722090747437</v>
      </c>
    </row>
    <row r="543" spans="1:2" x14ac:dyDescent="0.25">
      <c r="A543" s="2" t="s">
        <v>190</v>
      </c>
      <c r="B543" s="62">
        <f>'Crypto Portfolio'!T545</f>
        <v>1170.4200483907787</v>
      </c>
    </row>
    <row r="544" spans="1:2" x14ac:dyDescent="0.25">
      <c r="A544" s="2" t="s">
        <v>189</v>
      </c>
      <c r="B544" s="62">
        <f>'Crypto Portfolio'!T546</f>
        <v>1252.7630567852405</v>
      </c>
    </row>
    <row r="545" spans="1:2" x14ac:dyDescent="0.25">
      <c r="A545" s="2" t="s">
        <v>188</v>
      </c>
      <c r="B545" s="62">
        <f>'Crypto Portfolio'!T547</f>
        <v>1215.2804393025399</v>
      </c>
    </row>
    <row r="546" spans="1:2" x14ac:dyDescent="0.25">
      <c r="A546" s="2" t="s">
        <v>187</v>
      </c>
      <c r="B546" s="62">
        <f>'Crypto Portfolio'!T548</f>
        <v>1289.571799271092</v>
      </c>
    </row>
    <row r="547" spans="1:2" x14ac:dyDescent="0.25">
      <c r="A547" s="2" t="s">
        <v>186</v>
      </c>
      <c r="B547" s="62">
        <f>'Crypto Portfolio'!T549</f>
        <v>1336.7602930059477</v>
      </c>
    </row>
    <row r="548" spans="1:2" x14ac:dyDescent="0.25">
      <c r="A548" s="2" t="s">
        <v>185</v>
      </c>
      <c r="B548" s="62">
        <f>'Crypto Portfolio'!T550</f>
        <v>1305.8819097727187</v>
      </c>
    </row>
    <row r="549" spans="1:2" x14ac:dyDescent="0.25">
      <c r="A549" s="2" t="s">
        <v>184</v>
      </c>
      <c r="B549" s="62">
        <f>'Crypto Portfolio'!T551</f>
        <v>1384.9414821627822</v>
      </c>
    </row>
    <row r="550" spans="1:2" x14ac:dyDescent="0.25">
      <c r="A550" s="2" t="s">
        <v>183</v>
      </c>
      <c r="B550" s="62">
        <f>'Crypto Portfolio'!T552</f>
        <v>1311.8958240726949</v>
      </c>
    </row>
    <row r="551" spans="1:2" x14ac:dyDescent="0.25">
      <c r="A551" s="2" t="s">
        <v>182</v>
      </c>
      <c r="B551" s="62">
        <f>'Crypto Portfolio'!T553</f>
        <v>1324.8992273160416</v>
      </c>
    </row>
    <row r="552" spans="1:2" x14ac:dyDescent="0.25">
      <c r="A552" s="2" t="s">
        <v>181</v>
      </c>
      <c r="B552" s="62">
        <f>'Crypto Portfolio'!T554</f>
        <v>1244.7267205353717</v>
      </c>
    </row>
    <row r="553" spans="1:2" x14ac:dyDescent="0.25">
      <c r="A553" s="2" t="s">
        <v>180</v>
      </c>
      <c r="B553" s="62">
        <f>'Crypto Portfolio'!T555</f>
        <v>1265.4935305409567</v>
      </c>
    </row>
    <row r="554" spans="1:2" x14ac:dyDescent="0.25">
      <c r="A554" s="2" t="s">
        <v>179</v>
      </c>
      <c r="B554" s="62">
        <f>'Crypto Portfolio'!T556</f>
        <v>1267.4363152055869</v>
      </c>
    </row>
    <row r="555" spans="1:2" x14ac:dyDescent="0.25">
      <c r="A555" s="2" t="s">
        <v>178</v>
      </c>
      <c r="B555" s="62">
        <f>'Crypto Portfolio'!T557</f>
        <v>1302.1102507088917</v>
      </c>
    </row>
    <row r="556" spans="1:2" x14ac:dyDescent="0.25">
      <c r="A556" s="2" t="s">
        <v>177</v>
      </c>
      <c r="B556" s="62">
        <f>'Crypto Portfolio'!T558</f>
        <v>1313.8535894202803</v>
      </c>
    </row>
    <row r="557" spans="1:2" x14ac:dyDescent="0.25">
      <c r="A557" s="2" t="s">
        <v>176</v>
      </c>
      <c r="B557" s="62">
        <f>'Crypto Portfolio'!T559</f>
        <v>1431.187490362981</v>
      </c>
    </row>
    <row r="558" spans="1:2" x14ac:dyDescent="0.25">
      <c r="A558" s="2" t="s">
        <v>175</v>
      </c>
      <c r="B558" s="62">
        <f>'Crypto Portfolio'!T560</f>
        <v>1369.2876445119161</v>
      </c>
    </row>
    <row r="559" spans="1:2" x14ac:dyDescent="0.25">
      <c r="A559" s="2" t="s">
        <v>174</v>
      </c>
      <c r="B559" s="62">
        <f>'Crypto Portfolio'!T561</f>
        <v>1387.7516187028809</v>
      </c>
    </row>
    <row r="560" spans="1:2" x14ac:dyDescent="0.25">
      <c r="A560" s="2" t="s">
        <v>173</v>
      </c>
      <c r="B560" s="62">
        <f>'Crypto Portfolio'!T562</f>
        <v>1294.8583299772101</v>
      </c>
    </row>
    <row r="561" spans="1:2" x14ac:dyDescent="0.25">
      <c r="A561" s="2" t="s">
        <v>172</v>
      </c>
      <c r="B561" s="62">
        <f>'Crypto Portfolio'!T563</f>
        <v>1381.1862097241685</v>
      </c>
    </row>
    <row r="562" spans="1:2" x14ac:dyDescent="0.25">
      <c r="A562" s="2" t="s">
        <v>171</v>
      </c>
      <c r="B562" s="62">
        <f>'Crypto Portfolio'!T564</f>
        <v>1325.6767980825634</v>
      </c>
    </row>
    <row r="563" spans="1:2" x14ac:dyDescent="0.25">
      <c r="A563" s="2" t="s">
        <v>170</v>
      </c>
      <c r="B563" s="62">
        <f>'Crypto Portfolio'!T565</f>
        <v>1283.5289902630907</v>
      </c>
    </row>
    <row r="564" spans="1:2" x14ac:dyDescent="0.25">
      <c r="A564" s="2" t="s">
        <v>169</v>
      </c>
      <c r="B564" s="62">
        <f>'Crypto Portfolio'!T566</f>
        <v>1415.9484954054112</v>
      </c>
    </row>
    <row r="565" spans="1:2" x14ac:dyDescent="0.25">
      <c r="A565" s="2" t="s">
        <v>168</v>
      </c>
      <c r="B565" s="62">
        <f>'Crypto Portfolio'!T567</f>
        <v>1509.5425023624443</v>
      </c>
    </row>
    <row r="566" spans="1:2" x14ac:dyDescent="0.25">
      <c r="A566" s="2" t="s">
        <v>167</v>
      </c>
      <c r="B566" s="62">
        <f>'Crypto Portfolio'!T568</f>
        <v>1406.7779400276077</v>
      </c>
    </row>
    <row r="567" spans="1:2" x14ac:dyDescent="0.25">
      <c r="A567" s="2" t="s">
        <v>166</v>
      </c>
      <c r="B567" s="62">
        <f>'Crypto Portfolio'!T569</f>
        <v>1451.6914155499951</v>
      </c>
    </row>
    <row r="568" spans="1:2" x14ac:dyDescent="0.25">
      <c r="A568" s="2" t="s">
        <v>165</v>
      </c>
      <c r="B568" s="62">
        <f>'Crypto Portfolio'!T570</f>
        <v>1398.2242372785056</v>
      </c>
    </row>
    <row r="569" spans="1:2" x14ac:dyDescent="0.25">
      <c r="A569" s="2" t="s">
        <v>164</v>
      </c>
      <c r="B569" s="62">
        <f>'Crypto Portfolio'!T571</f>
        <v>1386.4193389517866</v>
      </c>
    </row>
    <row r="570" spans="1:2" x14ac:dyDescent="0.25">
      <c r="A570" s="2" t="s">
        <v>163</v>
      </c>
      <c r="B570" s="62">
        <f>'Crypto Portfolio'!T572</f>
        <v>1304.9384279641808</v>
      </c>
    </row>
    <row r="571" spans="1:2" x14ac:dyDescent="0.25">
      <c r="A571" s="2" t="s">
        <v>162</v>
      </c>
      <c r="B571" s="62">
        <f>'Crypto Portfolio'!T573</f>
        <v>1311.2864026508978</v>
      </c>
    </row>
    <row r="572" spans="1:2" x14ac:dyDescent="0.25">
      <c r="A572" s="2" t="s">
        <v>161</v>
      </c>
      <c r="B572" s="62">
        <f>'Crypto Portfolio'!T574</f>
        <v>1259.2577934857477</v>
      </c>
    </row>
    <row r="573" spans="1:2" x14ac:dyDescent="0.25">
      <c r="A573" s="2" t="s">
        <v>160</v>
      </c>
      <c r="B573" s="62">
        <f>'Crypto Portfolio'!T575</f>
        <v>1255.4520879481786</v>
      </c>
    </row>
    <row r="574" spans="1:2" x14ac:dyDescent="0.25">
      <c r="A574" s="2" t="s">
        <v>159</v>
      </c>
      <c r="B574" s="62">
        <f>'Crypto Portfolio'!T576</f>
        <v>1372.0991368742489</v>
      </c>
    </row>
    <row r="575" spans="1:2" x14ac:dyDescent="0.25">
      <c r="A575" s="2" t="s">
        <v>158</v>
      </c>
      <c r="B575" s="62">
        <f>'Crypto Portfolio'!T577</f>
        <v>1371.7443982142618</v>
      </c>
    </row>
    <row r="576" spans="1:2" x14ac:dyDescent="0.25">
      <c r="A576" s="2" t="s">
        <v>157</v>
      </c>
      <c r="B576" s="62">
        <f>'Crypto Portfolio'!T578</f>
        <v>1374.3029972442735</v>
      </c>
    </row>
    <row r="577" spans="1:2" x14ac:dyDescent="0.25">
      <c r="A577" s="2" t="s">
        <v>156</v>
      </c>
      <c r="B577" s="62">
        <f>'Crypto Portfolio'!T579</f>
        <v>1412.9235202530783</v>
      </c>
    </row>
    <row r="578" spans="1:2" x14ac:dyDescent="0.25">
      <c r="A578" s="2" t="s">
        <v>155</v>
      </c>
      <c r="B578" s="62">
        <f>'Crypto Portfolio'!T580</f>
        <v>1467.1356416562103</v>
      </c>
    </row>
    <row r="579" spans="1:2" x14ac:dyDescent="0.25">
      <c r="A579" s="2" t="s">
        <v>154</v>
      </c>
      <c r="B579" s="62">
        <f>'Crypto Portfolio'!T581</f>
        <v>1455.7393230437965</v>
      </c>
    </row>
    <row r="580" spans="1:2" x14ac:dyDescent="0.25">
      <c r="A580" s="2" t="s">
        <v>153</v>
      </c>
      <c r="B580" s="62">
        <f>'Crypto Portfolio'!T582</f>
        <v>1495.490271484256</v>
      </c>
    </row>
    <row r="581" spans="1:2" x14ac:dyDescent="0.25">
      <c r="A581" s="2" t="s">
        <v>152</v>
      </c>
      <c r="B581" s="62">
        <f>'Crypto Portfolio'!T583</f>
        <v>1529.4345604715361</v>
      </c>
    </row>
    <row r="582" spans="1:2" x14ac:dyDescent="0.25">
      <c r="A582" s="2" t="s">
        <v>151</v>
      </c>
      <c r="B582" s="62">
        <f>'Crypto Portfolio'!T584</f>
        <v>1471.3592479772879</v>
      </c>
    </row>
    <row r="583" spans="1:2" x14ac:dyDescent="0.25">
      <c r="A583" s="2" t="s">
        <v>150</v>
      </c>
      <c r="B583" s="62">
        <f>'Crypto Portfolio'!T585</f>
        <v>1527.022581224702</v>
      </c>
    </row>
    <row r="584" spans="1:2" x14ac:dyDescent="0.25">
      <c r="A584" s="2" t="s">
        <v>149</v>
      </c>
      <c r="B584" s="62">
        <f>'Crypto Portfolio'!T586</f>
        <v>1571.2374889516825</v>
      </c>
    </row>
    <row r="585" spans="1:2" x14ac:dyDescent="0.25">
      <c r="A585" s="2" t="s">
        <v>148</v>
      </c>
      <c r="B585" s="62">
        <f>'Crypto Portfolio'!T587</f>
        <v>1633.0521609887332</v>
      </c>
    </row>
    <row r="586" spans="1:2" x14ac:dyDescent="0.25">
      <c r="A586" s="2" t="s">
        <v>147</v>
      </c>
      <c r="B586" s="62">
        <f>'Crypto Portfolio'!T588</f>
        <v>1530.2162824001691</v>
      </c>
    </row>
    <row r="587" spans="1:2" x14ac:dyDescent="0.25">
      <c r="A587" s="2" t="s">
        <v>146</v>
      </c>
      <c r="B587" s="62">
        <f>'Crypto Portfolio'!T589</f>
        <v>1627.4423218268571</v>
      </c>
    </row>
    <row r="588" spans="1:2" x14ac:dyDescent="0.25">
      <c r="A588" s="2" t="s">
        <v>145</v>
      </c>
      <c r="B588" s="62">
        <f>'Crypto Portfolio'!T590</f>
        <v>1657.5970695632354</v>
      </c>
    </row>
    <row r="589" spans="1:2" x14ac:dyDescent="0.25">
      <c r="A589" s="2" t="s">
        <v>144</v>
      </c>
      <c r="B589" s="62">
        <f>'Crypto Portfolio'!T591</f>
        <v>1702.4269705647994</v>
      </c>
    </row>
    <row r="590" spans="1:2" x14ac:dyDescent="0.25">
      <c r="A590" s="2" t="s">
        <v>143</v>
      </c>
      <c r="B590" s="62">
        <f>'Crypto Portfolio'!T592</f>
        <v>1792.9391740262836</v>
      </c>
    </row>
    <row r="591" spans="1:2" x14ac:dyDescent="0.25">
      <c r="A591" s="2" t="s">
        <v>142</v>
      </c>
      <c r="B591" s="62">
        <f>'Crypto Portfolio'!T593</f>
        <v>1904.9779862242763</v>
      </c>
    </row>
    <row r="592" spans="1:2" x14ac:dyDescent="0.25">
      <c r="A592" s="2" t="s">
        <v>141</v>
      </c>
      <c r="B592" s="62">
        <f>'Crypto Portfolio'!T594</f>
        <v>1936.5976145684976</v>
      </c>
    </row>
    <row r="593" spans="1:2" x14ac:dyDescent="0.25">
      <c r="A593" s="2" t="s">
        <v>140</v>
      </c>
      <c r="B593" s="62">
        <f>'Crypto Portfolio'!T595</f>
        <v>1976.1202658084972</v>
      </c>
    </row>
    <row r="594" spans="1:2" x14ac:dyDescent="0.25">
      <c r="A594" s="2" t="s">
        <v>139</v>
      </c>
      <c r="B594" s="62">
        <f>'Crypto Portfolio'!T596</f>
        <v>1995.6474509809714</v>
      </c>
    </row>
    <row r="595" spans="1:2" x14ac:dyDescent="0.25">
      <c r="A595" s="2" t="s">
        <v>138</v>
      </c>
      <c r="B595" s="62">
        <f>'Crypto Portfolio'!T597</f>
        <v>1900.3406518762872</v>
      </c>
    </row>
    <row r="596" spans="1:2" x14ac:dyDescent="0.25">
      <c r="A596" s="2" t="s">
        <v>137</v>
      </c>
      <c r="B596" s="62">
        <f>'Crypto Portfolio'!T598</f>
        <v>1866.3345014037377</v>
      </c>
    </row>
    <row r="597" spans="1:2" x14ac:dyDescent="0.25">
      <c r="A597" s="2" t="s">
        <v>136</v>
      </c>
      <c r="B597" s="62">
        <f>'Crypto Portfolio'!T599</f>
        <v>1752.4501998652436</v>
      </c>
    </row>
    <row r="598" spans="1:2" x14ac:dyDescent="0.25">
      <c r="A598" s="2" t="s">
        <v>135</v>
      </c>
      <c r="B598" s="62">
        <f>'Crypto Portfolio'!T600</f>
        <v>1720.2127267690489</v>
      </c>
    </row>
    <row r="599" spans="1:2" x14ac:dyDescent="0.25">
      <c r="A599" s="2" t="s">
        <v>134</v>
      </c>
      <c r="B599" s="62">
        <f>'Crypto Portfolio'!T601</f>
        <v>1884.8751111536089</v>
      </c>
    </row>
    <row r="600" spans="1:2" x14ac:dyDescent="0.25">
      <c r="A600" s="2" t="s">
        <v>133</v>
      </c>
      <c r="B600" s="62">
        <f>'Crypto Portfolio'!T602</f>
        <v>1795.5807589169651</v>
      </c>
    </row>
    <row r="601" spans="1:2" x14ac:dyDescent="0.25">
      <c r="A601" s="2" t="s">
        <v>132</v>
      </c>
      <c r="B601" s="62">
        <f>'Crypto Portfolio'!T603</f>
        <v>1719.8323349374361</v>
      </c>
    </row>
    <row r="602" spans="1:2" x14ac:dyDescent="0.25">
      <c r="A602" s="2" t="s">
        <v>131</v>
      </c>
      <c r="B602" s="62">
        <f>'Crypto Portfolio'!T604</f>
        <v>1743.3115821828578</v>
      </c>
    </row>
    <row r="603" spans="1:2" x14ac:dyDescent="0.25">
      <c r="A603" s="2" t="s">
        <v>130</v>
      </c>
      <c r="B603" s="62">
        <f>'Crypto Portfolio'!T605</f>
        <v>1653.7345193549206</v>
      </c>
    </row>
    <row r="604" spans="1:2" x14ac:dyDescent="0.25">
      <c r="A604" s="2" t="s">
        <v>129</v>
      </c>
      <c r="B604" s="62">
        <f>'Crypto Portfolio'!T606</f>
        <v>1666.630166447635</v>
      </c>
    </row>
    <row r="605" spans="1:2" x14ac:dyDescent="0.25">
      <c r="A605" s="2" t="s">
        <v>128</v>
      </c>
      <c r="B605" s="62">
        <f>'Crypto Portfolio'!T607</f>
        <v>1828.9437689331025</v>
      </c>
    </row>
    <row r="606" spans="1:2" x14ac:dyDescent="0.25">
      <c r="A606" s="2" t="s">
        <v>127</v>
      </c>
      <c r="B606" s="62">
        <f>'Crypto Portfolio'!T608</f>
        <v>1931.3905752579149</v>
      </c>
    </row>
    <row r="607" spans="1:2" x14ac:dyDescent="0.25">
      <c r="A607" s="2" t="s">
        <v>126</v>
      </c>
      <c r="B607" s="62">
        <f>'Crypto Portfolio'!T609</f>
        <v>1951.8667496935527</v>
      </c>
    </row>
    <row r="608" spans="1:2" x14ac:dyDescent="0.25">
      <c r="A608" s="2" t="s">
        <v>125</v>
      </c>
      <c r="B608" s="62">
        <f>'Crypto Portfolio'!T610</f>
        <v>1977.2955071190904</v>
      </c>
    </row>
    <row r="609" spans="1:2" x14ac:dyDescent="0.25">
      <c r="A609" s="2" t="s">
        <v>124</v>
      </c>
      <c r="B609" s="62">
        <f>'Crypto Portfolio'!T611</f>
        <v>2042.3153243222123</v>
      </c>
    </row>
    <row r="610" spans="1:2" x14ac:dyDescent="0.25">
      <c r="A610" s="2" t="s">
        <v>123</v>
      </c>
      <c r="B610" s="62">
        <f>'Crypto Portfolio'!T612</f>
        <v>2063.6379627153856</v>
      </c>
    </row>
    <row r="611" spans="1:2" x14ac:dyDescent="0.25">
      <c r="A611" s="2" t="s">
        <v>122</v>
      </c>
      <c r="B611" s="62">
        <f>'Crypto Portfolio'!T613</f>
        <v>2049.6155307849949</v>
      </c>
    </row>
    <row r="612" spans="1:2" x14ac:dyDescent="0.25">
      <c r="A612" s="2" t="s">
        <v>121</v>
      </c>
      <c r="B612" s="62">
        <f>'Crypto Portfolio'!T614</f>
        <v>2205.0664402738444</v>
      </c>
    </row>
    <row r="613" spans="1:2" x14ac:dyDescent="0.25">
      <c r="A613" s="2" t="s">
        <v>120</v>
      </c>
      <c r="B613" s="62">
        <f>'Crypto Portfolio'!T615</f>
        <v>2068.3049036566899</v>
      </c>
    </row>
    <row r="614" spans="1:2" x14ac:dyDescent="0.25">
      <c r="A614" s="2" t="s">
        <v>119</v>
      </c>
      <c r="B614" s="62">
        <f>'Crypto Portfolio'!T616</f>
        <v>2255.1338284449685</v>
      </c>
    </row>
    <row r="615" spans="1:2" x14ac:dyDescent="0.25">
      <c r="A615" s="2" t="s">
        <v>118</v>
      </c>
      <c r="B615" s="62">
        <f>'Crypto Portfolio'!T617</f>
        <v>2322.7563884266256</v>
      </c>
    </row>
    <row r="616" spans="1:2" x14ac:dyDescent="0.25">
      <c r="A616" s="2" t="s">
        <v>117</v>
      </c>
      <c r="B616" s="62">
        <f>'Crypto Portfolio'!T618</f>
        <v>2316.1972928253599</v>
      </c>
    </row>
    <row r="617" spans="1:2" x14ac:dyDescent="0.25">
      <c r="A617" s="2" t="s">
        <v>116</v>
      </c>
      <c r="B617" s="62">
        <f>'Crypto Portfolio'!T619</f>
        <v>2389.9623091511457</v>
      </c>
    </row>
    <row r="618" spans="1:2" x14ac:dyDescent="0.25">
      <c r="A618" s="2" t="s">
        <v>115</v>
      </c>
      <c r="B618" s="62">
        <f>'Crypto Portfolio'!T620</f>
        <v>2492.9274221875876</v>
      </c>
    </row>
    <row r="619" spans="1:2" x14ac:dyDescent="0.25">
      <c r="A619" s="2" t="s">
        <v>114</v>
      </c>
      <c r="B619" s="62">
        <f>'Crypto Portfolio'!T621</f>
        <v>2384.2901466318667</v>
      </c>
    </row>
    <row r="620" spans="1:2" x14ac:dyDescent="0.25">
      <c r="A620" s="2" t="s">
        <v>113</v>
      </c>
      <c r="B620" s="62">
        <f>'Crypto Portfolio'!T622</f>
        <v>2533.8212841787595</v>
      </c>
    </row>
    <row r="621" spans="1:2" x14ac:dyDescent="0.25">
      <c r="A621" s="2" t="s">
        <v>112</v>
      </c>
      <c r="B621" s="62">
        <f>'Crypto Portfolio'!T623</f>
        <v>2251.6648651647911</v>
      </c>
    </row>
    <row r="622" spans="1:2" x14ac:dyDescent="0.25">
      <c r="A622" s="2" t="s">
        <v>111</v>
      </c>
      <c r="B622" s="62">
        <f>'Crypto Portfolio'!T624</f>
        <v>2426.7583868531383</v>
      </c>
    </row>
    <row r="623" spans="1:2" x14ac:dyDescent="0.25">
      <c r="A623" s="2" t="s">
        <v>110</v>
      </c>
      <c r="B623" s="62">
        <f>'Crypto Portfolio'!T625</f>
        <v>2558.041999782793</v>
      </c>
    </row>
    <row r="624" spans="1:2" x14ac:dyDescent="0.25">
      <c r="A624" s="2" t="s">
        <v>109</v>
      </c>
      <c r="B624" s="62">
        <f>'Crypto Portfolio'!T626</f>
        <v>2533.9388805278459</v>
      </c>
    </row>
    <row r="625" spans="1:2" x14ac:dyDescent="0.25">
      <c r="A625" s="2" t="s">
        <v>108</v>
      </c>
      <c r="B625" s="62">
        <f>'Crypto Portfolio'!T627</f>
        <v>2597.4029218296537</v>
      </c>
    </row>
    <row r="626" spans="1:2" x14ac:dyDescent="0.25">
      <c r="A626" s="2" t="s">
        <v>107</v>
      </c>
      <c r="B626" s="62">
        <f>'Crypto Portfolio'!T628</f>
        <v>2333.919329989003</v>
      </c>
    </row>
    <row r="627" spans="1:2" x14ac:dyDescent="0.25">
      <c r="A627" s="2" t="s">
        <v>106</v>
      </c>
      <c r="B627" s="62">
        <f>'Crypto Portfolio'!T629</f>
        <v>2328.1522551829239</v>
      </c>
    </row>
    <row r="628" spans="1:2" x14ac:dyDescent="0.25">
      <c r="A628" s="2" t="s">
        <v>105</v>
      </c>
      <c r="B628" s="62">
        <f>'Crypto Portfolio'!T630</f>
        <v>1671.609020071412</v>
      </c>
    </row>
    <row r="629" spans="1:2" x14ac:dyDescent="0.25">
      <c r="A629" s="2" t="s">
        <v>104</v>
      </c>
      <c r="B629" s="62">
        <f>'Crypto Portfolio'!T631</f>
        <v>1985.8792563720474</v>
      </c>
    </row>
    <row r="630" spans="1:2" x14ac:dyDescent="0.25">
      <c r="A630" s="2" t="s">
        <v>103</v>
      </c>
      <c r="B630" s="62">
        <f>'Crypto Portfolio'!T632</f>
        <v>1705.4207071067094</v>
      </c>
    </row>
    <row r="631" spans="1:2" x14ac:dyDescent="0.25">
      <c r="A631" s="2" t="s">
        <v>102</v>
      </c>
      <c r="B631" s="62">
        <f>'Crypto Portfolio'!T633</f>
        <v>1605.7780863059306</v>
      </c>
    </row>
    <row r="632" spans="1:2" x14ac:dyDescent="0.25">
      <c r="A632" s="2" t="s">
        <v>101</v>
      </c>
      <c r="B632" s="62">
        <f>'Crypto Portfolio'!T634</f>
        <v>1443.5187784703653</v>
      </c>
    </row>
    <row r="633" spans="1:2" x14ac:dyDescent="0.25">
      <c r="A633" s="2" t="s">
        <v>100</v>
      </c>
      <c r="B633" s="62">
        <f>'Crypto Portfolio'!T635</f>
        <v>1762.0340515986757</v>
      </c>
    </row>
    <row r="634" spans="1:2" x14ac:dyDescent="0.25">
      <c r="A634" s="2" t="s">
        <v>99</v>
      </c>
      <c r="B634" s="62">
        <f>'Crypto Portfolio'!T636</f>
        <v>1770.8865402963095</v>
      </c>
    </row>
    <row r="635" spans="1:2" x14ac:dyDescent="0.25">
      <c r="A635" s="2" t="s">
        <v>98</v>
      </c>
      <c r="B635" s="62">
        <f>'Crypto Portfolio'!T637</f>
        <v>1968.0638779686603</v>
      </c>
    </row>
    <row r="636" spans="1:2" x14ac:dyDescent="0.25">
      <c r="A636" s="2" t="s">
        <v>97</v>
      </c>
      <c r="B636" s="62">
        <f>'Crypto Portfolio'!T638</f>
        <v>1855.4840411626981</v>
      </c>
    </row>
    <row r="637" spans="1:2" x14ac:dyDescent="0.25">
      <c r="A637" s="2" t="s">
        <v>96</v>
      </c>
      <c r="B637" s="62">
        <f>'Crypto Portfolio'!T639</f>
        <v>1681.8445952863428</v>
      </c>
    </row>
    <row r="638" spans="1:2" x14ac:dyDescent="0.25">
      <c r="A638" s="2" t="s">
        <v>95</v>
      </c>
      <c r="B638" s="62">
        <f>'Crypto Portfolio'!T640</f>
        <v>1567.7574370215787</v>
      </c>
    </row>
    <row r="639" spans="1:2" x14ac:dyDescent="0.25">
      <c r="A639" s="2" t="s">
        <v>94</v>
      </c>
      <c r="B639" s="62">
        <f>'Crypto Portfolio'!T641</f>
        <v>1709.1711534695892</v>
      </c>
    </row>
    <row r="640" spans="1:2" x14ac:dyDescent="0.25">
      <c r="A640" s="2" t="s">
        <v>93</v>
      </c>
      <c r="B640" s="62">
        <f>'Crypto Portfolio'!T642</f>
        <v>1886.0992924290099</v>
      </c>
    </row>
    <row r="641" spans="1:2" x14ac:dyDescent="0.25">
      <c r="A641" s="2" t="s">
        <v>92</v>
      </c>
      <c r="B641" s="62">
        <f>'Crypto Portfolio'!T643</f>
        <v>1880.8507372278195</v>
      </c>
    </row>
    <row r="642" spans="1:2" x14ac:dyDescent="0.25">
      <c r="A642" s="2" t="s">
        <v>91</v>
      </c>
      <c r="B642" s="62">
        <f>'Crypto Portfolio'!T644</f>
        <v>1948.8007877248297</v>
      </c>
    </row>
    <row r="643" spans="1:2" x14ac:dyDescent="0.25">
      <c r="A643" s="2" t="s">
        <v>90</v>
      </c>
      <c r="B643" s="62">
        <f>'Crypto Portfolio'!T645</f>
        <v>2056.9398817492456</v>
      </c>
    </row>
    <row r="644" spans="1:2" x14ac:dyDescent="0.25">
      <c r="A644" s="2" t="s">
        <v>89</v>
      </c>
      <c r="B644" s="62">
        <f>'Crypto Portfolio'!T646</f>
        <v>1907.4656201369171</v>
      </c>
    </row>
    <row r="645" spans="1:2" x14ac:dyDescent="0.25">
      <c r="A645" s="2" t="s">
        <v>88</v>
      </c>
      <c r="B645" s="62">
        <f>'Crypto Portfolio'!T647</f>
        <v>1865.833381240561</v>
      </c>
    </row>
    <row r="646" spans="1:2" x14ac:dyDescent="0.25">
      <c r="A646" s="2" t="s">
        <v>87</v>
      </c>
      <c r="B646" s="62">
        <f>'Crypto Portfolio'!T648</f>
        <v>1892.5088639382536</v>
      </c>
    </row>
    <row r="647" spans="1:2" x14ac:dyDescent="0.25">
      <c r="A647" s="2" t="s">
        <v>86</v>
      </c>
      <c r="B647" s="62">
        <f>'Crypto Portfolio'!T649</f>
        <v>1765.5504110149791</v>
      </c>
    </row>
    <row r="648" spans="1:2" x14ac:dyDescent="0.25">
      <c r="A648" s="2" t="s">
        <v>85</v>
      </c>
      <c r="B648" s="62">
        <f>'Crypto Portfolio'!T650</f>
        <v>1758.3506502004532</v>
      </c>
    </row>
    <row r="649" spans="1:2" x14ac:dyDescent="0.25">
      <c r="A649" s="2" t="s">
        <v>84</v>
      </c>
      <c r="B649" s="62">
        <f>'Crypto Portfolio'!T651</f>
        <v>1831.1982362399867</v>
      </c>
    </row>
    <row r="650" spans="1:2" x14ac:dyDescent="0.25">
      <c r="A650" s="2" t="s">
        <v>83</v>
      </c>
      <c r="B650" s="62">
        <f>'Crypto Portfolio'!T652</f>
        <v>1729.1084256647307</v>
      </c>
    </row>
    <row r="651" spans="1:2" x14ac:dyDescent="0.25">
      <c r="A651" s="2" t="s">
        <v>82</v>
      </c>
      <c r="B651" s="62">
        <f>'Crypto Portfolio'!T653</f>
        <v>1652.6050875146911</v>
      </c>
    </row>
    <row r="652" spans="1:2" x14ac:dyDescent="0.25">
      <c r="A652" s="2" t="s">
        <v>81</v>
      </c>
      <c r="B652" s="62">
        <f>'Crypto Portfolio'!T654</f>
        <v>1670.9853220110717</v>
      </c>
    </row>
    <row r="653" spans="1:2" x14ac:dyDescent="0.25">
      <c r="A653" s="2" t="s">
        <v>80</v>
      </c>
      <c r="B653" s="62">
        <f>'Crypto Portfolio'!T655</f>
        <v>1772.8627704545422</v>
      </c>
    </row>
    <row r="654" spans="1:2" x14ac:dyDescent="0.25">
      <c r="A654" s="2" t="s">
        <v>79</v>
      </c>
      <c r="B654" s="62">
        <f>'Crypto Portfolio'!T656</f>
        <v>1802.1236381984327</v>
      </c>
    </row>
    <row r="655" spans="1:2" x14ac:dyDescent="0.25">
      <c r="A655" s="2" t="s">
        <v>78</v>
      </c>
      <c r="B655" s="62">
        <f>'Crypto Portfolio'!T657</f>
        <v>1780.9135369918242</v>
      </c>
    </row>
    <row r="656" spans="1:2" x14ac:dyDescent="0.25">
      <c r="A656" s="2" t="s">
        <v>77</v>
      </c>
      <c r="B656" s="62">
        <f>'Crypto Portfolio'!T658</f>
        <v>1686.1974780854134</v>
      </c>
    </row>
    <row r="657" spans="1:2" x14ac:dyDescent="0.25">
      <c r="A657" s="2" t="s">
        <v>76</v>
      </c>
      <c r="B657" s="62">
        <f>'Crypto Portfolio'!T659</f>
        <v>1691.1802354291156</v>
      </c>
    </row>
    <row r="658" spans="1:2" x14ac:dyDescent="0.25">
      <c r="A658" s="2" t="s">
        <v>75</v>
      </c>
      <c r="B658" s="62">
        <f>'Crypto Portfolio'!T660</f>
        <v>1607.4251376239545</v>
      </c>
    </row>
    <row r="659" spans="1:2" x14ac:dyDescent="0.25">
      <c r="A659" s="2" t="s">
        <v>74</v>
      </c>
      <c r="B659" s="62">
        <f>'Crypto Portfolio'!T661</f>
        <v>1579.260011465539</v>
      </c>
    </row>
    <row r="660" spans="1:2" x14ac:dyDescent="0.25">
      <c r="A660" s="2" t="s">
        <v>73</v>
      </c>
      <c r="B660" s="62">
        <f>'Crypto Portfolio'!T662</f>
        <v>1620.2437813070003</v>
      </c>
    </row>
    <row r="661" spans="1:2" x14ac:dyDescent="0.25">
      <c r="A661" s="2" t="s">
        <v>72</v>
      </c>
      <c r="B661" s="62">
        <f>'Crypto Portfolio'!T663</f>
        <v>1338.1744313831578</v>
      </c>
    </row>
    <row r="662" spans="1:2" x14ac:dyDescent="0.25">
      <c r="A662" s="2" t="s">
        <v>71</v>
      </c>
      <c r="B662" s="62">
        <f>'Crypto Portfolio'!T664</f>
        <v>1312.6938333263865</v>
      </c>
    </row>
    <row r="663" spans="1:2" x14ac:dyDescent="0.25">
      <c r="A663" s="2" t="s">
        <v>70</v>
      </c>
      <c r="B663" s="62">
        <f>'Crypto Portfolio'!T665</f>
        <v>1425.0653027007227</v>
      </c>
    </row>
    <row r="664" spans="1:2" x14ac:dyDescent="0.25">
      <c r="A664" s="2" t="s">
        <v>69</v>
      </c>
      <c r="B664" s="62">
        <f>'Crypto Portfolio'!T666</f>
        <v>1504.8036519710479</v>
      </c>
    </row>
    <row r="665" spans="1:2" x14ac:dyDescent="0.25">
      <c r="A665" s="2" t="s">
        <v>68</v>
      </c>
      <c r="B665" s="62">
        <f>'Crypto Portfolio'!T667</f>
        <v>1381.3964329846572</v>
      </c>
    </row>
    <row r="666" spans="1:2" x14ac:dyDescent="0.25">
      <c r="A666" s="2" t="s">
        <v>67</v>
      </c>
      <c r="B666" s="62">
        <f>'Crypto Portfolio'!T668</f>
        <v>1382.3371133567725</v>
      </c>
    </row>
    <row r="667" spans="1:2" x14ac:dyDescent="0.25">
      <c r="A667" s="2" t="s">
        <v>66</v>
      </c>
      <c r="B667" s="62">
        <f>'Crypto Portfolio'!T669</f>
        <v>1471.0923907308111</v>
      </c>
    </row>
    <row r="668" spans="1:2" x14ac:dyDescent="0.25">
      <c r="A668" s="2" t="s">
        <v>65</v>
      </c>
      <c r="B668" s="62">
        <f>'Crypto Portfolio'!T670</f>
        <v>1478.4710865756101</v>
      </c>
    </row>
    <row r="669" spans="1:2" x14ac:dyDescent="0.25">
      <c r="A669" s="2" t="s">
        <v>64</v>
      </c>
      <c r="B669" s="62">
        <f>'Crypto Portfolio'!T671</f>
        <v>1530.9641955833285</v>
      </c>
    </row>
    <row r="670" spans="1:2" x14ac:dyDescent="0.25">
      <c r="A670" s="2" t="s">
        <v>63</v>
      </c>
      <c r="B670" s="62">
        <f>'Crypto Portfolio'!T672</f>
        <v>1556.8696197908091</v>
      </c>
    </row>
    <row r="671" spans="1:2" x14ac:dyDescent="0.25">
      <c r="A671" s="2" t="s">
        <v>62</v>
      </c>
      <c r="B671" s="62">
        <f>'Crypto Portfolio'!T673</f>
        <v>1482.0421707111313</v>
      </c>
    </row>
    <row r="672" spans="1:2" x14ac:dyDescent="0.25">
      <c r="A672" s="2" t="s">
        <v>61</v>
      </c>
      <c r="B672" s="62">
        <f>'Crypto Portfolio'!T674</f>
        <v>1524.385820286687</v>
      </c>
    </row>
    <row r="673" spans="1:2" x14ac:dyDescent="0.25">
      <c r="A673" s="2" t="s">
        <v>60</v>
      </c>
      <c r="B673" s="62">
        <f>'Crypto Portfolio'!T675</f>
        <v>1565.2004316452073</v>
      </c>
    </row>
    <row r="674" spans="1:2" x14ac:dyDescent="0.25">
      <c r="A674" s="2" t="s">
        <v>59</v>
      </c>
      <c r="B674" s="62">
        <f>'Crypto Portfolio'!T676</f>
        <v>1614.0890569706339</v>
      </c>
    </row>
    <row r="675" spans="1:2" x14ac:dyDescent="0.25">
      <c r="A675" s="2" t="s">
        <v>58</v>
      </c>
      <c r="B675" s="62">
        <f>'Crypto Portfolio'!T677</f>
        <v>1552.343026594845</v>
      </c>
    </row>
    <row r="676" spans="1:2" x14ac:dyDescent="0.25">
      <c r="A676" s="2" t="s">
        <v>57</v>
      </c>
      <c r="B676" s="62">
        <f>'Crypto Portfolio'!T678</f>
        <v>1599.8116441492616</v>
      </c>
    </row>
    <row r="677" spans="1:2" x14ac:dyDescent="0.25">
      <c r="A677" s="2" t="s">
        <v>56</v>
      </c>
      <c r="B677" s="62">
        <f>'Crypto Portfolio'!T679</f>
        <v>1599.8159826358226</v>
      </c>
    </row>
    <row r="678" spans="1:2" x14ac:dyDescent="0.25">
      <c r="A678" s="2" t="s">
        <v>55</v>
      </c>
      <c r="B678" s="62">
        <f>'Crypto Portfolio'!T680</f>
        <v>1508.1438827221496</v>
      </c>
    </row>
    <row r="679" spans="1:2" x14ac:dyDescent="0.25">
      <c r="A679" s="2" t="s">
        <v>54</v>
      </c>
      <c r="B679" s="62">
        <f>'Crypto Portfolio'!T681</f>
        <v>1531.2076816480871</v>
      </c>
    </row>
    <row r="680" spans="1:2" x14ac:dyDescent="0.25">
      <c r="A680" s="2" t="s">
        <v>53</v>
      </c>
      <c r="B680" s="62">
        <f>'Crypto Portfolio'!T682</f>
        <v>1516.7639270477971</v>
      </c>
    </row>
    <row r="681" spans="1:2" x14ac:dyDescent="0.25">
      <c r="A681" s="2" t="s">
        <v>52</v>
      </c>
      <c r="B681" s="62">
        <f>'Crypto Portfolio'!T683</f>
        <v>1536.3992934520795</v>
      </c>
    </row>
    <row r="682" spans="1:2" x14ac:dyDescent="0.25">
      <c r="A682" s="2" t="s">
        <v>51</v>
      </c>
      <c r="B682" s="62">
        <f>'Crypto Portfolio'!T684</f>
        <v>1492.8506005420513</v>
      </c>
    </row>
    <row r="683" spans="1:2" x14ac:dyDescent="0.25">
      <c r="A683" s="2" t="s">
        <v>50</v>
      </c>
      <c r="B683" s="62">
        <f>'Crypto Portfolio'!T685</f>
        <v>1441.5416705179157</v>
      </c>
    </row>
    <row r="684" spans="1:2" x14ac:dyDescent="0.25">
      <c r="A684" s="2" t="s">
        <v>49</v>
      </c>
      <c r="B684" s="62">
        <f>'Crypto Portfolio'!T686</f>
        <v>1449.2541645065069</v>
      </c>
    </row>
    <row r="685" spans="1:2" x14ac:dyDescent="0.25">
      <c r="A685" s="2" t="s">
        <v>48</v>
      </c>
      <c r="B685" s="62">
        <f>'Crypto Portfolio'!T687</f>
        <v>1420.9611976511665</v>
      </c>
    </row>
    <row r="686" spans="1:2" x14ac:dyDescent="0.25">
      <c r="A686" s="2" t="s">
        <v>47</v>
      </c>
      <c r="B686" s="62">
        <f>'Crypto Portfolio'!T688</f>
        <v>1369.1796479320235</v>
      </c>
    </row>
    <row r="687" spans="1:2" x14ac:dyDescent="0.25">
      <c r="A687" s="2" t="s">
        <v>46</v>
      </c>
      <c r="B687" s="62">
        <f>'Crypto Portfolio'!T689</f>
        <v>1369.2876544879887</v>
      </c>
    </row>
    <row r="688" spans="1:2" x14ac:dyDescent="0.25">
      <c r="A688" s="2" t="s">
        <v>45</v>
      </c>
      <c r="B688" s="62">
        <f>'Crypto Portfolio'!T690</f>
        <v>1377.55346047496</v>
      </c>
    </row>
    <row r="689" spans="1:2" x14ac:dyDescent="0.25">
      <c r="A689" s="2" t="s">
        <v>44</v>
      </c>
      <c r="B689" s="62">
        <f>'Crypto Portfolio'!T691</f>
        <v>1304.5171668046253</v>
      </c>
    </row>
    <row r="690" spans="1:2" x14ac:dyDescent="0.25">
      <c r="A690" s="2" t="s">
        <v>43</v>
      </c>
      <c r="B690" s="62">
        <f>'Crypto Portfolio'!T692</f>
        <v>1241.1194708635624</v>
      </c>
    </row>
    <row r="691" spans="1:2" x14ac:dyDescent="0.25">
      <c r="A691" s="2" t="s">
        <v>42</v>
      </c>
      <c r="B691" s="62">
        <f>'Crypto Portfolio'!T693</f>
        <v>1375.8071234348852</v>
      </c>
    </row>
    <row r="692" spans="1:2" x14ac:dyDescent="0.25">
      <c r="A692" s="2" t="s">
        <v>41</v>
      </c>
      <c r="B692" s="62">
        <f>'Crypto Portfolio'!T694</f>
        <v>1390.31248122847</v>
      </c>
    </row>
    <row r="693" spans="1:2" x14ac:dyDescent="0.25">
      <c r="A693" s="2" t="s">
        <v>40</v>
      </c>
      <c r="B693" s="62">
        <f>'Crypto Portfolio'!T695</f>
        <v>1425.4697752238667</v>
      </c>
    </row>
    <row r="694" spans="1:2" x14ac:dyDescent="0.25">
      <c r="A694" s="2" t="s">
        <v>39</v>
      </c>
      <c r="B694" s="62">
        <f>'Crypto Portfolio'!T696</f>
        <v>1440.5630443598138</v>
      </c>
    </row>
    <row r="695" spans="1:2" x14ac:dyDescent="0.25">
      <c r="A695" s="2" t="s">
        <v>38</v>
      </c>
      <c r="B695" s="62">
        <f>'Crypto Portfolio'!T697</f>
        <v>1456.9055696289952</v>
      </c>
    </row>
    <row r="696" spans="1:2" x14ac:dyDescent="0.25">
      <c r="A696" s="2" t="s">
        <v>37</v>
      </c>
      <c r="B696" s="62">
        <f>'Crypto Portfolio'!T698</f>
        <v>1484.8726353768534</v>
      </c>
    </row>
    <row r="697" spans="1:2" x14ac:dyDescent="0.25">
      <c r="A697" s="2" t="s">
        <v>36</v>
      </c>
      <c r="B697" s="62">
        <f>'Crypto Portfolio'!T699</f>
        <v>1525.9820603205694</v>
      </c>
    </row>
    <row r="698" spans="1:2" x14ac:dyDescent="0.25">
      <c r="A698" s="2" t="s">
        <v>35</v>
      </c>
      <c r="B698" s="62">
        <f>'Crypto Portfolio'!T700</f>
        <v>1530.4089745622055</v>
      </c>
    </row>
    <row r="699" spans="1:2" x14ac:dyDescent="0.25">
      <c r="A699" s="2" t="s">
        <v>34</v>
      </c>
      <c r="B699" s="62">
        <f>'Crypto Portfolio'!T701</f>
        <v>1544.3527018662789</v>
      </c>
    </row>
    <row r="700" spans="1:2" x14ac:dyDescent="0.25">
      <c r="A700" s="2" t="s">
        <v>33</v>
      </c>
      <c r="B700" s="62">
        <f>'Crypto Portfolio'!T702</f>
        <v>1583.362811749211</v>
      </c>
    </row>
    <row r="701" spans="1:2" x14ac:dyDescent="0.25">
      <c r="A701" s="2" t="s">
        <v>32</v>
      </c>
      <c r="B701" s="62">
        <f>'Crypto Portfolio'!T703</f>
        <v>1607.6527225677125</v>
      </c>
    </row>
    <row r="702" spans="1:2" x14ac:dyDescent="0.25">
      <c r="A702" s="2" t="s">
        <v>31</v>
      </c>
      <c r="B702" s="62">
        <f>'Crypto Portfolio'!T704</f>
        <v>1607.1474603320485</v>
      </c>
    </row>
    <row r="703" spans="1:2" x14ac:dyDescent="0.25">
      <c r="A703" s="2" t="s">
        <v>30</v>
      </c>
      <c r="B703" s="62">
        <f>'Crypto Portfolio'!T705</f>
        <v>1606.4344343140715</v>
      </c>
    </row>
    <row r="704" spans="1:2" x14ac:dyDescent="0.25">
      <c r="A704" s="2" t="s">
        <v>29</v>
      </c>
      <c r="B704" s="62">
        <f>'Crypto Portfolio'!T706</f>
        <v>1611.5799483096616</v>
      </c>
    </row>
    <row r="705" spans="1:2" x14ac:dyDescent="0.25">
      <c r="A705" s="2" t="s">
        <v>28</v>
      </c>
      <c r="B705" s="62">
        <f>'Crypto Portfolio'!T707</f>
        <v>1667.7506191900534</v>
      </c>
    </row>
    <row r="706" spans="1:2" x14ac:dyDescent="0.25">
      <c r="A706" s="2" t="s">
        <v>27</v>
      </c>
      <c r="B706" s="62">
        <f>'Crypto Portfolio'!T708</f>
        <v>1694.747656044957</v>
      </c>
    </row>
    <row r="707" spans="1:2" x14ac:dyDescent="0.25">
      <c r="A707" s="2" t="s">
        <v>26</v>
      </c>
      <c r="B707" s="62">
        <f>'Crypto Portfolio'!T709</f>
        <v>1722.3353874064449</v>
      </c>
    </row>
    <row r="708" spans="1:2" x14ac:dyDescent="0.25">
      <c r="A708" s="2" t="s">
        <v>25</v>
      </c>
      <c r="B708" s="62">
        <f>'Crypto Portfolio'!T710</f>
        <v>1824.2131904805847</v>
      </c>
    </row>
    <row r="709" spans="1:2" x14ac:dyDescent="0.25">
      <c r="A709" s="2" t="s">
        <v>24</v>
      </c>
      <c r="B709" s="62">
        <f>'Crypto Portfolio'!T711</f>
        <v>1756.9125696670078</v>
      </c>
    </row>
    <row r="710" spans="1:2" x14ac:dyDescent="0.25">
      <c r="A710" s="2" t="s">
        <v>23</v>
      </c>
      <c r="B710" s="62">
        <f>'Crypto Portfolio'!T712</f>
        <v>1827.7741838404493</v>
      </c>
    </row>
    <row r="711" spans="1:2" x14ac:dyDescent="0.25">
      <c r="A711" s="2" t="s">
        <v>22</v>
      </c>
      <c r="B711" s="62">
        <f>'Crypto Portfolio'!T713</f>
        <v>1956.5762013155309</v>
      </c>
    </row>
    <row r="712" spans="1:2" x14ac:dyDescent="0.25">
      <c r="A712" s="2" t="s">
        <v>21</v>
      </c>
      <c r="B712" s="62">
        <f>'Crypto Portfolio'!T714</f>
        <v>2050.8141832278834</v>
      </c>
    </row>
    <row r="713" spans="1:2" x14ac:dyDescent="0.25">
      <c r="A713" s="2" t="s">
        <v>20</v>
      </c>
      <c r="B713" s="62">
        <f>'Crypto Portfolio'!T715</f>
        <v>2040.6720064991157</v>
      </c>
    </row>
    <row r="714" spans="1:2" x14ac:dyDescent="0.25">
      <c r="A714" s="2" t="s">
        <v>19</v>
      </c>
      <c r="B714" s="62">
        <f>'Crypto Portfolio'!T716</f>
        <v>2293.6471791260929</v>
      </c>
    </row>
    <row r="715" spans="1:2" x14ac:dyDescent="0.25">
      <c r="A715" s="2" t="s">
        <v>18</v>
      </c>
      <c r="B715" s="62">
        <f>'Crypto Portfolio'!T717</f>
        <v>2310.2599722034997</v>
      </c>
    </row>
    <row r="716" spans="1:2" x14ac:dyDescent="0.25">
      <c r="A716" s="2" t="s">
        <v>17</v>
      </c>
      <c r="B716" s="62">
        <f>'Crypto Portfolio'!T718</f>
        <v>2310.6802278449318</v>
      </c>
    </row>
    <row r="717" spans="1:2" x14ac:dyDescent="0.25">
      <c r="A717" s="2" t="s">
        <v>16</v>
      </c>
      <c r="B717" s="62">
        <f>'Crypto Portfolio'!T719</f>
        <v>2233.119271941976</v>
      </c>
    </row>
    <row r="718" spans="1:2" x14ac:dyDescent="0.25">
      <c r="A718" s="2" t="s">
        <v>15</v>
      </c>
      <c r="B718" s="62">
        <f>'Crypto Portfolio'!T720</f>
        <v>2110.7107966349672</v>
      </c>
    </row>
    <row r="719" spans="1:2" x14ac:dyDescent="0.25">
      <c r="A719" s="2" t="s">
        <v>14</v>
      </c>
      <c r="B719" s="62">
        <f>'Crypto Portfolio'!T721</f>
        <v>2208.6127734981374</v>
      </c>
    </row>
    <row r="720" spans="1:2" x14ac:dyDescent="0.25">
      <c r="A720" s="2" t="s">
        <v>13</v>
      </c>
      <c r="B720" s="62">
        <f>'Crypto Portfolio'!T722</f>
        <v>2464.7038172369234</v>
      </c>
    </row>
    <row r="721" spans="1:2" x14ac:dyDescent="0.25">
      <c r="A721" s="2" t="s">
        <v>12</v>
      </c>
      <c r="B721" s="62">
        <f>'Crypto Portfolio'!T723</f>
        <v>2522.3573868968961</v>
      </c>
    </row>
    <row r="722" spans="1:2" x14ac:dyDescent="0.25">
      <c r="A722" s="2" t="s">
        <v>11</v>
      </c>
      <c r="B722" s="62">
        <f>'Crypto Portfolio'!T724</f>
        <v>2494.2436606082856</v>
      </c>
    </row>
    <row r="723" spans="1:2" x14ac:dyDescent="0.25">
      <c r="A723" s="2" t="s">
        <v>10</v>
      </c>
      <c r="B723" s="62">
        <f>'Crypto Portfolio'!T725</f>
        <v>2650.0863598811338</v>
      </c>
    </row>
    <row r="724" spans="1:2" x14ac:dyDescent="0.25">
      <c r="A724" s="2" t="s">
        <v>9</v>
      </c>
      <c r="B724" s="62">
        <f>'Crypto Portfolio'!T726</f>
        <v>2839.5436092202553</v>
      </c>
    </row>
    <row r="725" spans="1:2" x14ac:dyDescent="0.25">
      <c r="A725" s="2" t="s">
        <v>8</v>
      </c>
      <c r="B725" s="62">
        <f>'Crypto Portfolio'!T727</f>
        <v>2673.3034443776196</v>
      </c>
    </row>
    <row r="726" spans="1:2" x14ac:dyDescent="0.25">
      <c r="A726" s="2" t="s">
        <v>7</v>
      </c>
      <c r="B726" s="62">
        <f>'Crypto Portfolio'!T728</f>
        <v>2730.1943742085359</v>
      </c>
    </row>
    <row r="727" spans="1:2" x14ac:dyDescent="0.25">
      <c r="A727" s="2" t="s">
        <v>6</v>
      </c>
      <c r="B727" s="62">
        <f>'Crypto Portfolio'!T729</f>
        <v>2559.2940897876615</v>
      </c>
    </row>
    <row r="728" spans="1:2" x14ac:dyDescent="0.25">
      <c r="A728" s="2" t="s">
        <v>5</v>
      </c>
      <c r="B728" s="62">
        <f>'Crypto Portfolio'!T730</f>
        <v>2842.624914594433</v>
      </c>
    </row>
    <row r="729" spans="1:2" x14ac:dyDescent="0.25">
      <c r="A729" s="2" t="s">
        <v>4</v>
      </c>
      <c r="B729" s="62">
        <f>'Crypto Portfolio'!T731</f>
        <v>2772.0655179400878</v>
      </c>
    </row>
    <row r="730" spans="1:2" x14ac:dyDescent="0.25">
      <c r="A730" s="2" t="s">
        <v>3</v>
      </c>
      <c r="B730" s="62">
        <f>'Crypto Portfolio'!T732</f>
        <v>2764.5450627387618</v>
      </c>
    </row>
    <row r="731" spans="1:2" x14ac:dyDescent="0.25">
      <c r="A731" s="2" t="s">
        <v>2</v>
      </c>
      <c r="B731" s="62">
        <f>'Crypto Portfolio'!T733</f>
        <v>2671.6211273593462</v>
      </c>
    </row>
    <row r="732" spans="1:2" x14ac:dyDescent="0.25">
      <c r="A732" s="2" t="s">
        <v>1</v>
      </c>
      <c r="B732" s="62">
        <f>'Crypto Portfolio'!T734</f>
        <v>2726.2587064801978</v>
      </c>
    </row>
    <row r="733" spans="1:2" ht="15.75" thickBot="1" x14ac:dyDescent="0.3">
      <c r="A733" s="23" t="s">
        <v>0</v>
      </c>
      <c r="B733" s="63">
        <f>'Crypto Portfolio'!T735</f>
        <v>2876.1262705118861</v>
      </c>
    </row>
  </sheetData>
  <mergeCells count="4">
    <mergeCell ref="H1:J1"/>
    <mergeCell ref="E1:G1"/>
    <mergeCell ref="M3:N3"/>
    <mergeCell ref="S30:U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00"/>
  <sheetViews>
    <sheetView zoomScaleNormal="100" workbookViewId="0">
      <selection activeCell="H9" sqref="H9:H10"/>
    </sheetView>
  </sheetViews>
  <sheetFormatPr defaultRowHeight="15" x14ac:dyDescent="0.25"/>
  <cols>
    <col min="1" max="1" width="14.7109375" customWidth="1"/>
    <col min="7" max="7" width="12.85546875" customWidth="1"/>
    <col min="9" max="9" width="12.28515625" customWidth="1"/>
    <col min="10" max="10" width="11" customWidth="1"/>
    <col min="11" max="11" width="12.7109375" customWidth="1"/>
    <col min="12" max="12" width="12.7109375" bestFit="1" customWidth="1"/>
    <col min="13" max="13" width="10" customWidth="1"/>
    <col min="15" max="15" width="12.7109375" bestFit="1" customWidth="1"/>
    <col min="17" max="17" width="23.42578125" customWidth="1"/>
    <col min="18" max="19" width="12.85546875" customWidth="1"/>
    <col min="20" max="20" width="13.7109375" bestFit="1" customWidth="1"/>
    <col min="21" max="21" width="18.5703125" customWidth="1"/>
    <col min="22" max="22" width="13.140625" customWidth="1"/>
    <col min="23" max="23" width="20.7109375" customWidth="1"/>
  </cols>
  <sheetData>
    <row r="1" spans="1:23" ht="15.75" thickBot="1" x14ac:dyDescent="0.3">
      <c r="B1" s="149" t="s">
        <v>794</v>
      </c>
      <c r="C1" s="150"/>
      <c r="D1" s="151"/>
    </row>
    <row r="2" spans="1:23" ht="15.75" thickBot="1" x14ac:dyDescent="0.3">
      <c r="A2" s="83" t="str">
        <f>'Equity Data'!H2</f>
        <v>Date</v>
      </c>
      <c r="B2" s="65" t="str">
        <f>'Equity Data'!I1</f>
        <v>NIFTY50</v>
      </c>
      <c r="C2" s="65" t="str">
        <f>'Equity Data'!J1</f>
        <v>S&amp;P500</v>
      </c>
      <c r="D2" s="66" t="str">
        <f>'Equity Data'!K1</f>
        <v>Altcoin</v>
      </c>
      <c r="E2" s="161" t="s">
        <v>795</v>
      </c>
      <c r="F2" s="162"/>
      <c r="G2" s="163"/>
      <c r="I2" s="97"/>
      <c r="J2" s="156" t="s">
        <v>776</v>
      </c>
      <c r="K2" s="156"/>
      <c r="L2" s="157"/>
      <c r="Q2" t="s">
        <v>811</v>
      </c>
    </row>
    <row r="3" spans="1:23" ht="15.75" thickBot="1" x14ac:dyDescent="0.3">
      <c r="A3" s="47" t="str">
        <f>'Equity Data'!H3</f>
        <v>Sep 01, 2019</v>
      </c>
      <c r="B3" s="19">
        <f>'Equity Data'!I3</f>
        <v>10946.2</v>
      </c>
      <c r="C3" s="19">
        <f>'Equity Data'!J3</f>
        <v>2978.71</v>
      </c>
      <c r="D3" s="19">
        <f>'Equity Data'!K3</f>
        <v>100</v>
      </c>
      <c r="E3" s="64" t="s">
        <v>744</v>
      </c>
      <c r="F3" s="65" t="s">
        <v>742</v>
      </c>
      <c r="G3" s="66" t="s">
        <v>745</v>
      </c>
      <c r="I3" s="76" t="s">
        <v>737</v>
      </c>
      <c r="J3" s="96" t="s">
        <v>744</v>
      </c>
      <c r="K3" s="81" t="s">
        <v>742</v>
      </c>
      <c r="L3" s="82" t="s">
        <v>745</v>
      </c>
      <c r="M3" s="155" t="s">
        <v>777</v>
      </c>
      <c r="N3" s="156"/>
      <c r="O3" s="157"/>
      <c r="Q3" s="114" t="s">
        <v>810</v>
      </c>
      <c r="R3" s="96"/>
    </row>
    <row r="4" spans="1:23" ht="15.75" thickBot="1" x14ac:dyDescent="0.3">
      <c r="A4" s="48" t="str">
        <f>'Equity Data'!H4</f>
        <v>Sep 08, 2019</v>
      </c>
      <c r="B4" s="19">
        <f>'Equity Data'!I4</f>
        <v>11075.9</v>
      </c>
      <c r="C4" s="19">
        <f>'Equity Data'!J4</f>
        <v>3007.39</v>
      </c>
      <c r="D4" s="19">
        <f>'Equity Data'!K4</f>
        <v>105.89367428396149</v>
      </c>
      <c r="E4" s="94">
        <f>B4/B3-1</f>
        <v>1.1848860791872973E-2</v>
      </c>
      <c r="F4" s="95">
        <f>C4/C3-1</f>
        <v>9.6283290417662482E-3</v>
      </c>
      <c r="G4" s="57">
        <f>D4/D3-1</f>
        <v>5.8936742839614809E-2</v>
      </c>
      <c r="I4" s="2" t="str">
        <f>'Overall Portfolio'!D3</f>
        <v>Sep 03, 2019</v>
      </c>
      <c r="J4" s="19">
        <f>'Overall Portfolio'!E3</f>
        <v>10797.9</v>
      </c>
      <c r="K4" s="19">
        <f>'Overall Portfolio'!F3</f>
        <v>2906.27</v>
      </c>
      <c r="L4" s="32">
        <f>'Overall Portfolio'!G3</f>
        <v>106.01961129547252</v>
      </c>
      <c r="M4" s="111" t="s">
        <v>744</v>
      </c>
      <c r="N4" s="71" t="s">
        <v>742</v>
      </c>
      <c r="O4" s="72" t="s">
        <v>745</v>
      </c>
      <c r="Q4" s="2" t="s">
        <v>813</v>
      </c>
      <c r="R4" s="20">
        <f>CORREL(E4:E107,F4:F107)</f>
        <v>0.69131666824147731</v>
      </c>
    </row>
    <row r="5" spans="1:23" x14ac:dyDescent="0.25">
      <c r="A5" s="48" t="str">
        <f>'Equity Data'!H5</f>
        <v>Sep 15, 2019</v>
      </c>
      <c r="B5" s="19">
        <f>'Equity Data'!I5</f>
        <v>11274.2</v>
      </c>
      <c r="C5" s="19">
        <f>'Equity Data'!J5</f>
        <v>2992.07</v>
      </c>
      <c r="D5" s="19">
        <f>'Equity Data'!K5</f>
        <v>104.55383855196415</v>
      </c>
      <c r="E5" s="35">
        <f t="shared" ref="E5:E68" si="0">B5/B4-1</f>
        <v>1.7903736942370463E-2</v>
      </c>
      <c r="F5" s="36">
        <f t="shared" ref="F5:F68" si="1">C5/C4-1</f>
        <v>-5.0941181556098947E-3</v>
      </c>
      <c r="G5" s="20">
        <f t="shared" ref="G5:G68" si="2">D5/D4-1</f>
        <v>-1.2652651266065962E-2</v>
      </c>
      <c r="I5" s="2" t="str">
        <f>'Overall Portfolio'!D4</f>
        <v>Sep 04, 2019</v>
      </c>
      <c r="J5" s="19">
        <f>'Overall Portfolio'!E4</f>
        <v>10844.65</v>
      </c>
      <c r="K5" s="19">
        <f>'Overall Portfolio'!F4</f>
        <v>2937.78</v>
      </c>
      <c r="L5" s="32">
        <f>'Overall Portfolio'!G4</f>
        <v>103.80885067928736</v>
      </c>
      <c r="M5" s="35">
        <f>J5/J4-1</f>
        <v>4.3295455597847088E-3</v>
      </c>
      <c r="N5" s="36">
        <f t="shared" ref="N5:O5" si="3">K5/K4-1</f>
        <v>1.0842075925499017E-2</v>
      </c>
      <c r="O5" s="20">
        <f t="shared" si="3"/>
        <v>-2.0852374284073272E-2</v>
      </c>
      <c r="Q5" s="2" t="s">
        <v>812</v>
      </c>
      <c r="R5" s="20">
        <f>CORREL(F4:F107,G4:G107)</f>
        <v>0.20221301659927243</v>
      </c>
    </row>
    <row r="6" spans="1:23" ht="15.75" thickBot="1" x14ac:dyDescent="0.3">
      <c r="A6" s="48" t="str">
        <f>'Equity Data'!H6</f>
        <v>Sep 22, 2019</v>
      </c>
      <c r="B6" s="19">
        <f>'Equity Data'!I6</f>
        <v>11512.4</v>
      </c>
      <c r="C6" s="19">
        <f>'Equity Data'!J6</f>
        <v>2961.79</v>
      </c>
      <c r="D6" s="19">
        <f>'Equity Data'!K6</f>
        <v>108.28082583542106</v>
      </c>
      <c r="E6" s="35">
        <f t="shared" si="0"/>
        <v>2.1127884905359107E-2</v>
      </c>
      <c r="F6" s="36">
        <f t="shared" si="1"/>
        <v>-1.0120084088941828E-2</v>
      </c>
      <c r="G6" s="20">
        <f t="shared" si="2"/>
        <v>3.564658490854522E-2</v>
      </c>
      <c r="I6" s="2" t="str">
        <f>'Overall Portfolio'!D5</f>
        <v>Sep 05, 2019</v>
      </c>
      <c r="J6" s="19">
        <f>'Overall Portfolio'!E5</f>
        <v>10847.9</v>
      </c>
      <c r="K6" s="19">
        <f>'Overall Portfolio'!F5</f>
        <v>2976</v>
      </c>
      <c r="L6" s="32">
        <f>'Overall Portfolio'!G5</f>
        <v>104.21591444814706</v>
      </c>
      <c r="M6" s="35">
        <f t="shared" ref="M6:M69" si="4">J6/J5-1</f>
        <v>2.9968694240944949E-4</v>
      </c>
      <c r="N6" s="36">
        <f t="shared" ref="N6:N69" si="5">K6/K5-1</f>
        <v>1.3009823744460025E-2</v>
      </c>
      <c r="O6" s="20">
        <f t="shared" ref="O6:O69" si="6">L6/L5-1</f>
        <v>3.9212819157135037E-3</v>
      </c>
      <c r="Q6" s="23" t="s">
        <v>814</v>
      </c>
      <c r="R6" s="39">
        <f>CORREL(G4:G107,E4:E107)</f>
        <v>0.17008438976015725</v>
      </c>
    </row>
    <row r="7" spans="1:23" ht="15.75" thickBot="1" x14ac:dyDescent="0.3">
      <c r="A7" s="48" t="str">
        <f>'Equity Data'!H7</f>
        <v>Sep 29, 2019</v>
      </c>
      <c r="B7" s="19">
        <f>'Equity Data'!I7</f>
        <v>11174.75</v>
      </c>
      <c r="C7" s="19">
        <f>'Equity Data'!J7</f>
        <v>2952.01</v>
      </c>
      <c r="D7" s="19">
        <f>'Equity Data'!K7</f>
        <v>84.327836279510052</v>
      </c>
      <c r="E7" s="35">
        <f t="shared" si="0"/>
        <v>-2.9329244988012926E-2</v>
      </c>
      <c r="F7" s="36">
        <f t="shared" si="1"/>
        <v>-3.3020572018946925E-3</v>
      </c>
      <c r="G7" s="20">
        <f t="shared" si="2"/>
        <v>-0.22121173689899443</v>
      </c>
      <c r="I7" s="2" t="str">
        <f>'Overall Portfolio'!D6</f>
        <v>Sep 06, 2019</v>
      </c>
      <c r="J7" s="19">
        <f>'Overall Portfolio'!E6</f>
        <v>10946.2</v>
      </c>
      <c r="K7" s="19">
        <f>'Overall Portfolio'!F6</f>
        <v>2978.71</v>
      </c>
      <c r="L7" s="32">
        <f>'Overall Portfolio'!G6</f>
        <v>101.96717602735706</v>
      </c>
      <c r="M7" s="35">
        <f t="shared" si="4"/>
        <v>9.0616617041088254E-3</v>
      </c>
      <c r="N7" s="36">
        <f t="shared" si="5"/>
        <v>9.1061827956995245E-4</v>
      </c>
      <c r="O7" s="20">
        <f t="shared" si="6"/>
        <v>-2.1577687368553256E-2</v>
      </c>
    </row>
    <row r="8" spans="1:23" ht="30.75" thickBot="1" x14ac:dyDescent="0.3">
      <c r="A8" s="48" t="str">
        <f>'Equity Data'!H8</f>
        <v>Oct 06, 2019</v>
      </c>
      <c r="B8" s="19">
        <f>'Equity Data'!I8</f>
        <v>11305.05</v>
      </c>
      <c r="C8" s="19">
        <f>'Equity Data'!J8</f>
        <v>2970.27</v>
      </c>
      <c r="D8" s="19">
        <f>'Equity Data'!K8</f>
        <v>85.103061945238295</v>
      </c>
      <c r="E8" s="35">
        <f t="shared" si="0"/>
        <v>1.1660216112217237E-2</v>
      </c>
      <c r="F8" s="36">
        <f t="shared" si="1"/>
        <v>6.1856159023849777E-3</v>
      </c>
      <c r="G8" s="20">
        <f t="shared" si="2"/>
        <v>9.192998420577414E-3</v>
      </c>
      <c r="I8" s="2" t="str">
        <f>'Overall Portfolio'!D7</f>
        <v>Sep 09, 2019</v>
      </c>
      <c r="J8" s="19">
        <f>'Overall Portfolio'!E7</f>
        <v>11003.05</v>
      </c>
      <c r="K8" s="19">
        <f>'Overall Portfolio'!F7</f>
        <v>2978.43</v>
      </c>
      <c r="L8" s="32">
        <f>'Overall Portfolio'!G7</f>
        <v>105.40530250193825</v>
      </c>
      <c r="M8" s="35">
        <f t="shared" si="4"/>
        <v>5.1935831612794914E-3</v>
      </c>
      <c r="N8" s="36">
        <f t="shared" si="5"/>
        <v>-9.4000423002005284E-5</v>
      </c>
      <c r="O8" s="20">
        <f t="shared" si="6"/>
        <v>3.3717972866668111E-2</v>
      </c>
      <c r="Q8" s="111" t="s">
        <v>802</v>
      </c>
      <c r="R8" s="115" t="s">
        <v>799</v>
      </c>
      <c r="S8" s="115" t="s">
        <v>796</v>
      </c>
      <c r="T8" s="115" t="s">
        <v>797</v>
      </c>
      <c r="U8" s="115" t="s">
        <v>798</v>
      </c>
      <c r="V8" s="116" t="s">
        <v>801</v>
      </c>
    </row>
    <row r="9" spans="1:23" ht="15.75" x14ac:dyDescent="0.25">
      <c r="A9" s="48" t="str">
        <f>'Equity Data'!H9</f>
        <v>Oct 13, 2019</v>
      </c>
      <c r="B9" s="19">
        <f>'Equity Data'!I9</f>
        <v>11661.85</v>
      </c>
      <c r="C9" s="19">
        <f>'Equity Data'!J9</f>
        <v>2986.2</v>
      </c>
      <c r="D9" s="19">
        <f>'Equity Data'!K9</f>
        <v>92.341403595854658</v>
      </c>
      <c r="E9" s="35">
        <f t="shared" si="0"/>
        <v>3.156111649218718E-2</v>
      </c>
      <c r="F9" s="36">
        <f t="shared" si="1"/>
        <v>5.3631488046541609E-3</v>
      </c>
      <c r="G9" s="20">
        <f t="shared" si="2"/>
        <v>8.5053833377629395E-2</v>
      </c>
      <c r="I9" s="2" t="str">
        <f>'Overall Portfolio'!D8</f>
        <v>Sep 11, 2019</v>
      </c>
      <c r="J9" s="19">
        <f>'Overall Portfolio'!E8</f>
        <v>11035.7</v>
      </c>
      <c r="K9" s="19">
        <f>'Overall Portfolio'!F8</f>
        <v>3000.93</v>
      </c>
      <c r="L9" s="32">
        <f>'Overall Portfolio'!G8</f>
        <v>102.04257499127404</v>
      </c>
      <c r="M9" s="35">
        <f t="shared" si="4"/>
        <v>2.9673590504453173E-3</v>
      </c>
      <c r="N9" s="36">
        <f t="shared" si="5"/>
        <v>7.5543155286510455E-3</v>
      </c>
      <c r="O9" s="20">
        <f t="shared" si="6"/>
        <v>-3.1902830605721966E-2</v>
      </c>
      <c r="Q9" s="2" t="s">
        <v>744</v>
      </c>
      <c r="R9" s="98">
        <f>_xlfn.STDEV.P(M5:M500)</f>
        <v>1.5644150972567231E-2</v>
      </c>
      <c r="S9" s="98">
        <f>R9*SQRT(252)</f>
        <v>0.24834319767697285</v>
      </c>
      <c r="T9" s="98">
        <f>1/3</f>
        <v>0.33333333333333331</v>
      </c>
      <c r="U9" s="98">
        <f>T9*S9</f>
        <v>8.2781065892324285E-2</v>
      </c>
      <c r="V9" s="46">
        <f>U9/$U$12</f>
        <v>0.14910811823193393</v>
      </c>
    </row>
    <row r="10" spans="1:23" ht="15.75" x14ac:dyDescent="0.25">
      <c r="A10" s="48" t="str">
        <f>'Equity Data'!H10</f>
        <v>Oct 20, 2019</v>
      </c>
      <c r="B10" s="19">
        <f>'Equity Data'!I10</f>
        <v>11583.9</v>
      </c>
      <c r="C10" s="19">
        <f>'Equity Data'!J10</f>
        <v>3022.55</v>
      </c>
      <c r="D10" s="19">
        <f>'Equity Data'!K10</f>
        <v>90.625849980750445</v>
      </c>
      <c r="E10" s="35">
        <f t="shared" si="0"/>
        <v>-6.6841881862654828E-3</v>
      </c>
      <c r="F10" s="36">
        <f t="shared" si="1"/>
        <v>1.2172660906838217E-2</v>
      </c>
      <c r="G10" s="20">
        <f t="shared" si="2"/>
        <v>-1.8578379235089204E-2</v>
      </c>
      <c r="I10" s="2" t="str">
        <f>'Overall Portfolio'!D9</f>
        <v>Sep 12, 2019</v>
      </c>
      <c r="J10" s="19">
        <f>'Overall Portfolio'!E9</f>
        <v>10982.8</v>
      </c>
      <c r="K10" s="19">
        <f>'Overall Portfolio'!F9</f>
        <v>3009.57</v>
      </c>
      <c r="L10" s="32">
        <f>'Overall Portfolio'!G9</f>
        <v>103.26614248216515</v>
      </c>
      <c r="M10" s="35">
        <f t="shared" si="4"/>
        <v>-4.7935337133123701E-3</v>
      </c>
      <c r="N10" s="36">
        <f t="shared" si="5"/>
        <v>2.8791074766822966E-3</v>
      </c>
      <c r="O10" s="20">
        <f t="shared" si="6"/>
        <v>1.199075475110023E-2</v>
      </c>
      <c r="Q10" s="2" t="s">
        <v>742</v>
      </c>
      <c r="R10" s="98">
        <f>_xlfn.STDEV.P(N5:N500)</f>
        <v>1.5839178024800341E-2</v>
      </c>
      <c r="S10" s="98">
        <f>R10*SQRT(252)</f>
        <v>0.25143915615180573</v>
      </c>
      <c r="T10" s="98">
        <f t="shared" ref="T10:T11" si="7">1/3</f>
        <v>0.33333333333333331</v>
      </c>
      <c r="U10" s="98">
        <f t="shared" ref="U10:U11" si="8">T10*S10</f>
        <v>8.3813052050601911E-2</v>
      </c>
      <c r="V10" s="46">
        <f t="shared" ref="V10:V11" si="9">U10/$U$12</f>
        <v>0.15096696738353016</v>
      </c>
    </row>
    <row r="11" spans="1:23" ht="16.5" thickBot="1" x14ac:dyDescent="0.3">
      <c r="A11" s="48" t="str">
        <f>'Equity Data'!H11</f>
        <v>Oct 27, 2019</v>
      </c>
      <c r="B11" s="19">
        <f>'Equity Data'!I11</f>
        <v>11890.6</v>
      </c>
      <c r="C11" s="19">
        <f>'Equity Data'!J11</f>
        <v>3066.91</v>
      </c>
      <c r="D11" s="19">
        <f>'Equity Data'!K11</f>
        <v>97.774760546382169</v>
      </c>
      <c r="E11" s="35">
        <f t="shared" si="0"/>
        <v>2.6476402593254456E-2</v>
      </c>
      <c r="F11" s="36">
        <f t="shared" si="1"/>
        <v>1.4676349440042147E-2</v>
      </c>
      <c r="G11" s="20">
        <f t="shared" si="2"/>
        <v>7.8883790520587693E-2</v>
      </c>
      <c r="I11" s="2" t="str">
        <f>'Overall Portfolio'!D10</f>
        <v>Sep 13, 2019</v>
      </c>
      <c r="J11" s="19">
        <f>'Overall Portfolio'!E10</f>
        <v>11075.9</v>
      </c>
      <c r="K11" s="19">
        <f>'Overall Portfolio'!F10</f>
        <v>3007.39</v>
      </c>
      <c r="L11" s="32">
        <f>'Overall Portfolio'!G10</f>
        <v>103.29179928330959</v>
      </c>
      <c r="M11" s="35">
        <f t="shared" si="4"/>
        <v>8.4768911388717338E-3</v>
      </c>
      <c r="N11" s="36">
        <f t="shared" si="5"/>
        <v>-7.2435597111886185E-4</v>
      </c>
      <c r="O11" s="20">
        <f t="shared" si="6"/>
        <v>2.4845317669219824E-4</v>
      </c>
      <c r="Q11" s="23" t="s">
        <v>745</v>
      </c>
      <c r="R11" s="99">
        <f>_xlfn.STDEV.P(O5:O500)</f>
        <v>6.1017723424893686E-2</v>
      </c>
      <c r="S11" s="99">
        <f>R11*SQRT(365)</f>
        <v>1.1657419692042656</v>
      </c>
      <c r="T11" s="99">
        <f t="shared" si="7"/>
        <v>0.33333333333333331</v>
      </c>
      <c r="U11" s="99">
        <f t="shared" si="8"/>
        <v>0.38858065640142186</v>
      </c>
      <c r="V11" s="50">
        <f t="shared" si="9"/>
        <v>0.69992491438453597</v>
      </c>
    </row>
    <row r="12" spans="1:23" ht="15.75" thickBot="1" x14ac:dyDescent="0.3">
      <c r="A12" s="48" t="str">
        <f>'Equity Data'!H12</f>
        <v>Nov 03, 2019</v>
      </c>
      <c r="B12" s="19">
        <f>'Equity Data'!I12</f>
        <v>11908.15</v>
      </c>
      <c r="C12" s="19">
        <f>'Equity Data'!J12</f>
        <v>3093.08</v>
      </c>
      <c r="D12" s="19">
        <f>'Equity Data'!K12</f>
        <v>97.300954514813469</v>
      </c>
      <c r="E12" s="35">
        <f t="shared" si="0"/>
        <v>1.475955797016093E-3</v>
      </c>
      <c r="F12" s="36">
        <f t="shared" si="1"/>
        <v>8.533018575699991E-3</v>
      </c>
      <c r="G12" s="20">
        <f t="shared" si="2"/>
        <v>-4.8458930394816857E-3</v>
      </c>
      <c r="I12" s="2" t="str">
        <f>'Overall Portfolio'!D11</f>
        <v>Sep 16, 2019</v>
      </c>
      <c r="J12" s="19">
        <f>'Overall Portfolio'!E11</f>
        <v>11003.5</v>
      </c>
      <c r="K12" s="19">
        <f>'Overall Portfolio'!F11</f>
        <v>2997.96</v>
      </c>
      <c r="L12" s="32">
        <f>'Overall Portfolio'!G11</f>
        <v>105.67414954090465</v>
      </c>
      <c r="M12" s="35">
        <f t="shared" si="4"/>
        <v>-6.5367148493575833E-3</v>
      </c>
      <c r="N12" s="36">
        <f t="shared" si="5"/>
        <v>-3.1356092824674775E-3</v>
      </c>
      <c r="O12" s="20">
        <f t="shared" si="6"/>
        <v>2.3064273002552094E-2</v>
      </c>
      <c r="T12" s="29">
        <f>SUM(T9:T11)</f>
        <v>1</v>
      </c>
      <c r="U12" s="100">
        <f>SUM(U9:U11)</f>
        <v>0.55517477434434803</v>
      </c>
      <c r="V12" t="s">
        <v>800</v>
      </c>
    </row>
    <row r="13" spans="1:23" x14ac:dyDescent="0.25">
      <c r="A13" s="48" t="str">
        <f>'Equity Data'!H13</f>
        <v>Nov 10, 2019</v>
      </c>
      <c r="B13" s="19">
        <f>'Equity Data'!I13</f>
        <v>11895.45</v>
      </c>
      <c r="C13" s="19">
        <f>'Equity Data'!J13</f>
        <v>3120.46</v>
      </c>
      <c r="D13" s="19">
        <f>'Equity Data'!K13</f>
        <v>99.4643852931368</v>
      </c>
      <c r="E13" s="35">
        <f t="shared" si="0"/>
        <v>-1.0664964751030404E-3</v>
      </c>
      <c r="F13" s="36">
        <f t="shared" si="1"/>
        <v>8.8520180532025705E-3</v>
      </c>
      <c r="G13" s="20">
        <f t="shared" si="2"/>
        <v>2.2234425028111682E-2</v>
      </c>
      <c r="I13" s="2" t="str">
        <f>'Overall Portfolio'!D12</f>
        <v>Sep 17, 2019</v>
      </c>
      <c r="J13" s="19">
        <f>'Overall Portfolio'!E12</f>
        <v>10817.6</v>
      </c>
      <c r="K13" s="19">
        <f>'Overall Portfolio'!F12</f>
        <v>3005.7</v>
      </c>
      <c r="L13" s="32">
        <f>'Overall Portfolio'!G12</f>
        <v>108.81536468368199</v>
      </c>
      <c r="M13" s="35">
        <f t="shared" si="4"/>
        <v>-1.6894624437678862E-2</v>
      </c>
      <c r="N13" s="36">
        <f t="shared" si="5"/>
        <v>2.5817555938036918E-3</v>
      </c>
      <c r="O13" s="20">
        <f t="shared" si="6"/>
        <v>2.9725483066806557E-2</v>
      </c>
    </row>
    <row r="14" spans="1:23" ht="15.75" x14ac:dyDescent="0.25">
      <c r="A14" s="48" t="str">
        <f>'Equity Data'!H14</f>
        <v>Nov 17, 2019</v>
      </c>
      <c r="B14" s="19">
        <f>'Equity Data'!I14</f>
        <v>11914.4</v>
      </c>
      <c r="C14" s="19">
        <f>'Equity Data'!J14</f>
        <v>3110.29</v>
      </c>
      <c r="D14" s="19">
        <f>'Equity Data'!K14</f>
        <v>97.76053849687483</v>
      </c>
      <c r="E14" s="35">
        <f t="shared" si="0"/>
        <v>1.5930460806441449E-3</v>
      </c>
      <c r="F14" s="36">
        <f t="shared" si="1"/>
        <v>-3.259134871140823E-3</v>
      </c>
      <c r="G14" s="20">
        <f t="shared" si="2"/>
        <v>-1.713021993993602E-2</v>
      </c>
      <c r="I14" s="2" t="str">
        <f>'Overall Portfolio'!D13</f>
        <v>Sep 18, 2019</v>
      </c>
      <c r="J14" s="19">
        <f>'Overall Portfolio'!E13</f>
        <v>10840.65</v>
      </c>
      <c r="K14" s="19">
        <f>'Overall Portfolio'!F13</f>
        <v>3006.73</v>
      </c>
      <c r="L14" s="32">
        <f>'Overall Portfolio'!G13</f>
        <v>112.82811312657572</v>
      </c>
      <c r="M14" s="35">
        <f t="shared" si="4"/>
        <v>2.1307868658482221E-3</v>
      </c>
      <c r="N14" s="36">
        <f t="shared" si="5"/>
        <v>3.4268223708289192E-4</v>
      </c>
      <c r="O14" s="20">
        <f t="shared" si="6"/>
        <v>3.6876671364916902E-2</v>
      </c>
      <c r="W14" s="102"/>
    </row>
    <row r="15" spans="1:23" ht="18.75" x14ac:dyDescent="0.3">
      <c r="A15" s="48" t="str">
        <f>'Equity Data'!H15</f>
        <v>Nov 24, 2019</v>
      </c>
      <c r="B15" s="19">
        <f>'Equity Data'!I15</f>
        <v>12056.05</v>
      </c>
      <c r="C15" s="19">
        <f>'Equity Data'!J15</f>
        <v>3140.98</v>
      </c>
      <c r="D15" s="19">
        <f>'Equity Data'!K15</f>
        <v>75.897069025807895</v>
      </c>
      <c r="E15" s="35">
        <f t="shared" si="0"/>
        <v>1.1888974686094178E-2</v>
      </c>
      <c r="F15" s="36">
        <f t="shared" si="1"/>
        <v>9.8672471055754052E-3</v>
      </c>
      <c r="G15" s="20">
        <f t="shared" si="2"/>
        <v>-0.22364309574425945</v>
      </c>
      <c r="I15" s="2" t="str">
        <f>'Overall Portfolio'!D14</f>
        <v>Sep 19, 2019</v>
      </c>
      <c r="J15" s="19">
        <f>'Overall Portfolio'!E14</f>
        <v>10704.8</v>
      </c>
      <c r="K15" s="19">
        <f>'Overall Portfolio'!F14</f>
        <v>3006.79</v>
      </c>
      <c r="L15" s="32">
        <f>'Overall Portfolio'!G14</f>
        <v>113.34888684802964</v>
      </c>
      <c r="M15" s="35">
        <f t="shared" si="4"/>
        <v>-1.2531536393112996E-2</v>
      </c>
      <c r="N15" s="36">
        <f t="shared" si="5"/>
        <v>1.9955233758972568E-5</v>
      </c>
      <c r="O15" s="20">
        <f t="shared" si="6"/>
        <v>4.6156379560269301E-3</v>
      </c>
      <c r="Q15" s="108" t="s">
        <v>803</v>
      </c>
      <c r="W15" s="13"/>
    </row>
    <row r="16" spans="1:23" ht="19.5" thickBot="1" x14ac:dyDescent="0.35">
      <c r="A16" s="48" t="str">
        <f>'Equity Data'!H16</f>
        <v>Dec 01, 2019</v>
      </c>
      <c r="B16" s="19">
        <f>'Equity Data'!I16</f>
        <v>11921.5</v>
      </c>
      <c r="C16" s="19">
        <f>'Equity Data'!J16</f>
        <v>3145.91</v>
      </c>
      <c r="D16" s="19">
        <f>'Equity Data'!K16</f>
        <v>81.56565971192677</v>
      </c>
      <c r="E16" s="35">
        <f t="shared" si="0"/>
        <v>-1.1160371763554333E-2</v>
      </c>
      <c r="F16" s="36">
        <f t="shared" si="1"/>
        <v>1.5695738272767379E-3</v>
      </c>
      <c r="G16" s="20">
        <f t="shared" si="2"/>
        <v>7.4687873443325392E-2</v>
      </c>
      <c r="I16" s="2" t="str">
        <f>'Overall Portfolio'!D15</f>
        <v>Sep 20, 2019</v>
      </c>
      <c r="J16" s="19">
        <f>'Overall Portfolio'!E15</f>
        <v>11274.2</v>
      </c>
      <c r="K16" s="19">
        <f>'Overall Portfolio'!F15</f>
        <v>2992.07</v>
      </c>
      <c r="L16" s="32">
        <f>'Overall Portfolio'!G15</f>
        <v>112.64058035140263</v>
      </c>
      <c r="M16" s="35">
        <f t="shared" si="4"/>
        <v>5.3191091846648275E-2</v>
      </c>
      <c r="N16" s="36">
        <f t="shared" si="5"/>
        <v>-4.895586322955614E-3</v>
      </c>
      <c r="O16" s="20">
        <f t="shared" si="6"/>
        <v>-6.2489056251311403E-3</v>
      </c>
      <c r="Q16" s="108" t="s">
        <v>804</v>
      </c>
    </row>
    <row r="17" spans="1:25" ht="30.75" thickBot="1" x14ac:dyDescent="0.3">
      <c r="A17" s="48" t="str">
        <f>'Equity Data'!H17</f>
        <v>Dec 08, 2019</v>
      </c>
      <c r="B17" s="19">
        <f>'Equity Data'!I17</f>
        <v>12086.7</v>
      </c>
      <c r="C17" s="19">
        <f>'Equity Data'!J17</f>
        <v>3168.8</v>
      </c>
      <c r="D17" s="19">
        <f>'Equity Data'!K17</f>
        <v>81.591027796131613</v>
      </c>
      <c r="E17" s="35">
        <f t="shared" si="0"/>
        <v>1.3857316612842396E-2</v>
      </c>
      <c r="F17" s="36">
        <f t="shared" si="1"/>
        <v>7.2761140655646095E-3</v>
      </c>
      <c r="G17" s="20">
        <f t="shared" si="2"/>
        <v>3.1101427113378044E-4</v>
      </c>
      <c r="I17" s="2" t="str">
        <f>'Overall Portfolio'!D16</f>
        <v>Sep 23, 2019</v>
      </c>
      <c r="J17" s="19">
        <f>'Overall Portfolio'!E16</f>
        <v>11600.2</v>
      </c>
      <c r="K17" s="19">
        <f>'Overall Portfolio'!F16</f>
        <v>2991.78</v>
      </c>
      <c r="L17" s="32">
        <f>'Overall Portfolio'!G16</f>
        <v>103.36483894101215</v>
      </c>
      <c r="M17" s="35">
        <f t="shared" si="4"/>
        <v>2.8915577158467931E-2</v>
      </c>
      <c r="N17" s="36">
        <f t="shared" si="5"/>
        <v>-9.6922866109405703E-5</v>
      </c>
      <c r="O17" s="20">
        <f t="shared" si="6"/>
        <v>-8.2348132275713914E-2</v>
      </c>
      <c r="Q17" s="111" t="s">
        <v>802</v>
      </c>
      <c r="R17" s="115" t="s">
        <v>799</v>
      </c>
      <c r="S17" s="115" t="s">
        <v>796</v>
      </c>
      <c r="T17" s="115" t="s">
        <v>797</v>
      </c>
      <c r="U17" s="115" t="s">
        <v>798</v>
      </c>
      <c r="V17" s="116" t="s">
        <v>801</v>
      </c>
      <c r="W17" s="102"/>
    </row>
    <row r="18" spans="1:25" ht="15.75" x14ac:dyDescent="0.25">
      <c r="A18" s="48" t="str">
        <f>'Equity Data'!H18</f>
        <v>Dec 15, 2019</v>
      </c>
      <c r="B18" s="19">
        <f>'Equity Data'!I18</f>
        <v>12271.8</v>
      </c>
      <c r="C18" s="19">
        <f>'Equity Data'!J18</f>
        <v>3221.22</v>
      </c>
      <c r="D18" s="19">
        <f>'Equity Data'!K18</f>
        <v>76.760433970889068</v>
      </c>
      <c r="E18" s="35">
        <f t="shared" si="0"/>
        <v>1.5314353793839386E-2</v>
      </c>
      <c r="F18" s="36">
        <f t="shared" si="1"/>
        <v>1.6542539762686159E-2</v>
      </c>
      <c r="G18" s="20">
        <f t="shared" si="2"/>
        <v>-5.9204963532418886E-2</v>
      </c>
      <c r="I18" s="2" t="str">
        <f>'Overall Portfolio'!D17</f>
        <v>Sep 24, 2019</v>
      </c>
      <c r="J18" s="19">
        <f>'Overall Portfolio'!E17</f>
        <v>11588.2</v>
      </c>
      <c r="K18" s="19">
        <f>'Overall Portfolio'!F17</f>
        <v>2966.6</v>
      </c>
      <c r="L18" s="32">
        <f>'Overall Portfolio'!G17</f>
        <v>85.938002423626386</v>
      </c>
      <c r="M18" s="35">
        <f t="shared" si="4"/>
        <v>-1.0344649230186187E-3</v>
      </c>
      <c r="N18" s="36">
        <f t="shared" si="5"/>
        <v>-8.4163942535883107E-3</v>
      </c>
      <c r="O18" s="20">
        <f t="shared" si="6"/>
        <v>-0.168595401453011</v>
      </c>
      <c r="Q18" s="105" t="s">
        <v>744</v>
      </c>
      <c r="R18" s="95">
        <f>_xlfn.STDEV.P(M5:M500)</f>
        <v>1.5644150972567231E-2</v>
      </c>
      <c r="S18" s="107">
        <f>R18*SQRT(252)</f>
        <v>0.24834319767697285</v>
      </c>
      <c r="T18" s="107">
        <v>0.45</v>
      </c>
      <c r="U18" s="107">
        <f>T18*S18</f>
        <v>0.11175443895463778</v>
      </c>
      <c r="V18" s="57">
        <f>U18/$U$21</f>
        <v>0.32726854925958604</v>
      </c>
      <c r="W18" s="29"/>
      <c r="X18" s="109"/>
      <c r="Y18" s="29"/>
    </row>
    <row r="19" spans="1:25" ht="15.75" x14ac:dyDescent="0.25">
      <c r="A19" s="48" t="str">
        <f>'Equity Data'!H19</f>
        <v>Dec 22, 2019</v>
      </c>
      <c r="B19" s="19">
        <f>'Equity Data'!I19</f>
        <v>12245.8</v>
      </c>
      <c r="C19" s="19">
        <f>'Equity Data'!J19</f>
        <v>3240.02</v>
      </c>
      <c r="D19" s="19">
        <f>'Equity Data'!K19</f>
        <v>74.139737059074022</v>
      </c>
      <c r="E19" s="35">
        <f t="shared" si="0"/>
        <v>-2.1186785964568688E-3</v>
      </c>
      <c r="F19" s="36">
        <f t="shared" si="1"/>
        <v>5.836298048565558E-3</v>
      </c>
      <c r="G19" s="20">
        <f t="shared" si="2"/>
        <v>-3.4141246684573523E-2</v>
      </c>
      <c r="I19" s="2" t="str">
        <f>'Overall Portfolio'!D18</f>
        <v>Sep 25, 2019</v>
      </c>
      <c r="J19" s="19">
        <f>'Overall Portfolio'!E18</f>
        <v>11440.2</v>
      </c>
      <c r="K19" s="19">
        <f>'Overall Portfolio'!F18</f>
        <v>2984.87</v>
      </c>
      <c r="L19" s="32">
        <f>'Overall Portfolio'!G18</f>
        <v>87.464903459338473</v>
      </c>
      <c r="M19" s="35">
        <f t="shared" si="4"/>
        <v>-1.2771612502373131E-2</v>
      </c>
      <c r="N19" s="36">
        <f t="shared" si="5"/>
        <v>6.1585653610194413E-3</v>
      </c>
      <c r="O19" s="20">
        <f t="shared" si="6"/>
        <v>1.7767471812822899E-2</v>
      </c>
      <c r="Q19" s="103" t="s">
        <v>742</v>
      </c>
      <c r="R19" s="36">
        <f>_xlfn.STDEV.P(N5:N500)</f>
        <v>1.5839178024800341E-2</v>
      </c>
      <c r="S19" s="98">
        <f>R19*SQRT(252)</f>
        <v>0.25143915615180573</v>
      </c>
      <c r="T19" s="98">
        <v>0.45</v>
      </c>
      <c r="U19" s="98">
        <f t="shared" ref="U19:U20" si="10">T19*S19</f>
        <v>0.11314762026831258</v>
      </c>
      <c r="V19" s="20">
        <f>U19/$U$21</f>
        <v>0.33134842681654814</v>
      </c>
      <c r="W19" s="29"/>
    </row>
    <row r="20" spans="1:25" ht="16.5" thickBot="1" x14ac:dyDescent="0.3">
      <c r="A20" s="48" t="str">
        <f>'Equity Data'!H20</f>
        <v>Dec 29, 2019</v>
      </c>
      <c r="B20" s="19">
        <f>'Equity Data'!I20</f>
        <v>12226.65</v>
      </c>
      <c r="C20" s="19">
        <f>'Equity Data'!J20</f>
        <v>3234.85</v>
      </c>
      <c r="D20" s="19">
        <f>'Equity Data'!K20</f>
        <v>74.423908880239651</v>
      </c>
      <c r="E20" s="35">
        <f t="shared" si="0"/>
        <v>-1.5638014666252698E-3</v>
      </c>
      <c r="F20" s="36">
        <f t="shared" si="1"/>
        <v>-1.5956691625360619E-3</v>
      </c>
      <c r="G20" s="20">
        <f t="shared" si="2"/>
        <v>3.8329218909853857E-3</v>
      </c>
      <c r="I20" s="2" t="str">
        <f>'Overall Portfolio'!D19</f>
        <v>Sep 26, 2019</v>
      </c>
      <c r="J20" s="19">
        <f>'Overall Portfolio'!E19</f>
        <v>11571.2</v>
      </c>
      <c r="K20" s="19">
        <f>'Overall Portfolio'!F19</f>
        <v>2977.62</v>
      </c>
      <c r="L20" s="32">
        <f>'Overall Portfolio'!G19</f>
        <v>84.349916634627647</v>
      </c>
      <c r="M20" s="35">
        <f t="shared" si="4"/>
        <v>1.1450848761385357E-2</v>
      </c>
      <c r="N20" s="36">
        <f t="shared" si="5"/>
        <v>-2.4289165022262083E-3</v>
      </c>
      <c r="O20" s="20">
        <f t="shared" si="6"/>
        <v>-3.56141343728682E-2</v>
      </c>
      <c r="Q20" s="104" t="s">
        <v>745</v>
      </c>
      <c r="R20" s="38">
        <f>_xlfn.STDEV.P(O5:O500)</f>
        <v>6.1017723424893686E-2</v>
      </c>
      <c r="S20" s="99">
        <f>R20*SQRT(365)</f>
        <v>1.1657419692042656</v>
      </c>
      <c r="T20" s="99">
        <v>0.1</v>
      </c>
      <c r="U20" s="99">
        <f t="shared" si="10"/>
        <v>0.11657419692042657</v>
      </c>
      <c r="V20" s="39">
        <f>U20/$U$21</f>
        <v>0.34138302392386577</v>
      </c>
      <c r="W20" s="29"/>
    </row>
    <row r="21" spans="1:25" ht="15.75" thickBot="1" x14ac:dyDescent="0.3">
      <c r="A21" s="48" t="str">
        <f>'Equity Data'!H21</f>
        <v>Jan 05, 2020</v>
      </c>
      <c r="B21" s="19">
        <f>'Equity Data'!I21</f>
        <v>12256.8</v>
      </c>
      <c r="C21" s="19">
        <f>'Equity Data'!J21</f>
        <v>3265.35</v>
      </c>
      <c r="D21" s="19">
        <f>'Equity Data'!K21</f>
        <v>74.757956663754626</v>
      </c>
      <c r="E21" s="35">
        <f t="shared" si="0"/>
        <v>2.4659248444995896E-3</v>
      </c>
      <c r="F21" s="36">
        <f t="shared" si="1"/>
        <v>9.4285670123808174E-3</v>
      </c>
      <c r="G21" s="20">
        <f t="shared" si="2"/>
        <v>4.4884471743147358E-3</v>
      </c>
      <c r="I21" s="2" t="str">
        <f>'Overall Portfolio'!D20</f>
        <v>Sep 27, 2019</v>
      </c>
      <c r="J21" s="19">
        <f>'Overall Portfolio'!E20</f>
        <v>11512.4</v>
      </c>
      <c r="K21" s="19">
        <f>'Overall Portfolio'!F20</f>
        <v>2961.79</v>
      </c>
      <c r="L21" s="32">
        <f>'Overall Portfolio'!G20</f>
        <v>86.752517827244617</v>
      </c>
      <c r="M21" s="35">
        <f t="shared" si="4"/>
        <v>-5.0815818584071248E-3</v>
      </c>
      <c r="N21" s="36">
        <f t="shared" si="5"/>
        <v>-5.316326462073695E-3</v>
      </c>
      <c r="O21" s="20">
        <f t="shared" si="6"/>
        <v>2.8483741163896292E-2</v>
      </c>
      <c r="R21" s="17"/>
      <c r="T21" s="29">
        <v>1</v>
      </c>
      <c r="U21" s="101">
        <f>SUM(U18:U20)</f>
        <v>0.34147625614337695</v>
      </c>
      <c r="V21" t="s">
        <v>800</v>
      </c>
    </row>
    <row r="22" spans="1:25" x14ac:dyDescent="0.25">
      <c r="A22" s="48" t="str">
        <f>'Equity Data'!H22</f>
        <v>Jan 12, 2020</v>
      </c>
      <c r="B22" s="19">
        <f>'Equity Data'!I22</f>
        <v>12352.35</v>
      </c>
      <c r="C22" s="19">
        <f>'Equity Data'!J22</f>
        <v>3329.62</v>
      </c>
      <c r="D22" s="19">
        <f>'Equity Data'!K22</f>
        <v>81.745000091092294</v>
      </c>
      <c r="E22" s="35">
        <f t="shared" si="0"/>
        <v>7.7956726062269333E-3</v>
      </c>
      <c r="F22" s="36">
        <f t="shared" si="1"/>
        <v>1.9682423017440609E-2</v>
      </c>
      <c r="G22" s="20">
        <f t="shared" si="2"/>
        <v>9.346220441476083E-2</v>
      </c>
      <c r="I22" s="2" t="str">
        <f>'Overall Portfolio'!D21</f>
        <v>Sep 30, 2019</v>
      </c>
      <c r="J22" s="19">
        <f>'Overall Portfolio'!E21</f>
        <v>11474.45</v>
      </c>
      <c r="K22" s="19">
        <f>'Overall Portfolio'!F21</f>
        <v>2976.74</v>
      </c>
      <c r="L22" s="32">
        <f>'Overall Portfolio'!G21</f>
        <v>88.143345680951015</v>
      </c>
      <c r="M22" s="35">
        <f t="shared" si="4"/>
        <v>-3.2964455717312546E-3</v>
      </c>
      <c r="N22" s="36">
        <f t="shared" si="5"/>
        <v>5.0476232278453548E-3</v>
      </c>
      <c r="O22" s="20">
        <f t="shared" si="6"/>
        <v>1.6032132421516909E-2</v>
      </c>
    </row>
    <row r="23" spans="1:25" x14ac:dyDescent="0.25">
      <c r="A23" s="48" t="str">
        <f>'Equity Data'!H23</f>
        <v>Jan 19, 2020</v>
      </c>
      <c r="B23" s="19">
        <f>'Equity Data'!I23</f>
        <v>12248.25</v>
      </c>
      <c r="C23" s="19">
        <f>'Equity Data'!J23</f>
        <v>3295.47</v>
      </c>
      <c r="D23" s="19">
        <f>'Equity Data'!K23</f>
        <v>90.779249687019927</v>
      </c>
      <c r="E23" s="35">
        <f t="shared" si="0"/>
        <v>-8.4275461754241832E-3</v>
      </c>
      <c r="F23" s="36">
        <f t="shared" si="1"/>
        <v>-1.0256425658183299E-2</v>
      </c>
      <c r="G23" s="20">
        <f t="shared" si="2"/>
        <v>0.11051745777552568</v>
      </c>
      <c r="I23" s="2" t="str">
        <f>'Overall Portfolio'!D22</f>
        <v>Oct 01, 2019</v>
      </c>
      <c r="J23" s="19">
        <f>'Overall Portfolio'!E22</f>
        <v>11359.9</v>
      </c>
      <c r="K23" s="19">
        <f>'Overall Portfolio'!F22</f>
        <v>2940.25</v>
      </c>
      <c r="L23" s="32">
        <f>'Overall Portfolio'!G22</f>
        <v>87.191439724650337</v>
      </c>
      <c r="M23" s="35">
        <f t="shared" si="4"/>
        <v>-9.9830492964805284E-3</v>
      </c>
      <c r="N23" s="36">
        <f t="shared" si="5"/>
        <v>-1.2258376613342059E-2</v>
      </c>
      <c r="O23" s="20">
        <f t="shared" si="6"/>
        <v>-1.0799521494750719E-2</v>
      </c>
      <c r="Q23" s="110" t="s">
        <v>805</v>
      </c>
    </row>
    <row r="24" spans="1:25" x14ac:dyDescent="0.25">
      <c r="A24" s="48" t="str">
        <f>'Equity Data'!H24</f>
        <v>Jan 26, 2020</v>
      </c>
      <c r="B24" s="19">
        <f>'Equity Data'!I24</f>
        <v>11962.1</v>
      </c>
      <c r="C24" s="19">
        <f>'Equity Data'!J24</f>
        <v>3225.52</v>
      </c>
      <c r="D24" s="19">
        <f>'Equity Data'!K24</f>
        <v>92.286688458358668</v>
      </c>
      <c r="E24" s="35">
        <f t="shared" si="0"/>
        <v>-2.3362521176494622E-2</v>
      </c>
      <c r="F24" s="36">
        <f t="shared" si="1"/>
        <v>-2.1226107353427559E-2</v>
      </c>
      <c r="G24" s="20">
        <f t="shared" si="2"/>
        <v>1.6605543409269785E-2</v>
      </c>
      <c r="I24" s="2" t="str">
        <f>'Overall Portfolio'!D23</f>
        <v>Oct 03, 2019</v>
      </c>
      <c r="J24" s="19">
        <f>'Overall Portfolio'!E23</f>
        <v>11314</v>
      </c>
      <c r="K24" s="19">
        <f>'Overall Portfolio'!F23</f>
        <v>2910.63</v>
      </c>
      <c r="L24" s="32">
        <f>'Overall Portfolio'!G23</f>
        <v>86.576790276658741</v>
      </c>
      <c r="M24" s="35">
        <f t="shared" si="4"/>
        <v>-4.0405285257792967E-3</v>
      </c>
      <c r="N24" s="36">
        <f t="shared" si="5"/>
        <v>-1.0073973301589989E-2</v>
      </c>
      <c r="O24" s="20">
        <f t="shared" si="6"/>
        <v>-7.049424231698076E-3</v>
      </c>
      <c r="Q24" s="110"/>
    </row>
    <row r="25" spans="1:25" x14ac:dyDescent="0.25">
      <c r="A25" s="48" t="str">
        <f>'Equity Data'!H25</f>
        <v>Feb 02, 2020</v>
      </c>
      <c r="B25" s="19">
        <f>'Equity Data'!I25</f>
        <v>12098.35</v>
      </c>
      <c r="C25" s="19">
        <f>'Equity Data'!J25</f>
        <v>3327.71</v>
      </c>
      <c r="D25" s="19">
        <f>'Equity Data'!K25</f>
        <v>104.53948705016629</v>
      </c>
      <c r="E25" s="35">
        <f t="shared" si="0"/>
        <v>1.1390140527165027E-2</v>
      </c>
      <c r="F25" s="36">
        <f t="shared" si="1"/>
        <v>3.1681713336144224E-2</v>
      </c>
      <c r="G25" s="20">
        <f t="shared" si="2"/>
        <v>0.13276886186393266</v>
      </c>
      <c r="I25" s="2" t="str">
        <f>'Overall Portfolio'!D24</f>
        <v>Oct 04, 2019</v>
      </c>
      <c r="J25" s="19">
        <f>'Overall Portfolio'!E24</f>
        <v>11174.75</v>
      </c>
      <c r="K25" s="19">
        <f>'Overall Portfolio'!F24</f>
        <v>2952.01</v>
      </c>
      <c r="L25" s="32">
        <f>'Overall Portfolio'!G24</f>
        <v>87.133049036287318</v>
      </c>
      <c r="M25" s="35">
        <f t="shared" si="4"/>
        <v>-1.2307760296977222E-2</v>
      </c>
      <c r="N25" s="36">
        <f t="shared" si="5"/>
        <v>1.4216853396000317E-2</v>
      </c>
      <c r="O25" s="20">
        <f t="shared" si="6"/>
        <v>6.4250332895343654E-3</v>
      </c>
    </row>
    <row r="26" spans="1:25" x14ac:dyDescent="0.25">
      <c r="A26" s="48" t="str">
        <f>'Equity Data'!H26</f>
        <v>Feb 09, 2020</v>
      </c>
      <c r="B26" s="19">
        <f>'Equity Data'!I26</f>
        <v>12113.45</v>
      </c>
      <c r="C26" s="19">
        <f>'Equity Data'!J26</f>
        <v>3380.16</v>
      </c>
      <c r="D26" s="19">
        <f>'Equity Data'!K26</f>
        <v>122.80891057018357</v>
      </c>
      <c r="E26" s="35">
        <f t="shared" si="0"/>
        <v>1.2481040803085097E-3</v>
      </c>
      <c r="F26" s="36">
        <f t="shared" si="1"/>
        <v>1.5761589801995823E-2</v>
      </c>
      <c r="G26" s="20">
        <f t="shared" si="2"/>
        <v>0.17476098300779097</v>
      </c>
      <c r="I26" s="2" t="str">
        <f>'Overall Portfolio'!D25</f>
        <v>Oct 07, 2019</v>
      </c>
      <c r="J26" s="19">
        <f>'Overall Portfolio'!E25</f>
        <v>11126.4</v>
      </c>
      <c r="K26" s="19">
        <f>'Overall Portfolio'!F25</f>
        <v>2938.79</v>
      </c>
      <c r="L26" s="32">
        <f>'Overall Portfolio'!G25</f>
        <v>89.519934843309443</v>
      </c>
      <c r="M26" s="35">
        <f t="shared" si="4"/>
        <v>-4.3267187185396239E-3</v>
      </c>
      <c r="N26" s="36">
        <f t="shared" si="5"/>
        <v>-4.4783046127893078E-3</v>
      </c>
      <c r="O26" s="20">
        <f t="shared" si="6"/>
        <v>2.7393576070408043E-2</v>
      </c>
    </row>
    <row r="27" spans="1:25" x14ac:dyDescent="0.25">
      <c r="A27" s="48" t="str">
        <f>'Equity Data'!H27</f>
        <v>Feb 16, 2020</v>
      </c>
      <c r="B27" s="19">
        <f>'Equity Data'!I27</f>
        <v>12080.85</v>
      </c>
      <c r="C27" s="19">
        <f>'Equity Data'!J27</f>
        <v>3337.75</v>
      </c>
      <c r="D27" s="19">
        <f>'Equity Data'!K27</f>
        <v>125.84675476123792</v>
      </c>
      <c r="E27" s="35">
        <f t="shared" si="0"/>
        <v>-2.6912233921797535E-3</v>
      </c>
      <c r="F27" s="36">
        <f t="shared" si="1"/>
        <v>-1.2546743349427181E-2</v>
      </c>
      <c r="G27" s="20">
        <f t="shared" si="2"/>
        <v>2.4736349968011995E-2</v>
      </c>
      <c r="I27" s="2" t="str">
        <f>'Overall Portfolio'!D26</f>
        <v>Oct 09, 2019</v>
      </c>
      <c r="J27" s="19">
        <f>'Overall Portfolio'!E26</f>
        <v>11313.3</v>
      </c>
      <c r="K27" s="19">
        <f>'Overall Portfolio'!F26</f>
        <v>2919.4</v>
      </c>
      <c r="L27" s="32">
        <f>'Overall Portfolio'!G26</f>
        <v>94.838250889781122</v>
      </c>
      <c r="M27" s="35">
        <f t="shared" si="4"/>
        <v>1.6797886108714355E-2</v>
      </c>
      <c r="N27" s="36">
        <f t="shared" si="5"/>
        <v>-6.5979535795344102E-3</v>
      </c>
      <c r="O27" s="20">
        <f t="shared" si="6"/>
        <v>5.940929308964038E-2</v>
      </c>
    </row>
    <row r="28" spans="1:25" x14ac:dyDescent="0.25">
      <c r="A28" s="48" t="str">
        <f>'Equity Data'!H28</f>
        <v>Feb 23, 2020</v>
      </c>
      <c r="B28" s="19">
        <f>'Equity Data'!I28</f>
        <v>11201.75</v>
      </c>
      <c r="C28" s="19">
        <f>'Equity Data'!J28</f>
        <v>2954.22</v>
      </c>
      <c r="D28" s="19">
        <f>'Equity Data'!K28</f>
        <v>127.21979865692114</v>
      </c>
      <c r="E28" s="35">
        <f t="shared" si="0"/>
        <v>-7.2768058538927316E-2</v>
      </c>
      <c r="F28" s="36">
        <f t="shared" si="1"/>
        <v>-0.11490674855816052</v>
      </c>
      <c r="G28" s="20">
        <f t="shared" si="2"/>
        <v>1.0910443406254133E-2</v>
      </c>
      <c r="I28" s="2" t="str">
        <f>'Overall Portfolio'!D27</f>
        <v>Oct 10, 2019</v>
      </c>
      <c r="J28" s="19">
        <f>'Overall Portfolio'!E27</f>
        <v>11234.55</v>
      </c>
      <c r="K28" s="19">
        <f>'Overall Portfolio'!F27</f>
        <v>2938.13</v>
      </c>
      <c r="L28" s="32">
        <f>'Overall Portfolio'!G27</f>
        <v>93.944778530672409</v>
      </c>
      <c r="M28" s="35">
        <f t="shared" si="4"/>
        <v>-6.9608337089973604E-3</v>
      </c>
      <c r="N28" s="36">
        <f t="shared" si="5"/>
        <v>6.4157018565458301E-3</v>
      </c>
      <c r="O28" s="20">
        <f t="shared" si="6"/>
        <v>-9.4210126265096283E-3</v>
      </c>
    </row>
    <row r="29" spans="1:25" x14ac:dyDescent="0.25">
      <c r="A29" s="48" t="str">
        <f>'Equity Data'!H29</f>
        <v>Mar 01, 2020</v>
      </c>
      <c r="B29" s="19">
        <f>'Equity Data'!I29</f>
        <v>10989.45</v>
      </c>
      <c r="C29" s="19">
        <f>'Equity Data'!J29</f>
        <v>2972.37</v>
      </c>
      <c r="D29" s="19">
        <f>'Equity Data'!K29</f>
        <v>101.73556992985448</v>
      </c>
      <c r="E29" s="35">
        <f t="shared" si="0"/>
        <v>-1.8952395831008495E-2</v>
      </c>
      <c r="F29" s="36">
        <f t="shared" si="1"/>
        <v>6.1437536811748128E-3</v>
      </c>
      <c r="G29" s="20">
        <f t="shared" si="2"/>
        <v>-0.20031653088676105</v>
      </c>
      <c r="I29" s="2" t="str">
        <f>'Overall Portfolio'!D28</f>
        <v>Oct 11, 2019</v>
      </c>
      <c r="J29" s="19">
        <f>'Overall Portfolio'!E28</f>
        <v>11305.05</v>
      </c>
      <c r="K29" s="19">
        <f>'Overall Portfolio'!F28</f>
        <v>2970.27</v>
      </c>
      <c r="L29" s="32">
        <f>'Overall Portfolio'!G28</f>
        <v>89.710320787476206</v>
      </c>
      <c r="M29" s="35">
        <f t="shared" si="4"/>
        <v>6.2752847243547905E-3</v>
      </c>
      <c r="N29" s="36">
        <f t="shared" si="5"/>
        <v>1.0938930544257763E-2</v>
      </c>
      <c r="O29" s="20">
        <f t="shared" si="6"/>
        <v>-4.5073902024407642E-2</v>
      </c>
    </row>
    <row r="30" spans="1:25" x14ac:dyDescent="0.25">
      <c r="A30" s="48" t="str">
        <f>'Equity Data'!H30</f>
        <v>Mar 08, 2020</v>
      </c>
      <c r="B30" s="19">
        <f>'Equity Data'!I30</f>
        <v>9955.2000000000007</v>
      </c>
      <c r="C30" s="19">
        <f>'Equity Data'!J30</f>
        <v>2711.02</v>
      </c>
      <c r="D30" s="19">
        <f>'Equity Data'!K30</f>
        <v>93.755348860849267</v>
      </c>
      <c r="E30" s="35">
        <f t="shared" si="0"/>
        <v>-9.4112990186042023E-2</v>
      </c>
      <c r="F30" s="36">
        <f t="shared" si="1"/>
        <v>-8.7926469450303912E-2</v>
      </c>
      <c r="G30" s="20">
        <f t="shared" si="2"/>
        <v>-7.84408154837829E-2</v>
      </c>
      <c r="I30" s="2" t="str">
        <f>'Overall Portfolio'!D29</f>
        <v>Oct 14, 2019</v>
      </c>
      <c r="J30" s="19">
        <f>'Overall Portfolio'!E29</f>
        <v>11341.15</v>
      </c>
      <c r="K30" s="19">
        <f>'Overall Portfolio'!F29</f>
        <v>2966.15</v>
      </c>
      <c r="L30" s="32">
        <f>'Overall Portfolio'!G29</f>
        <v>93.827690562699914</v>
      </c>
      <c r="M30" s="35">
        <f t="shared" si="4"/>
        <v>3.1932631876905315E-3</v>
      </c>
      <c r="N30" s="36">
        <f t="shared" si="5"/>
        <v>-1.3870792890882111E-3</v>
      </c>
      <c r="O30" s="20">
        <f t="shared" si="6"/>
        <v>4.5896277474893443E-2</v>
      </c>
    </row>
    <row r="31" spans="1:25" x14ac:dyDescent="0.25">
      <c r="A31" s="48" t="str">
        <f>'Equity Data'!H31</f>
        <v>Mar 15, 2020</v>
      </c>
      <c r="B31" s="19">
        <f>'Equity Data'!I31</f>
        <v>8745.4500000000007</v>
      </c>
      <c r="C31" s="19">
        <f>'Equity Data'!J31</f>
        <v>2304.92</v>
      </c>
      <c r="D31" s="19">
        <f>'Equity Data'!K31</f>
        <v>59.374133544409474</v>
      </c>
      <c r="E31" s="35">
        <f t="shared" si="0"/>
        <v>-0.12151940694310515</v>
      </c>
      <c r="F31" s="36">
        <f t="shared" si="1"/>
        <v>-0.14979601773502216</v>
      </c>
      <c r="G31" s="20">
        <f t="shared" si="2"/>
        <v>-0.36671204079745934</v>
      </c>
      <c r="I31" s="2" t="str">
        <f>'Overall Portfolio'!D30</f>
        <v>Oct 15, 2019</v>
      </c>
      <c r="J31" s="19">
        <f>'Overall Portfolio'!E30</f>
        <v>11428.3</v>
      </c>
      <c r="K31" s="19">
        <f>'Overall Portfolio'!F30</f>
        <v>2995.68</v>
      </c>
      <c r="L31" s="32">
        <f>'Overall Portfolio'!G30</f>
        <v>91.306343067846115</v>
      </c>
      <c r="M31" s="35">
        <f t="shared" si="4"/>
        <v>7.6844059023997158E-3</v>
      </c>
      <c r="N31" s="36">
        <f t="shared" si="5"/>
        <v>9.9556664362894232E-3</v>
      </c>
      <c r="O31" s="20">
        <f t="shared" si="6"/>
        <v>-2.687210438339549E-2</v>
      </c>
    </row>
    <row r="32" spans="1:25" x14ac:dyDescent="0.25">
      <c r="A32" s="48" t="str">
        <f>'Equity Data'!H32</f>
        <v>Mar 22, 2020</v>
      </c>
      <c r="B32" s="19">
        <f>'Equity Data'!I32</f>
        <v>8660.25</v>
      </c>
      <c r="C32" s="19">
        <f>'Equity Data'!J32</f>
        <v>2541.4699999999998</v>
      </c>
      <c r="D32" s="19">
        <f>'Equity Data'!K32</f>
        <v>61.186181227474563</v>
      </c>
      <c r="E32" s="35">
        <f t="shared" si="0"/>
        <v>-9.7422088057219636E-3</v>
      </c>
      <c r="F32" s="36">
        <f t="shared" si="1"/>
        <v>0.10262829078666491</v>
      </c>
      <c r="G32" s="20">
        <f t="shared" si="2"/>
        <v>3.0519143183954878E-2</v>
      </c>
      <c r="I32" s="2" t="str">
        <f>'Overall Portfolio'!D31</f>
        <v>Oct 16, 2019</v>
      </c>
      <c r="J32" s="19">
        <f>'Overall Portfolio'!E31</f>
        <v>11464</v>
      </c>
      <c r="K32" s="19">
        <f>'Overall Portfolio'!F31</f>
        <v>2989.69</v>
      </c>
      <c r="L32" s="32">
        <f>'Overall Portfolio'!G31</f>
        <v>88.527943030884572</v>
      </c>
      <c r="M32" s="35">
        <f t="shared" si="4"/>
        <v>3.1238241908246867E-3</v>
      </c>
      <c r="N32" s="36">
        <f t="shared" si="5"/>
        <v>-1.9995460129251796E-3</v>
      </c>
      <c r="O32" s="20">
        <f t="shared" si="6"/>
        <v>-3.0429430679279612E-2</v>
      </c>
    </row>
    <row r="33" spans="1:15" x14ac:dyDescent="0.25">
      <c r="A33" s="48" t="str">
        <f>'Equity Data'!H33</f>
        <v>Mar 29, 2020</v>
      </c>
      <c r="B33" s="19">
        <f>'Equity Data'!I33</f>
        <v>8083.8</v>
      </c>
      <c r="C33" s="19">
        <f>'Equity Data'!J33</f>
        <v>2488.65</v>
      </c>
      <c r="D33" s="19">
        <f>'Equity Data'!K33</f>
        <v>62.517644399773452</v>
      </c>
      <c r="E33" s="35">
        <f t="shared" si="0"/>
        <v>-6.6562743569758331E-2</v>
      </c>
      <c r="F33" s="36">
        <f t="shared" si="1"/>
        <v>-2.0783247490625434E-2</v>
      </c>
      <c r="G33" s="20">
        <f t="shared" si="2"/>
        <v>2.176084772064546E-2</v>
      </c>
      <c r="I33" s="2" t="str">
        <f>'Overall Portfolio'!D32</f>
        <v>Oct 17, 2019</v>
      </c>
      <c r="J33" s="19">
        <f>'Overall Portfolio'!E32</f>
        <v>11586.35</v>
      </c>
      <c r="K33" s="19">
        <f>'Overall Portfolio'!F32</f>
        <v>2997.95</v>
      </c>
      <c r="L33" s="32">
        <f>'Overall Portfolio'!G32</f>
        <v>90.510075342946578</v>
      </c>
      <c r="M33" s="35">
        <f t="shared" si="4"/>
        <v>1.0672540125610697E-2</v>
      </c>
      <c r="N33" s="36">
        <f t="shared" si="5"/>
        <v>2.7628282530964832E-3</v>
      </c>
      <c r="O33" s="20">
        <f t="shared" si="6"/>
        <v>2.2389905878311245E-2</v>
      </c>
    </row>
    <row r="34" spans="1:15" x14ac:dyDescent="0.25">
      <c r="A34" s="48" t="str">
        <f>'Equity Data'!H34</f>
        <v>Apr 05, 2020</v>
      </c>
      <c r="B34" s="19">
        <f>'Equity Data'!I34</f>
        <v>9111.9</v>
      </c>
      <c r="C34" s="19">
        <f>'Equity Data'!J34</f>
        <v>2789.82</v>
      </c>
      <c r="D34" s="19">
        <f>'Equity Data'!K34</f>
        <v>72.26883115780285</v>
      </c>
      <c r="E34" s="35">
        <f t="shared" si="0"/>
        <v>0.12718028649892377</v>
      </c>
      <c r="F34" s="36">
        <f t="shared" si="1"/>
        <v>0.12101741908263519</v>
      </c>
      <c r="G34" s="20">
        <f t="shared" si="2"/>
        <v>0.15597495477716272</v>
      </c>
      <c r="I34" s="2" t="str">
        <f>'Overall Portfolio'!D33</f>
        <v>Oct 18, 2019</v>
      </c>
      <c r="J34" s="19">
        <f>'Overall Portfolio'!E33</f>
        <v>11661.85</v>
      </c>
      <c r="K34" s="19">
        <f>'Overall Portfolio'!F33</f>
        <v>2986.2</v>
      </c>
      <c r="L34" s="32">
        <f>'Overall Portfolio'!G33</f>
        <v>88.383042680752283</v>
      </c>
      <c r="M34" s="35">
        <f t="shared" si="4"/>
        <v>6.5162885636977919E-3</v>
      </c>
      <c r="N34" s="36">
        <f t="shared" si="5"/>
        <v>-3.919344885671916E-3</v>
      </c>
      <c r="O34" s="20">
        <f t="shared" si="6"/>
        <v>-2.3500507033442197E-2</v>
      </c>
    </row>
    <row r="35" spans="1:15" x14ac:dyDescent="0.25">
      <c r="A35" s="48" t="str">
        <f>'Equity Data'!H35</f>
        <v>Apr 12, 2020</v>
      </c>
      <c r="B35" s="19">
        <f>'Equity Data'!I35</f>
        <v>9266.75</v>
      </c>
      <c r="C35" s="19">
        <f>'Equity Data'!J35</f>
        <v>2874.56</v>
      </c>
      <c r="D35" s="19">
        <f>'Equity Data'!K35</f>
        <v>76.595746504491672</v>
      </c>
      <c r="E35" s="35">
        <f t="shared" si="0"/>
        <v>1.699426025307571E-2</v>
      </c>
      <c r="F35" s="36">
        <f t="shared" si="1"/>
        <v>3.0374719515954274E-2</v>
      </c>
      <c r="G35" s="20">
        <f t="shared" si="2"/>
        <v>5.9872496584880031E-2</v>
      </c>
      <c r="I35" s="2" t="str">
        <f>'Overall Portfolio'!D34</f>
        <v>Oct 22, 2019</v>
      </c>
      <c r="J35" s="19">
        <f>'Overall Portfolio'!E34</f>
        <v>11588.35</v>
      </c>
      <c r="K35" s="19">
        <f>'Overall Portfolio'!F34</f>
        <v>2995.99</v>
      </c>
      <c r="L35" s="32">
        <f>'Overall Portfolio'!G34</f>
        <v>88.748328873418714</v>
      </c>
      <c r="M35" s="35">
        <f t="shared" si="4"/>
        <v>-6.302602074284902E-3</v>
      </c>
      <c r="N35" s="36">
        <f t="shared" si="5"/>
        <v>3.2784140379076288E-3</v>
      </c>
      <c r="O35" s="20">
        <f t="shared" si="6"/>
        <v>4.1329895598398725E-3</v>
      </c>
    </row>
    <row r="36" spans="1:15" x14ac:dyDescent="0.25">
      <c r="A36" s="48" t="str">
        <f>'Equity Data'!H36</f>
        <v>Apr 19, 2020</v>
      </c>
      <c r="B36" s="19">
        <f>'Equity Data'!I36</f>
        <v>9154.4</v>
      </c>
      <c r="C36" s="19">
        <f>'Equity Data'!J36</f>
        <v>2836.74</v>
      </c>
      <c r="D36" s="19">
        <f>'Equity Data'!K36</f>
        <v>83.491521574603837</v>
      </c>
      <c r="E36" s="35">
        <f t="shared" si="0"/>
        <v>-1.2123991690722202E-2</v>
      </c>
      <c r="F36" s="36">
        <f t="shared" si="1"/>
        <v>-1.3156796170544438E-2</v>
      </c>
      <c r="G36" s="20">
        <f t="shared" si="2"/>
        <v>9.0028172383015859E-2</v>
      </c>
      <c r="I36" s="2" t="str">
        <f>'Overall Portfolio'!D35</f>
        <v>Oct 23, 2019</v>
      </c>
      <c r="J36" s="19">
        <f>'Overall Portfolio'!E35</f>
        <v>11604.1</v>
      </c>
      <c r="K36" s="19">
        <f>'Overall Portfolio'!F35</f>
        <v>3004.52</v>
      </c>
      <c r="L36" s="32">
        <f>'Overall Portfolio'!G35</f>
        <v>82.990133000988038</v>
      </c>
      <c r="M36" s="35">
        <f t="shared" si="4"/>
        <v>1.3591236025836118E-3</v>
      </c>
      <c r="N36" s="36">
        <f t="shared" si="5"/>
        <v>2.8471390091422411E-3</v>
      </c>
      <c r="O36" s="20">
        <f t="shared" si="6"/>
        <v>-6.4882301960226929E-2</v>
      </c>
    </row>
    <row r="37" spans="1:15" x14ac:dyDescent="0.25">
      <c r="A37" s="48" t="str">
        <f>'Equity Data'!H37</f>
        <v>Apr 26, 2020</v>
      </c>
      <c r="B37" s="19">
        <f>'Equity Data'!I37</f>
        <v>9859.9</v>
      </c>
      <c r="C37" s="19">
        <f>'Equity Data'!J37</f>
        <v>2830.71</v>
      </c>
      <c r="D37" s="19">
        <f>'Equity Data'!K37</f>
        <v>93.68093615818384</v>
      </c>
      <c r="E37" s="35">
        <f t="shared" si="0"/>
        <v>7.7066765708293294E-2</v>
      </c>
      <c r="F37" s="36">
        <f t="shared" si="1"/>
        <v>-2.1256794771462584E-3</v>
      </c>
      <c r="G37" s="20">
        <f t="shared" si="2"/>
        <v>0.1220413090025585</v>
      </c>
      <c r="I37" s="2" t="str">
        <f>'Overall Portfolio'!D36</f>
        <v>Oct 24, 2019</v>
      </c>
      <c r="J37" s="19">
        <f>'Overall Portfolio'!E36</f>
        <v>11582.6</v>
      </c>
      <c r="K37" s="19">
        <f>'Overall Portfolio'!F36</f>
        <v>3010.29</v>
      </c>
      <c r="L37" s="32">
        <f>'Overall Portfolio'!G36</f>
        <v>83.390903918398635</v>
      </c>
      <c r="M37" s="35">
        <f t="shared" si="4"/>
        <v>-1.8527934092260612E-3</v>
      </c>
      <c r="N37" s="36">
        <f t="shared" si="5"/>
        <v>1.920439870594981E-3</v>
      </c>
      <c r="O37" s="20">
        <f t="shared" si="6"/>
        <v>4.8291393557089446E-3</v>
      </c>
    </row>
    <row r="38" spans="1:15" x14ac:dyDescent="0.25">
      <c r="A38" s="48" t="str">
        <f>'Equity Data'!H38</f>
        <v>May 03, 2020</v>
      </c>
      <c r="B38" s="19">
        <f>'Equity Data'!I38</f>
        <v>9251.5</v>
      </c>
      <c r="C38" s="19">
        <f>'Equity Data'!J38</f>
        <v>2929.8</v>
      </c>
      <c r="D38" s="19">
        <f>'Equity Data'!K38</f>
        <v>101.22844765496302</v>
      </c>
      <c r="E38" s="35">
        <f t="shared" si="0"/>
        <v>-6.1704479761457987E-2</v>
      </c>
      <c r="F38" s="36">
        <f t="shared" si="1"/>
        <v>3.5005352014159108E-2</v>
      </c>
      <c r="G38" s="20">
        <f t="shared" si="2"/>
        <v>8.0566140842518008E-2</v>
      </c>
      <c r="I38" s="2" t="str">
        <f>'Overall Portfolio'!D37</f>
        <v>Oct 25, 2019</v>
      </c>
      <c r="J38" s="19">
        <f>'Overall Portfolio'!E37</f>
        <v>11583.9</v>
      </c>
      <c r="K38" s="19">
        <f>'Overall Portfolio'!F37</f>
        <v>3022.55</v>
      </c>
      <c r="L38" s="32">
        <f>'Overall Portfolio'!G37</f>
        <v>93.773705696256911</v>
      </c>
      <c r="M38" s="35">
        <f t="shared" si="4"/>
        <v>1.122373214994532E-4</v>
      </c>
      <c r="N38" s="36">
        <f t="shared" si="5"/>
        <v>4.0726973148768053E-3</v>
      </c>
      <c r="O38" s="20">
        <f t="shared" si="6"/>
        <v>0.12450760562588781</v>
      </c>
    </row>
    <row r="39" spans="1:15" x14ac:dyDescent="0.25">
      <c r="A39" s="48" t="str">
        <f>'Equity Data'!H39</f>
        <v>May 10, 2020</v>
      </c>
      <c r="B39" s="19">
        <f>'Equity Data'!I39</f>
        <v>9136.85</v>
      </c>
      <c r="C39" s="19">
        <f>'Equity Data'!J39</f>
        <v>2863.7</v>
      </c>
      <c r="D39" s="19">
        <f>'Equity Data'!K39</f>
        <v>94.702272131042804</v>
      </c>
      <c r="E39" s="35">
        <f t="shared" si="0"/>
        <v>-1.2392584986218425E-2</v>
      </c>
      <c r="F39" s="36">
        <f t="shared" si="1"/>
        <v>-2.2561266980681394E-2</v>
      </c>
      <c r="G39" s="20">
        <f t="shared" si="2"/>
        <v>-6.4469777766074987E-2</v>
      </c>
      <c r="I39" s="2" t="str">
        <f>'Overall Portfolio'!D38</f>
        <v>Oct 27, 2019</v>
      </c>
      <c r="J39" s="19">
        <f>'Overall Portfolio'!E38</f>
        <v>11627.15</v>
      </c>
      <c r="K39" s="19">
        <f>'Overall Portfolio'!F38</f>
        <v>3022.55</v>
      </c>
      <c r="L39" s="32">
        <f>'Overall Portfolio'!G38</f>
        <v>97.774760546382169</v>
      </c>
      <c r="M39" s="35">
        <f t="shared" si="4"/>
        <v>3.7336302972228452E-3</v>
      </c>
      <c r="N39" s="36">
        <f t="shared" si="5"/>
        <v>0</v>
      </c>
      <c r="O39" s="20">
        <f t="shared" si="6"/>
        <v>4.2667129558525696E-2</v>
      </c>
    </row>
    <row r="40" spans="1:15" x14ac:dyDescent="0.25">
      <c r="A40" s="48" t="str">
        <f>'Equity Data'!H40</f>
        <v>May 17, 2020</v>
      </c>
      <c r="B40" s="19">
        <f>'Equity Data'!I40</f>
        <v>9039.25</v>
      </c>
      <c r="C40" s="19">
        <f>'Equity Data'!J40</f>
        <v>2955.45</v>
      </c>
      <c r="D40" s="19">
        <f>'Equity Data'!K40</f>
        <v>103.17438573886778</v>
      </c>
      <c r="E40" s="35">
        <f t="shared" si="0"/>
        <v>-1.0682018419915007E-2</v>
      </c>
      <c r="F40" s="36">
        <f t="shared" si="1"/>
        <v>3.2038970562558999E-2</v>
      </c>
      <c r="G40" s="20">
        <f t="shared" si="2"/>
        <v>8.9460510473305499E-2</v>
      </c>
      <c r="I40" s="2" t="str">
        <f>'Overall Portfolio'!D39</f>
        <v>Oct 29, 2019</v>
      </c>
      <c r="J40" s="19">
        <f>'Overall Portfolio'!E39</f>
        <v>11786.85</v>
      </c>
      <c r="K40" s="19">
        <f>'Overall Portfolio'!F39</f>
        <v>3036.89</v>
      </c>
      <c r="L40" s="32">
        <f>'Overall Portfolio'!G39</f>
        <v>100.66609156337829</v>
      </c>
      <c r="M40" s="35">
        <f t="shared" si="4"/>
        <v>1.3735094154629479E-2</v>
      </c>
      <c r="N40" s="36">
        <f t="shared" si="5"/>
        <v>4.7443383897700642E-3</v>
      </c>
      <c r="O40" s="20">
        <f t="shared" si="6"/>
        <v>2.9571343369586112E-2</v>
      </c>
    </row>
    <row r="41" spans="1:15" x14ac:dyDescent="0.25">
      <c r="A41" s="48" t="str">
        <f>'Equity Data'!H41</f>
        <v>May 24, 2020</v>
      </c>
      <c r="B41" s="19">
        <f>'Equity Data'!I41</f>
        <v>9580.2999999999993</v>
      </c>
      <c r="C41" s="19">
        <f>'Equity Data'!J41</f>
        <v>3044.31</v>
      </c>
      <c r="D41" s="19">
        <f>'Equity Data'!K41</f>
        <v>99.461449875469299</v>
      </c>
      <c r="E41" s="35">
        <f t="shared" si="0"/>
        <v>5.9855629615288786E-2</v>
      </c>
      <c r="F41" s="36">
        <f t="shared" si="1"/>
        <v>3.0066487336953829E-2</v>
      </c>
      <c r="G41" s="20">
        <f t="shared" si="2"/>
        <v>-3.5986992670795748E-2</v>
      </c>
      <c r="I41" s="2" t="str">
        <f>'Overall Portfolio'!D40</f>
        <v>Oct 30, 2019</v>
      </c>
      <c r="J41" s="19">
        <f>'Overall Portfolio'!E40</f>
        <v>11844.1</v>
      </c>
      <c r="K41" s="19">
        <f>'Overall Portfolio'!F40</f>
        <v>3046.77</v>
      </c>
      <c r="L41" s="32">
        <f>'Overall Portfolio'!G40</f>
        <v>97.127642972135135</v>
      </c>
      <c r="M41" s="35">
        <f t="shared" si="4"/>
        <v>4.8571077090147075E-3</v>
      </c>
      <c r="N41" s="36">
        <f t="shared" si="5"/>
        <v>3.2533282404039188E-3</v>
      </c>
      <c r="O41" s="20">
        <f t="shared" si="6"/>
        <v>-3.5150352380725725E-2</v>
      </c>
    </row>
    <row r="42" spans="1:15" x14ac:dyDescent="0.25">
      <c r="A42" s="48" t="str">
        <f>'Equity Data'!H42</f>
        <v>May 31, 2020</v>
      </c>
      <c r="B42" s="19">
        <f>'Equity Data'!I42</f>
        <v>10142.15</v>
      </c>
      <c r="C42" s="19">
        <f>'Equity Data'!J42</f>
        <v>3193.93</v>
      </c>
      <c r="D42" s="19">
        <f>'Equity Data'!K42</f>
        <v>120.10019600548387</v>
      </c>
      <c r="E42" s="35">
        <f t="shared" si="0"/>
        <v>5.8646388943978778E-2</v>
      </c>
      <c r="F42" s="36">
        <f t="shared" si="1"/>
        <v>4.9147425853477422E-2</v>
      </c>
      <c r="G42" s="20">
        <f t="shared" si="2"/>
        <v>0.20750497962633063</v>
      </c>
      <c r="I42" s="2" t="str">
        <f>'Overall Portfolio'!D41</f>
        <v>Oct 31, 2019</v>
      </c>
      <c r="J42" s="19">
        <f>'Overall Portfolio'!E41</f>
        <v>11877.45</v>
      </c>
      <c r="K42" s="19">
        <f>'Overall Portfolio'!F41</f>
        <v>3037.56</v>
      </c>
      <c r="L42" s="32">
        <f>'Overall Portfolio'!G41</f>
        <v>96.664271615687227</v>
      </c>
      <c r="M42" s="35">
        <f t="shared" si="4"/>
        <v>2.8157479251273987E-3</v>
      </c>
      <c r="N42" s="36">
        <f t="shared" si="5"/>
        <v>-3.0228734036372717E-3</v>
      </c>
      <c r="O42" s="20">
        <f t="shared" si="6"/>
        <v>-4.7707464349859841E-3</v>
      </c>
    </row>
    <row r="43" spans="1:15" x14ac:dyDescent="0.25">
      <c r="A43" s="48" t="str">
        <f>'Equity Data'!H43</f>
        <v>Jun 07, 2020</v>
      </c>
      <c r="B43" s="19">
        <f>'Equity Data'!I43</f>
        <v>9972.9</v>
      </c>
      <c r="C43" s="19">
        <f>'Equity Data'!J43</f>
        <v>3041.31</v>
      </c>
      <c r="D43" s="19">
        <f>'Equity Data'!K43</f>
        <v>130.05160843710124</v>
      </c>
      <c r="E43" s="35">
        <f t="shared" si="0"/>
        <v>-1.6687783162347203E-2</v>
      </c>
      <c r="F43" s="36">
        <f t="shared" si="1"/>
        <v>-4.7784391016709837E-2</v>
      </c>
      <c r="G43" s="20">
        <f t="shared" si="2"/>
        <v>8.2859252212735601E-2</v>
      </c>
      <c r="I43" s="2" t="str">
        <f>'Overall Portfolio'!D42</f>
        <v>Nov 01, 2019</v>
      </c>
      <c r="J43" s="19">
        <f>'Overall Portfolio'!E42</f>
        <v>11890.6</v>
      </c>
      <c r="K43" s="19">
        <f>'Overall Portfolio'!F42</f>
        <v>3066.91</v>
      </c>
      <c r="L43" s="32">
        <f>'Overall Portfolio'!G42</f>
        <v>97.52736573499925</v>
      </c>
      <c r="M43" s="35">
        <f t="shared" si="4"/>
        <v>1.1071400005893128E-3</v>
      </c>
      <c r="N43" s="36">
        <f t="shared" si="5"/>
        <v>9.6623605788856981E-3</v>
      </c>
      <c r="O43" s="20">
        <f t="shared" si="6"/>
        <v>8.9287810779092869E-3</v>
      </c>
    </row>
    <row r="44" spans="1:15" x14ac:dyDescent="0.25">
      <c r="A44" s="48" t="str">
        <f>'Equity Data'!H44</f>
        <v>Jun 14, 2020</v>
      </c>
      <c r="B44" s="19">
        <f>'Equity Data'!I44</f>
        <v>10244.4</v>
      </c>
      <c r="C44" s="19">
        <f>'Equity Data'!J44</f>
        <v>3097.74</v>
      </c>
      <c r="D44" s="19">
        <f>'Equity Data'!K44</f>
        <v>120.48074854563565</v>
      </c>
      <c r="E44" s="35">
        <f t="shared" si="0"/>
        <v>2.7223776434136537E-2</v>
      </c>
      <c r="F44" s="36">
        <f t="shared" si="1"/>
        <v>1.8554504473401234E-2</v>
      </c>
      <c r="G44" s="20">
        <f t="shared" si="2"/>
        <v>-7.359278371473954E-2</v>
      </c>
      <c r="I44" s="2" t="str">
        <f>'Overall Portfolio'!D43</f>
        <v>Nov 04, 2019</v>
      </c>
      <c r="J44" s="19">
        <f>'Overall Portfolio'!E43</f>
        <v>11941.3</v>
      </c>
      <c r="K44" s="19">
        <f>'Overall Portfolio'!F43</f>
        <v>3078.27</v>
      </c>
      <c r="L44" s="32">
        <f>'Overall Portfolio'!G43</f>
        <v>99.778099995751887</v>
      </c>
      <c r="M44" s="35">
        <f t="shared" si="4"/>
        <v>4.2638723024910341E-3</v>
      </c>
      <c r="N44" s="36">
        <f t="shared" si="5"/>
        <v>3.70405391746087E-3</v>
      </c>
      <c r="O44" s="20">
        <f t="shared" si="6"/>
        <v>2.3077976563709468E-2</v>
      </c>
    </row>
    <row r="45" spans="1:15" x14ac:dyDescent="0.25">
      <c r="A45" s="48" t="str">
        <f>'Equity Data'!H45</f>
        <v>Jun 21, 2020</v>
      </c>
      <c r="B45" s="19">
        <f>'Equity Data'!I45</f>
        <v>10383</v>
      </c>
      <c r="C45" s="19">
        <f>'Equity Data'!J45</f>
        <v>3009.05</v>
      </c>
      <c r="D45" s="19">
        <f>'Equity Data'!K45</f>
        <v>120.21052492178148</v>
      </c>
      <c r="E45" s="35">
        <f t="shared" si="0"/>
        <v>1.3529342860489679E-2</v>
      </c>
      <c r="F45" s="36">
        <f t="shared" si="1"/>
        <v>-2.8630550013880929E-2</v>
      </c>
      <c r="G45" s="20">
        <f t="shared" si="2"/>
        <v>-2.2428780291965378E-3</v>
      </c>
      <c r="I45" s="2" t="str">
        <f>'Overall Portfolio'!D44</f>
        <v>Nov 05, 2019</v>
      </c>
      <c r="J45" s="19">
        <f>'Overall Portfolio'!E44</f>
        <v>11917.2</v>
      </c>
      <c r="K45" s="19">
        <f>'Overall Portfolio'!F44</f>
        <v>3074.62</v>
      </c>
      <c r="L45" s="32">
        <f>'Overall Portfolio'!G44</f>
        <v>100.52365538404095</v>
      </c>
      <c r="M45" s="35">
        <f t="shared" si="4"/>
        <v>-2.0182057229948258E-3</v>
      </c>
      <c r="N45" s="36">
        <f t="shared" si="5"/>
        <v>-1.1857309462782739E-3</v>
      </c>
      <c r="O45" s="20">
        <f t="shared" si="6"/>
        <v>7.4721345497739122E-3</v>
      </c>
    </row>
    <row r="46" spans="1:15" x14ac:dyDescent="0.25">
      <c r="A46" s="48" t="str">
        <f>'Equity Data'!H46</f>
        <v>Jun 28, 2020</v>
      </c>
      <c r="B46" s="19">
        <f>'Equity Data'!I46</f>
        <v>10607.35</v>
      </c>
      <c r="C46" s="19">
        <f>'Equity Data'!J46</f>
        <v>3130.01</v>
      </c>
      <c r="D46" s="19">
        <f>'Equity Data'!K46</f>
        <v>119.74117307730226</v>
      </c>
      <c r="E46" s="35">
        <f t="shared" si="0"/>
        <v>2.1607435230665439E-2</v>
      </c>
      <c r="F46" s="36">
        <f t="shared" si="1"/>
        <v>4.0198733819644117E-2</v>
      </c>
      <c r="G46" s="20">
        <f t="shared" si="2"/>
        <v>-3.9044155641497769E-3</v>
      </c>
      <c r="I46" s="2" t="str">
        <f>'Overall Portfolio'!D45</f>
        <v>Nov 06, 2019</v>
      </c>
      <c r="J46" s="19">
        <f>'Overall Portfolio'!E45</f>
        <v>11966.05</v>
      </c>
      <c r="K46" s="19">
        <f>'Overall Portfolio'!F45</f>
        <v>3076.78</v>
      </c>
      <c r="L46" s="32">
        <f>'Overall Portfolio'!G45</f>
        <v>101.38206986688708</v>
      </c>
      <c r="M46" s="35">
        <f t="shared" si="4"/>
        <v>4.0991172423050504E-3</v>
      </c>
      <c r="N46" s="36">
        <f t="shared" si="5"/>
        <v>7.0252584059171674E-4</v>
      </c>
      <c r="O46" s="20">
        <f t="shared" si="6"/>
        <v>8.5394276557755333E-3</v>
      </c>
    </row>
    <row r="47" spans="1:15" x14ac:dyDescent="0.25">
      <c r="A47" s="48" t="str">
        <f>'Equity Data'!H47</f>
        <v>Jul 05, 2020</v>
      </c>
      <c r="B47" s="19">
        <f>'Equity Data'!I47</f>
        <v>10768.05</v>
      </c>
      <c r="C47" s="19">
        <f>'Equity Data'!J47</f>
        <v>3185.04</v>
      </c>
      <c r="D47" s="19">
        <f>'Equity Data'!K47</f>
        <v>130.29080743910558</v>
      </c>
      <c r="E47" s="35">
        <f t="shared" si="0"/>
        <v>1.5149872494072403E-2</v>
      </c>
      <c r="F47" s="36">
        <f t="shared" si="1"/>
        <v>1.75814134779122E-2</v>
      </c>
      <c r="G47" s="20">
        <f t="shared" si="2"/>
        <v>8.8103649652677918E-2</v>
      </c>
      <c r="I47" s="2" t="str">
        <f>'Overall Portfolio'!D46</f>
        <v>Nov 07, 2019</v>
      </c>
      <c r="J47" s="19">
        <f>'Overall Portfolio'!E46</f>
        <v>12012.05</v>
      </c>
      <c r="K47" s="19">
        <f>'Overall Portfolio'!F46</f>
        <v>3085.18</v>
      </c>
      <c r="L47" s="32">
        <f>'Overall Portfolio'!G46</f>
        <v>99.381645788267434</v>
      </c>
      <c r="M47" s="35">
        <f t="shared" si="4"/>
        <v>3.8442092419803675E-3</v>
      </c>
      <c r="N47" s="36">
        <f t="shared" si="5"/>
        <v>2.7301269509030224E-3</v>
      </c>
      <c r="O47" s="20">
        <f t="shared" si="6"/>
        <v>-1.9731537156877588E-2</v>
      </c>
    </row>
    <row r="48" spans="1:15" x14ac:dyDescent="0.25">
      <c r="A48" s="48" t="str">
        <f>'Equity Data'!H48</f>
        <v>Jul 12, 2020</v>
      </c>
      <c r="B48" s="19">
        <f>'Equity Data'!I48</f>
        <v>10901.7</v>
      </c>
      <c r="C48" s="19">
        <f>'Equity Data'!J48</f>
        <v>3224.73</v>
      </c>
      <c r="D48" s="19">
        <f>'Equity Data'!K48</f>
        <v>152.43997257201127</v>
      </c>
      <c r="E48" s="35">
        <f t="shared" si="0"/>
        <v>1.2411717999080807E-2</v>
      </c>
      <c r="F48" s="36">
        <f t="shared" si="1"/>
        <v>1.246138196066604E-2</v>
      </c>
      <c r="G48" s="20">
        <f t="shared" si="2"/>
        <v>0.16999791135117204</v>
      </c>
      <c r="I48" s="2" t="str">
        <f>'Overall Portfolio'!D47</f>
        <v>Nov 08, 2019</v>
      </c>
      <c r="J48" s="19">
        <f>'Overall Portfolio'!E47</f>
        <v>11908.15</v>
      </c>
      <c r="K48" s="19">
        <f>'Overall Portfolio'!F47</f>
        <v>3093.08</v>
      </c>
      <c r="L48" s="32">
        <f>'Overall Portfolio'!G47</f>
        <v>96.306761907415904</v>
      </c>
      <c r="M48" s="35">
        <f t="shared" si="4"/>
        <v>-8.6496476454892557E-3</v>
      </c>
      <c r="N48" s="36">
        <f t="shared" si="5"/>
        <v>2.5606285532773221E-3</v>
      </c>
      <c r="O48" s="20">
        <f t="shared" si="6"/>
        <v>-3.0940158582225208E-2</v>
      </c>
    </row>
    <row r="49" spans="1:15" x14ac:dyDescent="0.25">
      <c r="A49" s="48" t="str">
        <f>'Equity Data'!H49</f>
        <v>Jul 19, 2020</v>
      </c>
      <c r="B49" s="19">
        <f>'Equity Data'!I49</f>
        <v>11194.15</v>
      </c>
      <c r="C49" s="19">
        <f>'Equity Data'!J49</f>
        <v>3215.63</v>
      </c>
      <c r="D49" s="19">
        <f>'Equity Data'!K49</f>
        <v>149.62557091438242</v>
      </c>
      <c r="E49" s="35">
        <f t="shared" si="0"/>
        <v>2.682609134355185E-2</v>
      </c>
      <c r="F49" s="36">
        <f t="shared" si="1"/>
        <v>-2.8219416819392773E-3</v>
      </c>
      <c r="G49" s="20">
        <f t="shared" si="2"/>
        <v>-1.8462360036829217E-2</v>
      </c>
      <c r="I49" s="2" t="str">
        <f>'Overall Portfolio'!D48</f>
        <v>Nov 11, 2019</v>
      </c>
      <c r="J49" s="19">
        <f>'Overall Portfolio'!E48</f>
        <v>11913.45</v>
      </c>
      <c r="K49" s="19">
        <f>'Overall Portfolio'!F48</f>
        <v>3087.01</v>
      </c>
      <c r="L49" s="32">
        <f>'Overall Portfolio'!G48</f>
        <v>97.397078498249641</v>
      </c>
      <c r="M49" s="35">
        <f t="shared" si="4"/>
        <v>4.4507333212973066E-4</v>
      </c>
      <c r="N49" s="36">
        <f t="shared" si="5"/>
        <v>-1.9624452002533488E-3</v>
      </c>
      <c r="O49" s="20">
        <f t="shared" si="6"/>
        <v>1.1321288030449184E-2</v>
      </c>
    </row>
    <row r="50" spans="1:15" x14ac:dyDescent="0.25">
      <c r="A50" s="48" t="str">
        <f>'Equity Data'!H50</f>
        <v>Jul 26, 2020</v>
      </c>
      <c r="B50" s="19">
        <f>'Equity Data'!I50</f>
        <v>11073.45</v>
      </c>
      <c r="C50" s="19">
        <f>'Equity Data'!J50</f>
        <v>3271.12</v>
      </c>
      <c r="D50" s="19">
        <f>'Equity Data'!K50</f>
        <v>177.55851686941583</v>
      </c>
      <c r="E50" s="35">
        <f t="shared" si="0"/>
        <v>-1.0782417602051009E-2</v>
      </c>
      <c r="F50" s="36">
        <f t="shared" si="1"/>
        <v>1.7256338571290719E-2</v>
      </c>
      <c r="G50" s="20">
        <f t="shared" si="2"/>
        <v>0.18668564326492687</v>
      </c>
      <c r="I50" s="2" t="str">
        <f>'Overall Portfolio'!D49</f>
        <v>Nov 13, 2019</v>
      </c>
      <c r="J50" s="19">
        <f>'Overall Portfolio'!E49</f>
        <v>11840.45</v>
      </c>
      <c r="K50" s="19">
        <f>'Overall Portfolio'!F49</f>
        <v>3094.04</v>
      </c>
      <c r="L50" s="32">
        <f>'Overall Portfolio'!G49</f>
        <v>99.447153785278516</v>
      </c>
      <c r="M50" s="35">
        <f t="shared" si="4"/>
        <v>-6.1275281299707496E-3</v>
      </c>
      <c r="N50" s="36">
        <f t="shared" si="5"/>
        <v>2.2772844921137292E-3</v>
      </c>
      <c r="O50" s="20">
        <f t="shared" si="6"/>
        <v>2.1048632244813348E-2</v>
      </c>
    </row>
    <row r="51" spans="1:15" x14ac:dyDescent="0.25">
      <c r="A51" s="48" t="str">
        <f>'Equity Data'!H51</f>
        <v>Aug 02, 2020</v>
      </c>
      <c r="B51" s="19">
        <f>'Equity Data'!I51</f>
        <v>11214.05</v>
      </c>
      <c r="C51" s="19">
        <f>'Equity Data'!J51</f>
        <v>3351.28</v>
      </c>
      <c r="D51" s="19">
        <f>'Equity Data'!K51</f>
        <v>182.98715051314616</v>
      </c>
      <c r="E51" s="35">
        <f t="shared" si="0"/>
        <v>1.269703660557453E-2</v>
      </c>
      <c r="F51" s="36">
        <f t="shared" si="1"/>
        <v>2.4505368191934274E-2</v>
      </c>
      <c r="G51" s="20">
        <f t="shared" si="2"/>
        <v>3.0573772181949455E-2</v>
      </c>
      <c r="I51" s="2" t="str">
        <f>'Overall Portfolio'!D50</f>
        <v>Nov 14, 2019</v>
      </c>
      <c r="J51" s="19">
        <f>'Overall Portfolio'!E50</f>
        <v>11872.1</v>
      </c>
      <c r="K51" s="19">
        <f>'Overall Portfolio'!F50</f>
        <v>3096.63</v>
      </c>
      <c r="L51" s="32">
        <f>'Overall Portfolio'!G50</f>
        <v>98.283003376089425</v>
      </c>
      <c r="M51" s="35">
        <f t="shared" si="4"/>
        <v>2.6730402982995116E-3</v>
      </c>
      <c r="N51" s="36">
        <f t="shared" si="5"/>
        <v>8.3709325024883263E-4</v>
      </c>
      <c r="O51" s="20">
        <f t="shared" si="6"/>
        <v>-1.170622149430911E-2</v>
      </c>
    </row>
    <row r="52" spans="1:15" x14ac:dyDescent="0.25">
      <c r="A52" s="48" t="str">
        <f>'Equity Data'!H52</f>
        <v>Aug 09, 2020</v>
      </c>
      <c r="B52" s="19">
        <f>'Equity Data'!I52</f>
        <v>11178.4</v>
      </c>
      <c r="C52" s="19">
        <f>'Equity Data'!J52</f>
        <v>3372.85</v>
      </c>
      <c r="D52" s="19">
        <f>'Equity Data'!K52</f>
        <v>195.36785747357408</v>
      </c>
      <c r="E52" s="35">
        <f t="shared" si="0"/>
        <v>-3.1790477124677974E-3</v>
      </c>
      <c r="F52" s="36">
        <f t="shared" si="1"/>
        <v>6.4363467093169202E-3</v>
      </c>
      <c r="G52" s="20">
        <f t="shared" si="2"/>
        <v>6.7658887116986088E-2</v>
      </c>
      <c r="I52" s="2" t="str">
        <f>'Overall Portfolio'!D51</f>
        <v>Nov 15, 2019</v>
      </c>
      <c r="J52" s="19">
        <f>'Overall Portfolio'!E51</f>
        <v>11895.45</v>
      </c>
      <c r="K52" s="19">
        <f>'Overall Portfolio'!F51</f>
        <v>3120.46</v>
      </c>
      <c r="L52" s="32">
        <f>'Overall Portfolio'!G51</f>
        <v>96.648135964784117</v>
      </c>
      <c r="M52" s="35">
        <f t="shared" si="4"/>
        <v>1.9667961017848512E-3</v>
      </c>
      <c r="N52" s="36">
        <f t="shared" si="5"/>
        <v>7.6954624866387711E-3</v>
      </c>
      <c r="O52" s="20">
        <f t="shared" si="6"/>
        <v>-1.6634284211374029E-2</v>
      </c>
    </row>
    <row r="53" spans="1:15" x14ac:dyDescent="0.25">
      <c r="A53" s="48" t="str">
        <f>'Equity Data'!H53</f>
        <v>Aug 16, 2020</v>
      </c>
      <c r="B53" s="19">
        <f>'Equity Data'!I53</f>
        <v>11371.6</v>
      </c>
      <c r="C53" s="19">
        <f>'Equity Data'!J53</f>
        <v>3397.16</v>
      </c>
      <c r="D53" s="19">
        <f>'Equity Data'!K53</f>
        <v>199.96304555939838</v>
      </c>
      <c r="E53" s="35">
        <f t="shared" si="0"/>
        <v>1.7283332140556773E-2</v>
      </c>
      <c r="F53" s="36">
        <f t="shared" si="1"/>
        <v>7.2075544420890925E-3</v>
      </c>
      <c r="G53" s="20">
        <f t="shared" si="2"/>
        <v>2.3520696522179252E-2</v>
      </c>
      <c r="I53" s="2" t="str">
        <f>'Overall Portfolio'!D52</f>
        <v>Nov 18, 2019</v>
      </c>
      <c r="J53" s="19">
        <f>'Overall Portfolio'!E52</f>
        <v>11884.5</v>
      </c>
      <c r="K53" s="19">
        <f>'Overall Portfolio'!F52</f>
        <v>3122.03</v>
      </c>
      <c r="L53" s="32">
        <f>'Overall Portfolio'!G52</f>
        <v>93.884840018591433</v>
      </c>
      <c r="M53" s="35">
        <f t="shared" si="4"/>
        <v>-9.2052003076814604E-4</v>
      </c>
      <c r="N53" s="36">
        <f t="shared" si="5"/>
        <v>5.0313094864229413E-4</v>
      </c>
      <c r="O53" s="20">
        <f t="shared" si="6"/>
        <v>-2.8591300997254154E-2</v>
      </c>
    </row>
    <row r="54" spans="1:15" x14ac:dyDescent="0.25">
      <c r="A54" s="48" t="str">
        <f>'Equity Data'!H54</f>
        <v>Aug 23, 2020</v>
      </c>
      <c r="B54" s="19">
        <f>'Equity Data'!I54</f>
        <v>11647.6</v>
      </c>
      <c r="C54" s="19">
        <f>'Equity Data'!J54</f>
        <v>3508.01</v>
      </c>
      <c r="D54" s="19">
        <f>'Equity Data'!K54</f>
        <v>181.20766030279981</v>
      </c>
      <c r="E54" s="35">
        <f t="shared" si="0"/>
        <v>2.427099088958462E-2</v>
      </c>
      <c r="F54" s="36">
        <f t="shared" si="1"/>
        <v>3.2630196988072457E-2</v>
      </c>
      <c r="G54" s="20">
        <f t="shared" si="2"/>
        <v>-9.3794256854461411E-2</v>
      </c>
      <c r="I54" s="2" t="str">
        <f>'Overall Portfolio'!D53</f>
        <v>Nov 19, 2019</v>
      </c>
      <c r="J54" s="19">
        <f>'Overall Portfolio'!E53</f>
        <v>11940.1</v>
      </c>
      <c r="K54" s="19">
        <f>'Overall Portfolio'!F53</f>
        <v>3120.18</v>
      </c>
      <c r="L54" s="32">
        <f>'Overall Portfolio'!G53</f>
        <v>92.078166380686866</v>
      </c>
      <c r="M54" s="35">
        <f t="shared" si="4"/>
        <v>4.6783625730995038E-3</v>
      </c>
      <c r="N54" s="36">
        <f t="shared" si="5"/>
        <v>-5.9256317203881803E-4</v>
      </c>
      <c r="O54" s="20">
        <f t="shared" si="6"/>
        <v>-1.924350765839089E-2</v>
      </c>
    </row>
    <row r="55" spans="1:15" x14ac:dyDescent="0.25">
      <c r="A55" s="48" t="str">
        <f>'Equity Data'!H55</f>
        <v>Aug 30, 2020</v>
      </c>
      <c r="B55" s="19">
        <f>'Equity Data'!I55</f>
        <v>11333.85</v>
      </c>
      <c r="C55" s="19">
        <f>'Equity Data'!J55</f>
        <v>3426.96</v>
      </c>
      <c r="D55" s="19">
        <f>'Equity Data'!K55</f>
        <v>186.89490613059894</v>
      </c>
      <c r="E55" s="35">
        <f t="shared" si="0"/>
        <v>-2.6936879700539151E-2</v>
      </c>
      <c r="F55" s="36">
        <f t="shared" si="1"/>
        <v>-2.3104267091598962E-2</v>
      </c>
      <c r="G55" s="20">
        <f t="shared" si="2"/>
        <v>3.1385239554970745E-2</v>
      </c>
      <c r="I55" s="2" t="str">
        <f>'Overall Portfolio'!D54</f>
        <v>Nov 20, 2019</v>
      </c>
      <c r="J55" s="19">
        <f>'Overall Portfolio'!E54</f>
        <v>11999.1</v>
      </c>
      <c r="K55" s="19">
        <f>'Overall Portfolio'!F54</f>
        <v>3108.46</v>
      </c>
      <c r="L55" s="32">
        <f>'Overall Portfolio'!G54</f>
        <v>90.541075173018157</v>
      </c>
      <c r="M55" s="35">
        <f t="shared" si="4"/>
        <v>4.941332149646982E-3</v>
      </c>
      <c r="N55" s="36">
        <f t="shared" si="5"/>
        <v>-3.7561935529359936E-3</v>
      </c>
      <c r="O55" s="20">
        <f t="shared" si="6"/>
        <v>-1.6693329896620424E-2</v>
      </c>
    </row>
    <row r="56" spans="1:15" x14ac:dyDescent="0.25">
      <c r="A56" s="48" t="str">
        <f>'Equity Data'!H56</f>
        <v>Sep 06, 2020</v>
      </c>
      <c r="B56" s="19">
        <f>'Equity Data'!I56</f>
        <v>11464.45</v>
      </c>
      <c r="C56" s="19">
        <f>'Equity Data'!J56</f>
        <v>3340.97</v>
      </c>
      <c r="D56" s="19">
        <f>'Equity Data'!K56</f>
        <v>157.6205492982786</v>
      </c>
      <c r="E56" s="35">
        <f t="shared" si="0"/>
        <v>1.1523004098342504E-2</v>
      </c>
      <c r="F56" s="36">
        <f t="shared" si="1"/>
        <v>-2.5092210005369209E-2</v>
      </c>
      <c r="G56" s="20">
        <f t="shared" si="2"/>
        <v>-0.15663539172043528</v>
      </c>
      <c r="I56" s="2" t="str">
        <f>'Overall Portfolio'!D55</f>
        <v>Nov 21, 2019</v>
      </c>
      <c r="J56" s="19">
        <f>'Overall Portfolio'!E55</f>
        <v>11968.4</v>
      </c>
      <c r="K56" s="19">
        <f>'Overall Portfolio'!F55</f>
        <v>3103.54</v>
      </c>
      <c r="L56" s="32">
        <f>'Overall Portfolio'!G55</f>
        <v>84.518716274273444</v>
      </c>
      <c r="M56" s="35">
        <f t="shared" si="4"/>
        <v>-2.5585252227251498E-3</v>
      </c>
      <c r="N56" s="36">
        <f t="shared" si="5"/>
        <v>-1.5827773238195064E-3</v>
      </c>
      <c r="O56" s="20">
        <f t="shared" si="6"/>
        <v>-6.6515212981913208E-2</v>
      </c>
    </row>
    <row r="57" spans="1:15" x14ac:dyDescent="0.25">
      <c r="A57" s="48" t="str">
        <f>'Equity Data'!H57</f>
        <v>Sep 13, 2020</v>
      </c>
      <c r="B57" s="19">
        <f>'Equity Data'!I57</f>
        <v>11504.95</v>
      </c>
      <c r="C57" s="19">
        <f>'Equity Data'!J57</f>
        <v>3319.47</v>
      </c>
      <c r="D57" s="19">
        <f>'Equity Data'!K57</f>
        <v>170.12700519010556</v>
      </c>
      <c r="E57" s="35">
        <f t="shared" si="0"/>
        <v>3.5326596565905533E-3</v>
      </c>
      <c r="F57" s="36">
        <f t="shared" si="1"/>
        <v>-6.4352568266102805E-3</v>
      </c>
      <c r="G57" s="20">
        <f t="shared" si="2"/>
        <v>7.9345338837513824E-2</v>
      </c>
      <c r="I57" s="2" t="str">
        <f>'Overall Portfolio'!D56</f>
        <v>Nov 22, 2019</v>
      </c>
      <c r="J57" s="19">
        <f>'Overall Portfolio'!E56</f>
        <v>11914.4</v>
      </c>
      <c r="K57" s="19">
        <f>'Overall Portfolio'!F56</f>
        <v>3110.29</v>
      </c>
      <c r="L57" s="32">
        <f>'Overall Portfolio'!G56</f>
        <v>79.692133129422373</v>
      </c>
      <c r="M57" s="35">
        <f t="shared" si="4"/>
        <v>-4.5118812873901071E-3</v>
      </c>
      <c r="N57" s="36">
        <f t="shared" si="5"/>
        <v>2.1749357185665286E-3</v>
      </c>
      <c r="O57" s="20">
        <f t="shared" si="6"/>
        <v>-5.7106678350251183E-2</v>
      </c>
    </row>
    <row r="58" spans="1:15" x14ac:dyDescent="0.25">
      <c r="A58" s="48" t="str">
        <f>'Equity Data'!H58</f>
        <v>Sep 20, 2020</v>
      </c>
      <c r="B58" s="19">
        <f>'Equity Data'!I58</f>
        <v>11050.25</v>
      </c>
      <c r="C58" s="19">
        <f>'Equity Data'!J58</f>
        <v>3298.46</v>
      </c>
      <c r="D58" s="19">
        <f>'Equity Data'!K58</f>
        <v>163.67510160238729</v>
      </c>
      <c r="E58" s="35">
        <f t="shared" si="0"/>
        <v>-3.9522118740194512E-2</v>
      </c>
      <c r="F58" s="36">
        <f t="shared" si="1"/>
        <v>-6.3293236570897138E-3</v>
      </c>
      <c r="G58" s="20">
        <f t="shared" si="2"/>
        <v>-3.7924041397829233E-2</v>
      </c>
      <c r="I58" s="2" t="str">
        <f>'Overall Portfolio'!D57</f>
        <v>Nov 25, 2019</v>
      </c>
      <c r="J58" s="19">
        <f>'Overall Portfolio'!E57</f>
        <v>12073.75</v>
      </c>
      <c r="K58" s="19">
        <f>'Overall Portfolio'!F57</f>
        <v>3133.64</v>
      </c>
      <c r="L58" s="32">
        <f>'Overall Portfolio'!G57</f>
        <v>77.76499619540914</v>
      </c>
      <c r="M58" s="35">
        <f t="shared" si="4"/>
        <v>1.3374571946552116E-2</v>
      </c>
      <c r="N58" s="36">
        <f t="shared" si="5"/>
        <v>7.5073385439943241E-3</v>
      </c>
      <c r="O58" s="20">
        <f t="shared" si="6"/>
        <v>-2.418227318477606E-2</v>
      </c>
    </row>
    <row r="59" spans="1:15" x14ac:dyDescent="0.25">
      <c r="A59" s="48" t="str">
        <f>'Equity Data'!H59</f>
        <v>Sep 27, 2020</v>
      </c>
      <c r="B59" s="19">
        <f>'Equity Data'!I59</f>
        <v>11416.95</v>
      </c>
      <c r="C59" s="19">
        <f>'Equity Data'!J59</f>
        <v>3348.44</v>
      </c>
      <c r="D59" s="19">
        <f>'Equity Data'!K59</f>
        <v>167.84685808575307</v>
      </c>
      <c r="E59" s="35">
        <f t="shared" si="0"/>
        <v>3.3184769575349105E-2</v>
      </c>
      <c r="F59" s="36">
        <f t="shared" si="1"/>
        <v>1.5152525724125843E-2</v>
      </c>
      <c r="G59" s="20">
        <f t="shared" si="2"/>
        <v>2.5488033564812662E-2</v>
      </c>
      <c r="I59" s="2" t="str">
        <f>'Overall Portfolio'!D58</f>
        <v>Nov 26, 2019</v>
      </c>
      <c r="J59" s="19">
        <f>'Overall Portfolio'!E58</f>
        <v>12037.7</v>
      </c>
      <c r="K59" s="19">
        <f>'Overall Portfolio'!F58</f>
        <v>3140.52</v>
      </c>
      <c r="L59" s="32">
        <f>'Overall Portfolio'!G58</f>
        <v>78.770043977173444</v>
      </c>
      <c r="M59" s="35">
        <f t="shared" si="4"/>
        <v>-2.9858163370948265E-3</v>
      </c>
      <c r="N59" s="36">
        <f t="shared" si="5"/>
        <v>2.1955297992111156E-3</v>
      </c>
      <c r="O59" s="20">
        <f t="shared" si="6"/>
        <v>1.2924166796572711E-2</v>
      </c>
    </row>
    <row r="60" spans="1:15" x14ac:dyDescent="0.25">
      <c r="A60" s="48" t="str">
        <f>'Equity Data'!H60</f>
        <v>Oct 04, 2020</v>
      </c>
      <c r="B60" s="19">
        <f>'Equity Data'!I60</f>
        <v>11914.2</v>
      </c>
      <c r="C60" s="19">
        <f>'Equity Data'!J60</f>
        <v>3477.13</v>
      </c>
      <c r="D60" s="19">
        <f>'Equity Data'!K60</f>
        <v>167.62223745874215</v>
      </c>
      <c r="E60" s="35">
        <f t="shared" si="0"/>
        <v>4.3553663631705541E-2</v>
      </c>
      <c r="F60" s="36">
        <f t="shared" si="1"/>
        <v>3.8432822448662751E-2</v>
      </c>
      <c r="G60" s="20">
        <f t="shared" si="2"/>
        <v>-1.3382474332416239E-3</v>
      </c>
      <c r="I60" s="2" t="str">
        <f>'Overall Portfolio'!D59</f>
        <v>Nov 27, 2019</v>
      </c>
      <c r="J60" s="19">
        <f>'Overall Portfolio'!E59</f>
        <v>12100.7</v>
      </c>
      <c r="K60" s="19">
        <f>'Overall Portfolio'!F59</f>
        <v>3153.63</v>
      </c>
      <c r="L60" s="32">
        <f>'Overall Portfolio'!G59</f>
        <v>82.3863336787077</v>
      </c>
      <c r="M60" s="35">
        <f t="shared" si="4"/>
        <v>5.2335579055799997E-3</v>
      </c>
      <c r="N60" s="36">
        <f t="shared" si="5"/>
        <v>4.1744679225097503E-3</v>
      </c>
      <c r="O60" s="20">
        <f t="shared" si="6"/>
        <v>4.5909453885568663E-2</v>
      </c>
    </row>
    <row r="61" spans="1:15" x14ac:dyDescent="0.25">
      <c r="A61" s="48" t="str">
        <f>'Equity Data'!H61</f>
        <v>Oct 11, 2020</v>
      </c>
      <c r="B61" s="19">
        <f>'Equity Data'!I61</f>
        <v>11762.45</v>
      </c>
      <c r="C61" s="19">
        <f>'Equity Data'!J61</f>
        <v>3483.81</v>
      </c>
      <c r="D61" s="19">
        <f>'Equity Data'!K61</f>
        <v>177.4532555557889</v>
      </c>
      <c r="E61" s="35">
        <f t="shared" si="0"/>
        <v>-1.2736902183948517E-2</v>
      </c>
      <c r="F61" s="36">
        <f t="shared" si="1"/>
        <v>1.9211246056374254E-3</v>
      </c>
      <c r="G61" s="20">
        <f t="shared" si="2"/>
        <v>5.8649844114307959E-2</v>
      </c>
      <c r="I61" s="2" t="str">
        <f>'Overall Portfolio'!D60</f>
        <v>Nov 28, 2019</v>
      </c>
      <c r="J61" s="19">
        <f>'Overall Portfolio'!E60</f>
        <v>12151.15</v>
      </c>
      <c r="K61" s="19">
        <f>'Overall Portfolio'!F60</f>
        <v>3153.63</v>
      </c>
      <c r="L61" s="32">
        <f>'Overall Portfolio'!G60</f>
        <v>81.355633829798293</v>
      </c>
      <c r="M61" s="35">
        <f t="shared" si="4"/>
        <v>4.1691802953547352E-3</v>
      </c>
      <c r="N61" s="36">
        <f t="shared" si="5"/>
        <v>0</v>
      </c>
      <c r="O61" s="20">
        <f t="shared" si="6"/>
        <v>-1.2510568232456554E-2</v>
      </c>
    </row>
    <row r="62" spans="1:15" x14ac:dyDescent="0.25">
      <c r="A62" s="48" t="str">
        <f>'Equity Data'!H62</f>
        <v>Oct 18, 2020</v>
      </c>
      <c r="B62" s="19">
        <f>'Equity Data'!I62</f>
        <v>11930.35</v>
      </c>
      <c r="C62" s="19">
        <f>'Equity Data'!J62</f>
        <v>3465.39</v>
      </c>
      <c r="D62" s="19">
        <f>'Equity Data'!K62</f>
        <v>181.30304998849522</v>
      </c>
      <c r="E62" s="35">
        <f t="shared" si="0"/>
        <v>1.4274237084961117E-2</v>
      </c>
      <c r="F62" s="36">
        <f t="shared" si="1"/>
        <v>-5.2873147502303652E-3</v>
      </c>
      <c r="G62" s="20">
        <f t="shared" si="2"/>
        <v>2.1694695995565949E-2</v>
      </c>
      <c r="I62" s="2" t="str">
        <f>'Overall Portfolio'!D61</f>
        <v>Nov 29, 2019</v>
      </c>
      <c r="J62" s="19">
        <f>'Overall Portfolio'!E61</f>
        <v>12056.05</v>
      </c>
      <c r="K62" s="19">
        <f>'Overall Portfolio'!F61</f>
        <v>3140.98</v>
      </c>
      <c r="L62" s="32">
        <f>'Overall Portfolio'!G61</f>
        <v>84.653365573759828</v>
      </c>
      <c r="M62" s="35">
        <f t="shared" si="4"/>
        <v>-7.8264197215901499E-3</v>
      </c>
      <c r="N62" s="36">
        <f t="shared" si="5"/>
        <v>-4.0112505271703291E-3</v>
      </c>
      <c r="O62" s="20">
        <f t="shared" si="6"/>
        <v>4.0534768014476086E-2</v>
      </c>
    </row>
    <row r="63" spans="1:15" x14ac:dyDescent="0.25">
      <c r="A63" s="48" t="str">
        <f>'Equity Data'!H63</f>
        <v>Oct 25, 2020</v>
      </c>
      <c r="B63" s="19">
        <f>'Equity Data'!I63</f>
        <v>11642.4</v>
      </c>
      <c r="C63" s="19">
        <f>'Equity Data'!J63</f>
        <v>3269.96</v>
      </c>
      <c r="D63" s="19">
        <f>'Equity Data'!K63</f>
        <v>188.24209433327707</v>
      </c>
      <c r="E63" s="35">
        <f t="shared" si="0"/>
        <v>-2.4135922248718633E-2</v>
      </c>
      <c r="F63" s="36">
        <f t="shared" si="1"/>
        <v>-5.6394806933707242E-2</v>
      </c>
      <c r="G63" s="20">
        <f t="shared" si="2"/>
        <v>3.8273180430346665E-2</v>
      </c>
      <c r="I63" s="2" t="str">
        <f>'Overall Portfolio'!D62</f>
        <v>Dec 02, 2019</v>
      </c>
      <c r="J63" s="19">
        <f>'Overall Portfolio'!E62</f>
        <v>12048.2</v>
      </c>
      <c r="K63" s="19">
        <f>'Overall Portfolio'!F62</f>
        <v>3113.87</v>
      </c>
      <c r="L63" s="32">
        <f>'Overall Portfolio'!G62</f>
        <v>79.738612224079702</v>
      </c>
      <c r="M63" s="35">
        <f t="shared" si="4"/>
        <v>-6.5112536859079917E-4</v>
      </c>
      <c r="N63" s="36">
        <f t="shared" si="5"/>
        <v>-8.6310641901572449E-3</v>
      </c>
      <c r="O63" s="20">
        <f t="shared" si="6"/>
        <v>-5.8057388697651091E-2</v>
      </c>
    </row>
    <row r="64" spans="1:15" x14ac:dyDescent="0.25">
      <c r="A64" s="48" t="str">
        <f>'Equity Data'!H64</f>
        <v>Nov 01, 2020</v>
      </c>
      <c r="B64" s="19">
        <f>'Equity Data'!I64</f>
        <v>12263.55</v>
      </c>
      <c r="C64" s="19">
        <f>'Equity Data'!J64</f>
        <v>3509.44</v>
      </c>
      <c r="D64" s="19">
        <f>'Equity Data'!K64</f>
        <v>182.11247208137706</v>
      </c>
      <c r="E64" s="35">
        <f t="shared" si="0"/>
        <v>5.3352401566687302E-2</v>
      </c>
      <c r="F64" s="36">
        <f t="shared" si="1"/>
        <v>7.3236369863851625E-2</v>
      </c>
      <c r="G64" s="20">
        <f t="shared" si="2"/>
        <v>-3.2562441857705293E-2</v>
      </c>
      <c r="I64" s="2" t="str">
        <f>'Overall Portfolio'!D63</f>
        <v>Dec 03, 2019</v>
      </c>
      <c r="J64" s="19">
        <f>'Overall Portfolio'!E63</f>
        <v>11994.2</v>
      </c>
      <c r="K64" s="19">
        <f>'Overall Portfolio'!F63</f>
        <v>3093.2</v>
      </c>
      <c r="L64" s="32">
        <f>'Overall Portfolio'!G63</f>
        <v>79.562021505180297</v>
      </c>
      <c r="M64" s="35">
        <f t="shared" si="4"/>
        <v>-4.4819973108015665E-3</v>
      </c>
      <c r="N64" s="36">
        <f t="shared" si="5"/>
        <v>-6.6380420505672832E-3</v>
      </c>
      <c r="O64" s="20">
        <f t="shared" si="6"/>
        <v>-2.2146199184298609E-3</v>
      </c>
    </row>
    <row r="65" spans="1:15" x14ac:dyDescent="0.25">
      <c r="A65" s="48" t="str">
        <f>'Equity Data'!H65</f>
        <v>Nov 08, 2020</v>
      </c>
      <c r="B65" s="19">
        <f>'Equity Data'!I65</f>
        <v>12719.95</v>
      </c>
      <c r="C65" s="19">
        <f>'Equity Data'!J65</f>
        <v>3585.15</v>
      </c>
      <c r="D65" s="19">
        <f>'Equity Data'!K65</f>
        <v>199.76673631760542</v>
      </c>
      <c r="E65" s="35">
        <f t="shared" si="0"/>
        <v>3.721597742904792E-2</v>
      </c>
      <c r="F65" s="36">
        <f t="shared" si="1"/>
        <v>2.1573242454636654E-2</v>
      </c>
      <c r="G65" s="20">
        <f t="shared" si="2"/>
        <v>9.694154406041755E-2</v>
      </c>
      <c r="I65" s="2" t="str">
        <f>'Overall Portfolio'!D64</f>
        <v>Dec 04, 2019</v>
      </c>
      <c r="J65" s="19">
        <f>'Overall Portfolio'!E64</f>
        <v>12043.2</v>
      </c>
      <c r="K65" s="19">
        <f>'Overall Portfolio'!F64</f>
        <v>3112.76</v>
      </c>
      <c r="L65" s="32">
        <f>'Overall Portfolio'!G64</f>
        <v>78.487475931949859</v>
      </c>
      <c r="M65" s="35">
        <f t="shared" si="4"/>
        <v>4.0853078988176694E-3</v>
      </c>
      <c r="N65" s="36">
        <f t="shared" si="5"/>
        <v>6.323548428811776E-3</v>
      </c>
      <c r="O65" s="20">
        <f t="shared" si="6"/>
        <v>-1.3505760071222839E-2</v>
      </c>
    </row>
    <row r="66" spans="1:15" x14ac:dyDescent="0.25">
      <c r="A66" s="48" t="str">
        <f>'Equity Data'!H66</f>
        <v>Nov 15, 2020</v>
      </c>
      <c r="B66" s="19">
        <f>'Equity Data'!I66</f>
        <v>12859.05</v>
      </c>
      <c r="C66" s="19">
        <f>'Equity Data'!J66</f>
        <v>3557.54</v>
      </c>
      <c r="D66" s="19">
        <f>'Equity Data'!K66</f>
        <v>195.80556250354761</v>
      </c>
      <c r="E66" s="35">
        <f t="shared" si="0"/>
        <v>1.0935577576955735E-2</v>
      </c>
      <c r="F66" s="36">
        <f t="shared" si="1"/>
        <v>-7.7012119437123161E-3</v>
      </c>
      <c r="G66" s="20">
        <f t="shared" si="2"/>
        <v>-1.982899599340715E-2</v>
      </c>
      <c r="I66" s="2" t="str">
        <f>'Overall Portfolio'!D65</f>
        <v>Dec 05, 2019</v>
      </c>
      <c r="J66" s="19">
        <f>'Overall Portfolio'!E65</f>
        <v>12018.4</v>
      </c>
      <c r="K66" s="19">
        <f>'Overall Portfolio'!F65</f>
        <v>3117.43</v>
      </c>
      <c r="L66" s="32">
        <f>'Overall Portfolio'!G65</f>
        <v>80.28556362085294</v>
      </c>
      <c r="M66" s="35">
        <f t="shared" si="4"/>
        <v>-2.0592533545902292E-3</v>
      </c>
      <c r="N66" s="36">
        <f t="shared" si="5"/>
        <v>1.500276282141666E-3</v>
      </c>
      <c r="O66" s="20">
        <f t="shared" si="6"/>
        <v>2.2909230645435263E-2</v>
      </c>
    </row>
    <row r="67" spans="1:15" x14ac:dyDescent="0.25">
      <c r="A67" s="48" t="str">
        <f>'Equity Data'!H67</f>
        <v>Nov 22, 2020</v>
      </c>
      <c r="B67" s="19">
        <f>'Equity Data'!I67</f>
        <v>12968.95</v>
      </c>
      <c r="C67" s="19">
        <f>'Equity Data'!J67</f>
        <v>3638.35</v>
      </c>
      <c r="D67" s="19">
        <f>'Equity Data'!K67</f>
        <v>246.67568390694308</v>
      </c>
      <c r="E67" s="35">
        <f t="shared" si="0"/>
        <v>8.5465100454544807E-3</v>
      </c>
      <c r="F67" s="36">
        <f t="shared" si="1"/>
        <v>2.2715134615492794E-2</v>
      </c>
      <c r="G67" s="20">
        <f t="shared" si="2"/>
        <v>0.2597991637876671</v>
      </c>
      <c r="I67" s="2" t="str">
        <f>'Overall Portfolio'!D66</f>
        <v>Dec 06, 2019</v>
      </c>
      <c r="J67" s="19">
        <f>'Overall Portfolio'!E66</f>
        <v>11921.5</v>
      </c>
      <c r="K67" s="19">
        <f>'Overall Portfolio'!F66</f>
        <v>3145.91</v>
      </c>
      <c r="L67" s="32">
        <f>'Overall Portfolio'!G66</f>
        <v>81.06789476652412</v>
      </c>
      <c r="M67" s="35">
        <f t="shared" si="4"/>
        <v>-8.062637289489416E-3</v>
      </c>
      <c r="N67" s="36">
        <f t="shared" si="5"/>
        <v>9.1357303933048417E-3</v>
      </c>
      <c r="O67" s="20">
        <f t="shared" si="6"/>
        <v>9.7443563996850724E-3</v>
      </c>
    </row>
    <row r="68" spans="1:15" x14ac:dyDescent="0.25">
      <c r="A68" s="48" t="str">
        <f>'Equity Data'!H68</f>
        <v>Nov 29, 2020</v>
      </c>
      <c r="B68" s="19">
        <f>'Equity Data'!I68</f>
        <v>13258.55</v>
      </c>
      <c r="C68" s="19">
        <f>'Equity Data'!J68</f>
        <v>3699.12</v>
      </c>
      <c r="D68" s="19">
        <f>'Equity Data'!K68</f>
        <v>260.25717177346382</v>
      </c>
      <c r="E68" s="35">
        <f t="shared" si="0"/>
        <v>2.2330258039394035E-2</v>
      </c>
      <c r="F68" s="36">
        <f t="shared" si="1"/>
        <v>1.6702626190443493E-2</v>
      </c>
      <c r="G68" s="20">
        <f t="shared" si="2"/>
        <v>5.5058073221535109E-2</v>
      </c>
      <c r="I68" s="2" t="str">
        <f>'Overall Portfolio'!D67</f>
        <v>Dec 09, 2019</v>
      </c>
      <c r="J68" s="19">
        <f>'Overall Portfolio'!E67</f>
        <v>11937.5</v>
      </c>
      <c r="K68" s="19">
        <f>'Overall Portfolio'!F67</f>
        <v>3135.96</v>
      </c>
      <c r="L68" s="32">
        <f>'Overall Portfolio'!G67</f>
        <v>79.587690731145173</v>
      </c>
      <c r="M68" s="35">
        <f t="shared" si="4"/>
        <v>1.342112989137334E-3</v>
      </c>
      <c r="N68" s="36">
        <f t="shared" si="5"/>
        <v>-3.1628368262283102E-3</v>
      </c>
      <c r="O68" s="20">
        <f t="shared" si="6"/>
        <v>-1.8258819223589517E-2</v>
      </c>
    </row>
    <row r="69" spans="1:15" x14ac:dyDescent="0.25">
      <c r="A69" s="48" t="str">
        <f>'Equity Data'!H69</f>
        <v>Dec 06, 2020</v>
      </c>
      <c r="B69" s="19">
        <f>'Equity Data'!I69</f>
        <v>13513.85</v>
      </c>
      <c r="C69" s="19">
        <f>'Equity Data'!J69</f>
        <v>3663.46</v>
      </c>
      <c r="D69" s="19">
        <f>'Equity Data'!K69</f>
        <v>262.16485954788027</v>
      </c>
      <c r="E69" s="35">
        <f t="shared" ref="E69:E107" si="11">B69/B68-1</f>
        <v>1.9255499281595645E-2</v>
      </c>
      <c r="F69" s="36">
        <f t="shared" ref="F69:F107" si="12">C69/C68-1</f>
        <v>-9.6401306256622687E-3</v>
      </c>
      <c r="G69" s="20">
        <f t="shared" ref="G69:G107" si="13">D69/D68-1</f>
        <v>7.3300103947835371E-3</v>
      </c>
      <c r="I69" s="2" t="str">
        <f>'Overall Portfolio'!D68</f>
        <v>Dec 10, 2019</v>
      </c>
      <c r="J69" s="19">
        <f>'Overall Portfolio'!E68</f>
        <v>11856.8</v>
      </c>
      <c r="K69" s="19">
        <f>'Overall Portfolio'!F68</f>
        <v>3132.52</v>
      </c>
      <c r="L69" s="32">
        <f>'Overall Portfolio'!G68</f>
        <v>77.995808771052467</v>
      </c>
      <c r="M69" s="35">
        <f t="shared" si="4"/>
        <v>-6.7602094240838406E-3</v>
      </c>
      <c r="N69" s="36">
        <f t="shared" si="5"/>
        <v>-1.0969527672547441E-3</v>
      </c>
      <c r="O69" s="20">
        <f t="shared" si="6"/>
        <v>-2.0001610116697988E-2</v>
      </c>
    </row>
    <row r="70" spans="1:15" x14ac:dyDescent="0.25">
      <c r="A70" s="48" t="str">
        <f>'Equity Data'!H70</f>
        <v>Dec 13, 2020</v>
      </c>
      <c r="B70" s="19">
        <f>'Equity Data'!I70</f>
        <v>13760.55</v>
      </c>
      <c r="C70" s="19">
        <f>'Equity Data'!J70</f>
        <v>3709.41</v>
      </c>
      <c r="D70" s="19">
        <f>'Equity Data'!K70</f>
        <v>256.99436392064172</v>
      </c>
      <c r="E70" s="35">
        <f t="shared" si="11"/>
        <v>1.825534544189833E-2</v>
      </c>
      <c r="F70" s="36">
        <f t="shared" si="12"/>
        <v>1.2542787419543178E-2</v>
      </c>
      <c r="G70" s="20">
        <f t="shared" si="13"/>
        <v>-1.9722306170839921E-2</v>
      </c>
      <c r="I70" s="2" t="str">
        <f>'Overall Portfolio'!D69</f>
        <v>Dec 11, 2019</v>
      </c>
      <c r="J70" s="19">
        <f>'Overall Portfolio'!E69</f>
        <v>11910.15</v>
      </c>
      <c r="K70" s="19">
        <f>'Overall Portfolio'!F69</f>
        <v>3141.63</v>
      </c>
      <c r="L70" s="32">
        <f>'Overall Portfolio'!G69</f>
        <v>77.553412017621383</v>
      </c>
      <c r="M70" s="35">
        <f t="shared" ref="M70:M133" si="14">J70/J69-1</f>
        <v>4.4995276971864229E-3</v>
      </c>
      <c r="N70" s="36">
        <f t="shared" ref="N70:N133" si="15">K70/K69-1</f>
        <v>2.9082017034209873E-3</v>
      </c>
      <c r="O70" s="20">
        <f t="shared" ref="O70:O133" si="16">L70/L69-1</f>
        <v>-5.6720580298063039E-3</v>
      </c>
    </row>
    <row r="71" spans="1:15" x14ac:dyDescent="0.25">
      <c r="A71" s="48" t="str">
        <f>'Equity Data'!H71</f>
        <v>Dec 20, 2020</v>
      </c>
      <c r="B71" s="19">
        <f>'Equity Data'!I71</f>
        <v>13749.25</v>
      </c>
      <c r="C71" s="19">
        <f>'Equity Data'!J71</f>
        <v>3703.06</v>
      </c>
      <c r="D71" s="19">
        <f>'Equity Data'!K71</f>
        <v>285.42125886069664</v>
      </c>
      <c r="E71" s="35">
        <f t="shared" si="11"/>
        <v>-8.2118810657993979E-4</v>
      </c>
      <c r="F71" s="36">
        <f t="shared" si="12"/>
        <v>-1.7118625333947257E-3</v>
      </c>
      <c r="G71" s="20">
        <f t="shared" si="13"/>
        <v>0.11061291191908396</v>
      </c>
      <c r="I71" s="2" t="str">
        <f>'Overall Portfolio'!D70</f>
        <v>Dec 12, 2019</v>
      </c>
      <c r="J71" s="19">
        <f>'Overall Portfolio'!E70</f>
        <v>11971.8</v>
      </c>
      <c r="K71" s="19">
        <f>'Overall Portfolio'!F70</f>
        <v>3168.57</v>
      </c>
      <c r="L71" s="32">
        <f>'Overall Portfolio'!G70</f>
        <v>77.682181030042742</v>
      </c>
      <c r="M71" s="35">
        <f t="shared" si="14"/>
        <v>5.1762572259794748E-3</v>
      </c>
      <c r="N71" s="36">
        <f t="shared" si="15"/>
        <v>8.5751663945150547E-3</v>
      </c>
      <c r="O71" s="20">
        <f t="shared" si="16"/>
        <v>1.660391323493382E-3</v>
      </c>
    </row>
    <row r="72" spans="1:15" x14ac:dyDescent="0.25">
      <c r="A72" s="48" t="str">
        <f>'Equity Data'!H72</f>
        <v>Dec 27, 2020</v>
      </c>
      <c r="B72" s="19">
        <f>'Equity Data'!I72</f>
        <v>14018.5</v>
      </c>
      <c r="C72" s="19">
        <f>'Equity Data'!J72</f>
        <v>3756.07</v>
      </c>
      <c r="D72" s="19">
        <f>'Equity Data'!K72</f>
        <v>294.4432744787934</v>
      </c>
      <c r="E72" s="35">
        <f t="shared" si="11"/>
        <v>1.9582886339254868E-2</v>
      </c>
      <c r="F72" s="36">
        <f t="shared" si="12"/>
        <v>1.4315187979671018E-2</v>
      </c>
      <c r="G72" s="20">
        <f t="shared" si="13"/>
        <v>3.160947314895024E-2</v>
      </c>
      <c r="I72" s="2" t="str">
        <f>'Overall Portfolio'!D71</f>
        <v>Dec 13, 2019</v>
      </c>
      <c r="J72" s="19">
        <f>'Overall Portfolio'!E71</f>
        <v>12086.7</v>
      </c>
      <c r="K72" s="19">
        <f>'Overall Portfolio'!F71</f>
        <v>3168.8</v>
      </c>
      <c r="L72" s="32">
        <f>'Overall Portfolio'!G71</f>
        <v>78.26026519693535</v>
      </c>
      <c r="M72" s="35">
        <f t="shared" si="14"/>
        <v>9.5975542524935342E-3</v>
      </c>
      <c r="N72" s="36">
        <f t="shared" si="15"/>
        <v>7.258794976916505E-5</v>
      </c>
      <c r="O72" s="20">
        <f t="shared" si="16"/>
        <v>7.4416572658926317E-3</v>
      </c>
    </row>
    <row r="73" spans="1:15" x14ac:dyDescent="0.25">
      <c r="A73" s="48" t="str">
        <f>'Equity Data'!H73</f>
        <v>Jan 03, 2021</v>
      </c>
      <c r="B73" s="19">
        <f>'Equity Data'!I73</f>
        <v>14347.25</v>
      </c>
      <c r="C73" s="19">
        <f>'Equity Data'!J73</f>
        <v>3824.68</v>
      </c>
      <c r="D73" s="19">
        <f>'Equity Data'!K73</f>
        <v>392.06515775097813</v>
      </c>
      <c r="E73" s="35">
        <f t="shared" si="11"/>
        <v>2.3451153832435789E-2</v>
      </c>
      <c r="F73" s="36">
        <f t="shared" si="12"/>
        <v>1.8266432734214133E-2</v>
      </c>
      <c r="G73" s="20">
        <f t="shared" si="13"/>
        <v>0.33154733605306275</v>
      </c>
      <c r="I73" s="2" t="str">
        <f>'Overall Portfolio'!D72</f>
        <v>Dec 16, 2019</v>
      </c>
      <c r="J73" s="19">
        <f>'Overall Portfolio'!E72</f>
        <v>12053.95</v>
      </c>
      <c r="K73" s="19">
        <f>'Overall Portfolio'!F72</f>
        <v>3191.45</v>
      </c>
      <c r="L73" s="32">
        <f>'Overall Portfolio'!G72</f>
        <v>72.317566535769728</v>
      </c>
      <c r="M73" s="35">
        <f t="shared" si="14"/>
        <v>-2.7095898797852014E-3</v>
      </c>
      <c r="N73" s="36">
        <f t="shared" si="15"/>
        <v>7.1478162080280683E-3</v>
      </c>
      <c r="O73" s="20">
        <f t="shared" si="16"/>
        <v>-7.5935069299999491E-2</v>
      </c>
    </row>
    <row r="74" spans="1:15" x14ac:dyDescent="0.25">
      <c r="A74" s="48" t="str">
        <f>'Equity Data'!H74</f>
        <v>Jan 10, 2021</v>
      </c>
      <c r="B74" s="19">
        <f>'Equity Data'!I74</f>
        <v>14433.7</v>
      </c>
      <c r="C74" s="19">
        <f>'Equity Data'!J74</f>
        <v>3768.25</v>
      </c>
      <c r="D74" s="19">
        <f>'Equity Data'!K74</f>
        <v>502.80543463338682</v>
      </c>
      <c r="E74" s="35">
        <f t="shared" si="11"/>
        <v>6.0255449650630233E-3</v>
      </c>
      <c r="F74" s="36">
        <f t="shared" si="12"/>
        <v>-1.4754175512722623E-2</v>
      </c>
      <c r="G74" s="20">
        <f t="shared" si="13"/>
        <v>0.28245375722151222</v>
      </c>
      <c r="I74" s="2" t="str">
        <f>'Overall Portfolio'!D73</f>
        <v>Dec 17, 2019</v>
      </c>
      <c r="J74" s="19">
        <f>'Overall Portfolio'!E73</f>
        <v>12165</v>
      </c>
      <c r="K74" s="19">
        <f>'Overall Portfolio'!F73</f>
        <v>3192.52</v>
      </c>
      <c r="L74" s="32">
        <f>'Overall Portfolio'!G73</f>
        <v>67.172127646136573</v>
      </c>
      <c r="M74" s="35">
        <f t="shared" si="14"/>
        <v>9.2127476885168758E-3</v>
      </c>
      <c r="N74" s="36">
        <f t="shared" si="15"/>
        <v>3.3527080167328194E-4</v>
      </c>
      <c r="O74" s="20">
        <f t="shared" si="16"/>
        <v>-7.1150608850867769E-2</v>
      </c>
    </row>
    <row r="75" spans="1:15" x14ac:dyDescent="0.25">
      <c r="A75" s="48" t="str">
        <f>'Equity Data'!H75</f>
        <v>Jan 17, 2021</v>
      </c>
      <c r="B75" s="19">
        <f>'Equity Data'!I75</f>
        <v>14371.9</v>
      </c>
      <c r="C75" s="19">
        <f>'Equity Data'!J75</f>
        <v>3841.47</v>
      </c>
      <c r="D75" s="19">
        <f>'Equity Data'!K75</f>
        <v>541.71050484766158</v>
      </c>
      <c r="E75" s="35">
        <f t="shared" si="11"/>
        <v>-4.281646424686758E-3</v>
      </c>
      <c r="F75" s="36">
        <f t="shared" si="12"/>
        <v>1.9430770251442908E-2</v>
      </c>
      <c r="G75" s="20">
        <f t="shared" si="13"/>
        <v>7.7375993842711432E-2</v>
      </c>
      <c r="I75" s="2" t="str">
        <f>'Overall Portfolio'!D74</f>
        <v>Dec 18, 2019</v>
      </c>
      <c r="J75" s="19">
        <f>'Overall Portfolio'!E74</f>
        <v>12221.65</v>
      </c>
      <c r="K75" s="19">
        <f>'Overall Portfolio'!F74</f>
        <v>3191.14</v>
      </c>
      <c r="L75" s="32">
        <f>'Overall Portfolio'!G74</f>
        <v>73.404593489606711</v>
      </c>
      <c r="M75" s="35">
        <f t="shared" si="14"/>
        <v>4.6568023016850812E-3</v>
      </c>
      <c r="N75" s="36">
        <f t="shared" si="15"/>
        <v>-4.3226040870536497E-4</v>
      </c>
      <c r="O75" s="20">
        <f t="shared" si="16"/>
        <v>9.2783510986920392E-2</v>
      </c>
    </row>
    <row r="76" spans="1:15" x14ac:dyDescent="0.25">
      <c r="A76" s="48" t="str">
        <f>'Equity Data'!H76</f>
        <v>Jan 24, 2021</v>
      </c>
      <c r="B76" s="19">
        <f>'Equity Data'!I76</f>
        <v>13634.6</v>
      </c>
      <c r="C76" s="19">
        <f>'Equity Data'!J76</f>
        <v>3714.24</v>
      </c>
      <c r="D76" s="19">
        <f>'Equity Data'!K76</f>
        <v>535.23808134698584</v>
      </c>
      <c r="E76" s="35">
        <f t="shared" si="11"/>
        <v>-5.1301498062190753E-2</v>
      </c>
      <c r="F76" s="36">
        <f t="shared" si="12"/>
        <v>-3.3120133698818388E-2</v>
      </c>
      <c r="G76" s="20">
        <f t="shared" si="13"/>
        <v>-1.1948122553938512E-2</v>
      </c>
      <c r="I76" s="2" t="str">
        <f>'Overall Portfolio'!D75</f>
        <v>Dec 19, 2019</v>
      </c>
      <c r="J76" s="19">
        <f>'Overall Portfolio'!E75</f>
        <v>12259.7</v>
      </c>
      <c r="K76" s="19">
        <f>'Overall Portfolio'!F75</f>
        <v>3205.37</v>
      </c>
      <c r="L76" s="32">
        <f>'Overall Portfolio'!G75</f>
        <v>71.437489855926771</v>
      </c>
      <c r="M76" s="35">
        <f t="shared" si="14"/>
        <v>3.1133275785184544E-3</v>
      </c>
      <c r="N76" s="36">
        <f t="shared" si="15"/>
        <v>4.4592214694434418E-3</v>
      </c>
      <c r="O76" s="20">
        <f t="shared" si="16"/>
        <v>-2.6798099957579091E-2</v>
      </c>
    </row>
    <row r="77" spans="1:15" x14ac:dyDescent="0.25">
      <c r="A77" s="48" t="str">
        <f>'Equity Data'!H77</f>
        <v>Jan 31, 2021</v>
      </c>
      <c r="B77" s="19">
        <f>'Equity Data'!I77</f>
        <v>14924.25</v>
      </c>
      <c r="C77" s="19">
        <f>'Equity Data'!J77</f>
        <v>3886.83</v>
      </c>
      <c r="D77" s="19">
        <f>'Equity Data'!K77</f>
        <v>524.29253498260209</v>
      </c>
      <c r="E77" s="35">
        <f t="shared" si="11"/>
        <v>9.458656652927111E-2</v>
      </c>
      <c r="F77" s="36">
        <f t="shared" si="12"/>
        <v>4.6467110364435404E-2</v>
      </c>
      <c r="G77" s="20">
        <f t="shared" si="13"/>
        <v>-2.0449864734658041E-2</v>
      </c>
      <c r="I77" s="2" t="str">
        <f>'Overall Portfolio'!D76</f>
        <v>Dec 20, 2019</v>
      </c>
      <c r="J77" s="19">
        <f>'Overall Portfolio'!E76</f>
        <v>12271.8</v>
      </c>
      <c r="K77" s="19">
        <f>'Overall Portfolio'!F76</f>
        <v>3221.22</v>
      </c>
      <c r="L77" s="32">
        <f>'Overall Portfolio'!G76</f>
        <v>72.280966157574682</v>
      </c>
      <c r="M77" s="35">
        <f t="shared" si="14"/>
        <v>9.8697358010380043E-4</v>
      </c>
      <c r="N77" s="36">
        <f t="shared" si="15"/>
        <v>4.9448269622538454E-3</v>
      </c>
      <c r="O77" s="20">
        <f t="shared" si="16"/>
        <v>1.1807194000643229E-2</v>
      </c>
    </row>
    <row r="78" spans="1:15" x14ac:dyDescent="0.25">
      <c r="A78" s="48" t="str">
        <f>'Equity Data'!H78</f>
        <v>Feb 07, 2021</v>
      </c>
      <c r="B78" s="19">
        <f>'Equity Data'!I78</f>
        <v>15163.3</v>
      </c>
      <c r="C78" s="19">
        <f>'Equity Data'!J78</f>
        <v>3934.83</v>
      </c>
      <c r="D78" s="19">
        <f>'Equity Data'!K78</f>
        <v>790.27275350245009</v>
      </c>
      <c r="E78" s="35">
        <f t="shared" si="11"/>
        <v>1.6017555321037769E-2</v>
      </c>
      <c r="F78" s="36">
        <f t="shared" si="12"/>
        <v>1.2349395265550678E-2</v>
      </c>
      <c r="G78" s="20">
        <f t="shared" si="13"/>
        <v>0.5073126179999381</v>
      </c>
      <c r="I78" s="2" t="str">
        <f>'Overall Portfolio'!D77</f>
        <v>Dec 23, 2019</v>
      </c>
      <c r="J78" s="19">
        <f>'Overall Portfolio'!E77</f>
        <v>12262.75</v>
      </c>
      <c r="K78" s="19">
        <f>'Overall Portfolio'!F77</f>
        <v>3224.01</v>
      </c>
      <c r="L78" s="32">
        <f>'Overall Portfolio'!G77</f>
        <v>71.846272591126265</v>
      </c>
      <c r="M78" s="35">
        <f t="shared" si="14"/>
        <v>-7.3746312684364046E-4</v>
      </c>
      <c r="N78" s="36">
        <f t="shared" si="15"/>
        <v>8.6613146571812294E-4</v>
      </c>
      <c r="O78" s="20">
        <f t="shared" si="16"/>
        <v>-6.0139423911513834E-3</v>
      </c>
    </row>
    <row r="79" spans="1:15" x14ac:dyDescent="0.25">
      <c r="A79" s="48" t="str">
        <f>'Equity Data'!H79</f>
        <v>Feb 14, 2021</v>
      </c>
      <c r="B79" s="19">
        <f>'Equity Data'!I79</f>
        <v>14981.75</v>
      </c>
      <c r="C79" s="19">
        <f>'Equity Data'!J79</f>
        <v>3906.71</v>
      </c>
      <c r="D79" s="19">
        <f>'Equity Data'!K79</f>
        <v>1024.1776741825811</v>
      </c>
      <c r="E79" s="35">
        <f t="shared" si="11"/>
        <v>-1.19729874103921E-2</v>
      </c>
      <c r="F79" s="36">
        <f t="shared" si="12"/>
        <v>-7.1464332639529227E-3</v>
      </c>
      <c r="G79" s="20">
        <f t="shared" si="13"/>
        <v>0.29597998873613673</v>
      </c>
      <c r="I79" s="2" t="str">
        <f>'Overall Portfolio'!D78</f>
        <v>Dec 24, 2019</v>
      </c>
      <c r="J79" s="19">
        <f>'Overall Portfolio'!E78</f>
        <v>12214.55</v>
      </c>
      <c r="K79" s="19">
        <f>'Overall Portfolio'!F78</f>
        <v>3223.38</v>
      </c>
      <c r="L79" s="32">
        <f>'Overall Portfolio'!G78</f>
        <v>72.151142416700537</v>
      </c>
      <c r="M79" s="35">
        <f t="shared" si="14"/>
        <v>-3.930602841940134E-3</v>
      </c>
      <c r="N79" s="36">
        <f t="shared" si="15"/>
        <v>-1.9540882317370389E-4</v>
      </c>
      <c r="O79" s="20">
        <f t="shared" si="16"/>
        <v>4.2433631499474433E-3</v>
      </c>
    </row>
    <row r="80" spans="1:15" x14ac:dyDescent="0.25">
      <c r="A80" s="48" t="str">
        <f>'Equity Data'!H80</f>
        <v>Feb 21, 2021</v>
      </c>
      <c r="B80" s="19">
        <f>'Equity Data'!I80</f>
        <v>14529.15</v>
      </c>
      <c r="C80" s="19">
        <f>'Equity Data'!J80</f>
        <v>3811.15</v>
      </c>
      <c r="D80" s="19">
        <f>'Equity Data'!K80</f>
        <v>1393.2373473246155</v>
      </c>
      <c r="E80" s="35">
        <f t="shared" si="11"/>
        <v>-3.0210088941545532E-2</v>
      </c>
      <c r="F80" s="36">
        <f t="shared" si="12"/>
        <v>-2.4460479533930046E-2</v>
      </c>
      <c r="G80" s="20">
        <f t="shared" si="13"/>
        <v>0.36034731321065849</v>
      </c>
      <c r="I80" s="2" t="str">
        <f>'Overall Portfolio'!D79</f>
        <v>Dec 26, 2019</v>
      </c>
      <c r="J80" s="19">
        <f>'Overall Portfolio'!E79</f>
        <v>12126.55</v>
      </c>
      <c r="K80" s="19">
        <f>'Overall Portfolio'!F79</f>
        <v>3239.91</v>
      </c>
      <c r="L80" s="32">
        <f>'Overall Portfolio'!G79</f>
        <v>71.637460025427728</v>
      </c>
      <c r="M80" s="35">
        <f t="shared" si="14"/>
        <v>-7.2045224752447234E-3</v>
      </c>
      <c r="N80" s="36">
        <f t="shared" si="15"/>
        <v>5.1281573999961694E-3</v>
      </c>
      <c r="O80" s="20">
        <f t="shared" si="16"/>
        <v>-7.1195323326427307E-3</v>
      </c>
    </row>
    <row r="81" spans="1:15" x14ac:dyDescent="0.25">
      <c r="A81" s="48" t="str">
        <f>'Equity Data'!H81</f>
        <v>Feb 28, 2021</v>
      </c>
      <c r="B81" s="19">
        <f>'Equity Data'!I81</f>
        <v>14938.1</v>
      </c>
      <c r="C81" s="19">
        <f>'Equity Data'!J81</f>
        <v>3841.94</v>
      </c>
      <c r="D81" s="19">
        <f>'Equity Data'!K81</f>
        <v>1305.8819097727187</v>
      </c>
      <c r="E81" s="35">
        <f t="shared" si="11"/>
        <v>2.8146863374663988E-2</v>
      </c>
      <c r="F81" s="36">
        <f t="shared" si="12"/>
        <v>8.0789263083320684E-3</v>
      </c>
      <c r="G81" s="20">
        <f t="shared" si="13"/>
        <v>-6.2699609452504523E-2</v>
      </c>
      <c r="I81" s="2" t="str">
        <f>'Overall Portfolio'!D80</f>
        <v>Dec 27, 2019</v>
      </c>
      <c r="J81" s="19">
        <f>'Overall Portfolio'!E80</f>
        <v>12245.8</v>
      </c>
      <c r="K81" s="19">
        <f>'Overall Portfolio'!F80</f>
        <v>3240.02</v>
      </c>
      <c r="L81" s="32">
        <f>'Overall Portfolio'!G80</f>
        <v>71.257299757411829</v>
      </c>
      <c r="M81" s="35">
        <f t="shared" si="14"/>
        <v>9.8337944427722146E-3</v>
      </c>
      <c r="N81" s="36">
        <f t="shared" si="15"/>
        <v>3.3951560382883272E-5</v>
      </c>
      <c r="O81" s="20">
        <f t="shared" si="16"/>
        <v>-5.3067245527823603E-3</v>
      </c>
    </row>
    <row r="82" spans="1:15" x14ac:dyDescent="0.25">
      <c r="A82" s="48" t="str">
        <f>'Equity Data'!H82</f>
        <v>Mar 07, 2021</v>
      </c>
      <c r="B82" s="19">
        <f>'Equity Data'!I82</f>
        <v>15030.95</v>
      </c>
      <c r="C82" s="19">
        <f>'Equity Data'!J82</f>
        <v>3943.34</v>
      </c>
      <c r="D82" s="19">
        <f>'Equity Data'!K82</f>
        <v>1302.1102507088917</v>
      </c>
      <c r="E82" s="35">
        <f t="shared" si="11"/>
        <v>6.2156499153172007E-3</v>
      </c>
      <c r="F82" s="36">
        <f t="shared" si="12"/>
        <v>2.6392916078856077E-2</v>
      </c>
      <c r="G82" s="20">
        <f t="shared" si="13"/>
        <v>-2.8882083713706042E-3</v>
      </c>
      <c r="I82" s="2" t="str">
        <f>'Overall Portfolio'!D81</f>
        <v>Dec 30, 2019</v>
      </c>
      <c r="J82" s="19">
        <f>'Overall Portfolio'!E81</f>
        <v>12255.85</v>
      </c>
      <c r="K82" s="19">
        <f>'Overall Portfolio'!F81</f>
        <v>3221.29</v>
      </c>
      <c r="L82" s="32">
        <f>'Overall Portfolio'!G81</f>
        <v>73.032108531795473</v>
      </c>
      <c r="M82" s="35">
        <f t="shared" si="14"/>
        <v>8.206895425371119E-4</v>
      </c>
      <c r="N82" s="36">
        <f t="shared" si="15"/>
        <v>-5.7808285134042237E-3</v>
      </c>
      <c r="O82" s="20">
        <f t="shared" si="16"/>
        <v>2.4907045038554676E-2</v>
      </c>
    </row>
    <row r="83" spans="1:15" x14ac:dyDescent="0.25">
      <c r="A83" s="48" t="str">
        <f>'Equity Data'!H83</f>
        <v>Mar 14, 2021</v>
      </c>
      <c r="B83" s="19">
        <f>'Equity Data'!I83</f>
        <v>14744</v>
      </c>
      <c r="C83" s="19">
        <f>'Equity Data'!J83</f>
        <v>3913.1</v>
      </c>
      <c r="D83" s="19">
        <f>'Equity Data'!K83</f>
        <v>1325.6767980825634</v>
      </c>
      <c r="E83" s="35">
        <f t="shared" si="11"/>
        <v>-1.9090609708634521E-2</v>
      </c>
      <c r="F83" s="36">
        <f t="shared" si="12"/>
        <v>-7.6686260885442392E-3</v>
      </c>
      <c r="G83" s="20">
        <f t="shared" si="13"/>
        <v>1.8098734236092318E-2</v>
      </c>
      <c r="I83" s="2" t="str">
        <f>'Overall Portfolio'!D82</f>
        <v>Dec 31, 2019</v>
      </c>
      <c r="J83" s="19">
        <f>'Overall Portfolio'!E82</f>
        <v>12168.45</v>
      </c>
      <c r="K83" s="19">
        <f>'Overall Portfolio'!F82</f>
        <v>3230.78</v>
      </c>
      <c r="L83" s="32">
        <f>'Overall Portfolio'!G82</f>
        <v>71.962695147242428</v>
      </c>
      <c r="M83" s="35">
        <f t="shared" si="14"/>
        <v>-7.1312883235352675E-3</v>
      </c>
      <c r="N83" s="36">
        <f t="shared" si="15"/>
        <v>2.9460247292234509E-3</v>
      </c>
      <c r="O83" s="20">
        <f t="shared" si="16"/>
        <v>-1.4643057773519708E-2</v>
      </c>
    </row>
    <row r="84" spans="1:15" x14ac:dyDescent="0.25">
      <c r="A84" s="48" t="str">
        <f>'Equity Data'!H84</f>
        <v>Mar 21, 2021</v>
      </c>
      <c r="B84" s="19">
        <f>'Equity Data'!I84</f>
        <v>14507.3</v>
      </c>
      <c r="C84" s="19">
        <f>'Equity Data'!J84</f>
        <v>3974.54</v>
      </c>
      <c r="D84" s="19">
        <f>'Equity Data'!K84</f>
        <v>1386.4193389517866</v>
      </c>
      <c r="E84" s="35">
        <f t="shared" si="11"/>
        <v>-1.6053988062940894E-2</v>
      </c>
      <c r="F84" s="36">
        <f t="shared" si="12"/>
        <v>1.570110653957224E-2</v>
      </c>
      <c r="G84" s="20">
        <f t="shared" si="13"/>
        <v>4.5820022615678413E-2</v>
      </c>
      <c r="I84" s="2" t="str">
        <f>'Overall Portfolio'!D83</f>
        <v>Jan 01, 2020</v>
      </c>
      <c r="J84" s="19">
        <f>'Overall Portfolio'!E83</f>
        <v>12182.5</v>
      </c>
      <c r="K84" s="19">
        <f>'Overall Portfolio'!F83</f>
        <v>3230.78</v>
      </c>
      <c r="L84" s="32">
        <f>'Overall Portfolio'!G83</f>
        <v>72.521936422505135</v>
      </c>
      <c r="M84" s="35">
        <f t="shared" si="14"/>
        <v>1.1546252809520041E-3</v>
      </c>
      <c r="N84" s="36">
        <f t="shared" si="15"/>
        <v>0</v>
      </c>
      <c r="O84" s="20">
        <f t="shared" si="16"/>
        <v>7.7712664057181247E-3</v>
      </c>
    </row>
    <row r="85" spans="1:15" x14ac:dyDescent="0.25">
      <c r="A85" s="48" t="str">
        <f>'Equity Data'!H85</f>
        <v>Mar 28, 2021</v>
      </c>
      <c r="B85" s="19">
        <f>'Equity Data'!I85</f>
        <v>14867.35</v>
      </c>
      <c r="C85" s="19">
        <f>'Equity Data'!J85</f>
        <v>4019.87</v>
      </c>
      <c r="D85" s="19">
        <f>'Equity Data'!K85</f>
        <v>1374.3029972442735</v>
      </c>
      <c r="E85" s="35">
        <f t="shared" si="11"/>
        <v>2.4818539631771719E-2</v>
      </c>
      <c r="F85" s="36">
        <f t="shared" si="12"/>
        <v>1.140509341961593E-2</v>
      </c>
      <c r="G85" s="20">
        <f t="shared" si="13"/>
        <v>-8.7393051778069664E-3</v>
      </c>
      <c r="I85" s="2" t="str">
        <f>'Overall Portfolio'!D84</f>
        <v>Jan 02, 2020</v>
      </c>
      <c r="J85" s="19">
        <f>'Overall Portfolio'!E84</f>
        <v>12282.2</v>
      </c>
      <c r="K85" s="19">
        <f>'Overall Portfolio'!F84</f>
        <v>3257.85</v>
      </c>
      <c r="L85" s="32">
        <f>'Overall Portfolio'!G84</f>
        <v>70.183209807766175</v>
      </c>
      <c r="M85" s="35">
        <f t="shared" si="14"/>
        <v>8.1838703057666162E-3</v>
      </c>
      <c r="N85" s="36">
        <f t="shared" si="15"/>
        <v>8.3787815945375321E-3</v>
      </c>
      <c r="O85" s="20">
        <f t="shared" si="16"/>
        <v>-3.2248540650015034E-2</v>
      </c>
    </row>
    <row r="86" spans="1:15" x14ac:dyDescent="0.25">
      <c r="A86" s="48" t="str">
        <f>'Equity Data'!H86</f>
        <v>Apr 04, 2021</v>
      </c>
      <c r="B86" s="19">
        <f>'Equity Data'!I86</f>
        <v>14834.85</v>
      </c>
      <c r="C86" s="19">
        <f>'Equity Data'!J86</f>
        <v>4128.8</v>
      </c>
      <c r="D86" s="19">
        <f>'Equity Data'!K86</f>
        <v>1527.022581224702</v>
      </c>
      <c r="E86" s="35">
        <f t="shared" si="11"/>
        <v>-2.185998177213877E-3</v>
      </c>
      <c r="F86" s="36">
        <f t="shared" si="12"/>
        <v>2.7097891225338122E-2</v>
      </c>
      <c r="G86" s="20">
        <f t="shared" si="13"/>
        <v>0.111125118905117</v>
      </c>
      <c r="I86" s="2" t="str">
        <f>'Overall Portfolio'!D85</f>
        <v>Jan 03, 2020</v>
      </c>
      <c r="J86" s="19">
        <f>'Overall Portfolio'!E85</f>
        <v>12226.65</v>
      </c>
      <c r="K86" s="19">
        <f>'Overall Portfolio'!F85</f>
        <v>3234.85</v>
      </c>
      <c r="L86" s="32">
        <f>'Overall Portfolio'!G85</f>
        <v>73.707975777487945</v>
      </c>
      <c r="M86" s="35">
        <f t="shared" si="14"/>
        <v>-4.5228053606032326E-3</v>
      </c>
      <c r="N86" s="36">
        <f t="shared" si="15"/>
        <v>-7.059870773669763E-3</v>
      </c>
      <c r="O86" s="20">
        <f t="shared" si="16"/>
        <v>5.0222353457133107E-2</v>
      </c>
    </row>
    <row r="87" spans="1:15" x14ac:dyDescent="0.25">
      <c r="A87" s="48" t="str">
        <f>'Equity Data'!H87</f>
        <v>Apr 11, 2021</v>
      </c>
      <c r="B87" s="19">
        <f>'Equity Data'!I87</f>
        <v>14617.85</v>
      </c>
      <c r="C87" s="19">
        <f>'Equity Data'!J87</f>
        <v>4185.47</v>
      </c>
      <c r="D87" s="19">
        <f>'Equity Data'!K87</f>
        <v>1792.9391740262836</v>
      </c>
      <c r="E87" s="35">
        <f t="shared" si="11"/>
        <v>-1.4627717840085985E-2</v>
      </c>
      <c r="F87" s="36">
        <f t="shared" si="12"/>
        <v>1.3725537686494871E-2</v>
      </c>
      <c r="G87" s="20">
        <f t="shared" si="13"/>
        <v>0.1741405766169557</v>
      </c>
      <c r="I87" s="2" t="str">
        <f>'Overall Portfolio'!D86</f>
        <v>Jan 06, 2020</v>
      </c>
      <c r="J87" s="19">
        <f>'Overall Portfolio'!E86</f>
        <v>11993.05</v>
      </c>
      <c r="K87" s="19">
        <f>'Overall Portfolio'!F86</f>
        <v>3246.28</v>
      </c>
      <c r="L87" s="32">
        <f>'Overall Portfolio'!G86</f>
        <v>79.555054915287187</v>
      </c>
      <c r="M87" s="35">
        <f t="shared" si="14"/>
        <v>-1.91058057603678E-2</v>
      </c>
      <c r="N87" s="36">
        <f t="shared" si="15"/>
        <v>3.5333941295578875E-3</v>
      </c>
      <c r="O87" s="20">
        <f t="shared" si="16"/>
        <v>7.9327631455388126E-2</v>
      </c>
    </row>
    <row r="88" spans="1:15" x14ac:dyDescent="0.25">
      <c r="A88" s="48" t="str">
        <f>'Equity Data'!H88</f>
        <v>Apr 18, 2021</v>
      </c>
      <c r="B88" s="19">
        <f>'Equity Data'!I88</f>
        <v>14341.35</v>
      </c>
      <c r="C88" s="19">
        <f>'Equity Data'!J88</f>
        <v>4180.17</v>
      </c>
      <c r="D88" s="19">
        <f>'Equity Data'!K88</f>
        <v>1752.4501998652436</v>
      </c>
      <c r="E88" s="35">
        <f t="shared" si="11"/>
        <v>-1.8915230351932766E-2</v>
      </c>
      <c r="F88" s="36">
        <f t="shared" si="12"/>
        <v>-1.266285506765108E-3</v>
      </c>
      <c r="G88" s="20">
        <f t="shared" si="13"/>
        <v>-2.2582458316261045E-2</v>
      </c>
      <c r="I88" s="2" t="str">
        <f>'Overall Portfolio'!D87</f>
        <v>Jan 07, 2020</v>
      </c>
      <c r="J88" s="19">
        <f>'Overall Portfolio'!E87</f>
        <v>12052.95</v>
      </c>
      <c r="K88" s="19">
        <f>'Overall Portfolio'!F87</f>
        <v>3237.18</v>
      </c>
      <c r="L88" s="32">
        <f>'Overall Portfolio'!G87</f>
        <v>80.33671034253409</v>
      </c>
      <c r="M88" s="35">
        <f t="shared" si="14"/>
        <v>4.9945593489564288E-3</v>
      </c>
      <c r="N88" s="36">
        <f t="shared" si="15"/>
        <v>-2.8032085956850583E-3</v>
      </c>
      <c r="O88" s="20">
        <f t="shared" si="16"/>
        <v>9.8253395473013594E-3</v>
      </c>
    </row>
    <row r="89" spans="1:15" x14ac:dyDescent="0.25">
      <c r="A89" s="48" t="str">
        <f>'Equity Data'!H89</f>
        <v>Apr 25, 2021</v>
      </c>
      <c r="B89" s="19">
        <f>'Equity Data'!I89</f>
        <v>14631.1</v>
      </c>
      <c r="C89" s="19">
        <f>'Equity Data'!J89</f>
        <v>4181.17</v>
      </c>
      <c r="D89" s="19">
        <f>'Equity Data'!K89</f>
        <v>1666.630166447635</v>
      </c>
      <c r="E89" s="35">
        <f t="shared" si="11"/>
        <v>2.020381623766232E-2</v>
      </c>
      <c r="F89" s="36">
        <f t="shared" si="12"/>
        <v>2.3922472052562149E-4</v>
      </c>
      <c r="G89" s="20">
        <f t="shared" si="13"/>
        <v>-4.8971453467954618E-2</v>
      </c>
      <c r="I89" s="2" t="str">
        <f>'Overall Portfolio'!D88</f>
        <v>Jan 08, 2020</v>
      </c>
      <c r="J89" s="19">
        <f>'Overall Portfolio'!E88</f>
        <v>12025.35</v>
      </c>
      <c r="K89" s="19">
        <f>'Overall Portfolio'!F88</f>
        <v>3253.05</v>
      </c>
      <c r="L89" s="32">
        <f>'Overall Portfolio'!G88</f>
        <v>78.795546464370659</v>
      </c>
      <c r="M89" s="35">
        <f t="shared" si="14"/>
        <v>-2.2898958346296849E-3</v>
      </c>
      <c r="N89" s="36">
        <f t="shared" si="15"/>
        <v>4.9024150649641385E-3</v>
      </c>
      <c r="O89" s="20">
        <f t="shared" si="16"/>
        <v>-1.9183806152782701E-2</v>
      </c>
    </row>
    <row r="90" spans="1:15" x14ac:dyDescent="0.25">
      <c r="A90" s="48" t="str">
        <f>'Equity Data'!H90</f>
        <v>May 02, 2021</v>
      </c>
      <c r="B90" s="19">
        <f>'Equity Data'!I90</f>
        <v>14823.15</v>
      </c>
      <c r="C90" s="19">
        <f>'Equity Data'!J90</f>
        <v>4232.6000000000004</v>
      </c>
      <c r="D90" s="19">
        <f>'Equity Data'!K90</f>
        <v>2049.6155307849949</v>
      </c>
      <c r="E90" s="35">
        <f t="shared" si="11"/>
        <v>1.3126149093369621E-2</v>
      </c>
      <c r="F90" s="36">
        <f t="shared" si="12"/>
        <v>1.2300384820516763E-2</v>
      </c>
      <c r="G90" s="20">
        <f t="shared" si="13"/>
        <v>0.22979625117051605</v>
      </c>
      <c r="I90" s="2" t="str">
        <f>'Overall Portfolio'!D89</f>
        <v>Jan 09, 2020</v>
      </c>
      <c r="J90" s="19">
        <f>'Overall Portfolio'!E89</f>
        <v>12215.9</v>
      </c>
      <c r="K90" s="19">
        <f>'Overall Portfolio'!F89</f>
        <v>3274.7</v>
      </c>
      <c r="L90" s="32">
        <f>'Overall Portfolio'!G89</f>
        <v>77.559065409268371</v>
      </c>
      <c r="M90" s="35">
        <f t="shared" si="14"/>
        <v>1.5845692640962472E-2</v>
      </c>
      <c r="N90" s="36">
        <f t="shared" si="15"/>
        <v>6.6552927252885308E-3</v>
      </c>
      <c r="O90" s="20">
        <f t="shared" si="16"/>
        <v>-1.5692270827278199E-2</v>
      </c>
    </row>
    <row r="91" spans="1:15" x14ac:dyDescent="0.25">
      <c r="A91" s="48" t="str">
        <f>'Equity Data'!H91</f>
        <v>May 09, 2021</v>
      </c>
      <c r="B91" s="19">
        <f>'Equity Data'!I91</f>
        <v>14677.8</v>
      </c>
      <c r="C91" s="19">
        <f>'Equity Data'!J91</f>
        <v>4173.8500000000004</v>
      </c>
      <c r="D91" s="19">
        <f>'Equity Data'!K91</f>
        <v>2492.9274221875876</v>
      </c>
      <c r="E91" s="35">
        <f t="shared" si="11"/>
        <v>-9.8056081197316347E-3</v>
      </c>
      <c r="F91" s="36">
        <f t="shared" si="12"/>
        <v>-1.388035722723624E-2</v>
      </c>
      <c r="G91" s="20">
        <f t="shared" si="13"/>
        <v>0.21629026748875479</v>
      </c>
      <c r="I91" s="2" t="str">
        <f>'Overall Portfolio'!D90</f>
        <v>Jan 10, 2020</v>
      </c>
      <c r="J91" s="19">
        <f>'Overall Portfolio'!E90</f>
        <v>12256.8</v>
      </c>
      <c r="K91" s="19">
        <f>'Overall Portfolio'!F90</f>
        <v>3265.35</v>
      </c>
      <c r="L91" s="32">
        <f>'Overall Portfolio'!G90</f>
        <v>80.656905619036252</v>
      </c>
      <c r="M91" s="35">
        <f t="shared" si="14"/>
        <v>3.3480955148617042E-3</v>
      </c>
      <c r="N91" s="36">
        <f t="shared" si="15"/>
        <v>-2.8552233792408233E-3</v>
      </c>
      <c r="O91" s="20">
        <f t="shared" si="16"/>
        <v>3.9941690805852526E-2</v>
      </c>
    </row>
    <row r="92" spans="1:15" x14ac:dyDescent="0.25">
      <c r="A92" s="48" t="str">
        <f>'Equity Data'!H92</f>
        <v>May 16, 2021</v>
      </c>
      <c r="B92" s="19">
        <f>'Equity Data'!I92</f>
        <v>15175.3</v>
      </c>
      <c r="C92" s="19">
        <f>'Equity Data'!J92</f>
        <v>4155.8599999999997</v>
      </c>
      <c r="D92" s="19">
        <f>'Equity Data'!K92</f>
        <v>2597.4029218296537</v>
      </c>
      <c r="E92" s="35">
        <f t="shared" si="11"/>
        <v>3.3894725367561884E-2</v>
      </c>
      <c r="F92" s="36">
        <f t="shared" si="12"/>
        <v>-4.3101692681818404E-3</v>
      </c>
      <c r="G92" s="20">
        <f t="shared" si="13"/>
        <v>4.1908761046234977E-2</v>
      </c>
      <c r="I92" s="2" t="str">
        <f>'Overall Portfolio'!D91</f>
        <v>Jan 13, 2020</v>
      </c>
      <c r="J92" s="19">
        <f>'Overall Portfolio'!E91</f>
        <v>12329.55</v>
      </c>
      <c r="K92" s="19">
        <f>'Overall Portfolio'!F91</f>
        <v>3288.13</v>
      </c>
      <c r="L92" s="32">
        <f>'Overall Portfolio'!G91</f>
        <v>80.363351152234642</v>
      </c>
      <c r="M92" s="35">
        <f t="shared" si="14"/>
        <v>5.9354807127471876E-3</v>
      </c>
      <c r="N92" s="36">
        <f t="shared" si="15"/>
        <v>6.9762812562206289E-3</v>
      </c>
      <c r="O92" s="20">
        <f t="shared" si="16"/>
        <v>-3.6395453625278629E-3</v>
      </c>
    </row>
    <row r="93" spans="1:15" x14ac:dyDescent="0.25">
      <c r="A93" s="48" t="str">
        <f>'Equity Data'!H93</f>
        <v>May 23, 2021</v>
      </c>
      <c r="B93" s="19">
        <f>'Equity Data'!I93</f>
        <v>15435.65</v>
      </c>
      <c r="C93" s="19">
        <f>'Equity Data'!J93</f>
        <v>4204.1099999999997</v>
      </c>
      <c r="D93" s="19">
        <f>'Equity Data'!K93</f>
        <v>1443.5187784703653</v>
      </c>
      <c r="E93" s="35">
        <f t="shared" si="11"/>
        <v>1.7156168247085768E-2</v>
      </c>
      <c r="F93" s="36">
        <f t="shared" si="12"/>
        <v>1.1610111986448013E-2</v>
      </c>
      <c r="G93" s="20">
        <f t="shared" si="13"/>
        <v>-0.44424533970512103</v>
      </c>
      <c r="I93" s="2" t="str">
        <f>'Overall Portfolio'!D92</f>
        <v>Jan 14, 2020</v>
      </c>
      <c r="J93" s="19">
        <f>'Overall Portfolio'!E92</f>
        <v>12362.3</v>
      </c>
      <c r="K93" s="19">
        <f>'Overall Portfolio'!F92</f>
        <v>3283.15</v>
      </c>
      <c r="L93" s="32">
        <f>'Overall Portfolio'!G92</f>
        <v>89.965683761591265</v>
      </c>
      <c r="M93" s="35">
        <f t="shared" si="14"/>
        <v>2.6562202189048811E-3</v>
      </c>
      <c r="N93" s="36">
        <f t="shared" si="15"/>
        <v>-1.5145386587512855E-3</v>
      </c>
      <c r="O93" s="20">
        <f t="shared" si="16"/>
        <v>0.11948646331543156</v>
      </c>
    </row>
    <row r="94" spans="1:15" x14ac:dyDescent="0.25">
      <c r="A94" s="48" t="str">
        <f>'Equity Data'!H94</f>
        <v>May 30, 2021</v>
      </c>
      <c r="B94" s="19">
        <f>'Equity Data'!I94</f>
        <v>15670.25</v>
      </c>
      <c r="C94" s="19">
        <f>'Equity Data'!J94</f>
        <v>4229.8900000000003</v>
      </c>
      <c r="D94" s="19">
        <f>'Equity Data'!K94</f>
        <v>1709.1711534695892</v>
      </c>
      <c r="E94" s="35">
        <f t="shared" si="11"/>
        <v>1.5198582502194524E-2</v>
      </c>
      <c r="F94" s="36">
        <f t="shared" si="12"/>
        <v>6.1320945455758391E-3</v>
      </c>
      <c r="G94" s="20">
        <f t="shared" si="13"/>
        <v>0.18403111823784113</v>
      </c>
      <c r="I94" s="2" t="str">
        <f>'Overall Portfolio'!D93</f>
        <v>Jan 15, 2020</v>
      </c>
      <c r="J94" s="19">
        <f>'Overall Portfolio'!E93</f>
        <v>12343.3</v>
      </c>
      <c r="K94" s="19">
        <f>'Overall Portfolio'!F93</f>
        <v>3289.29</v>
      </c>
      <c r="L94" s="32">
        <f>'Overall Portfolio'!G93</f>
        <v>91.729892292888138</v>
      </c>
      <c r="M94" s="35">
        <f t="shared" si="14"/>
        <v>-1.5369308300234863E-3</v>
      </c>
      <c r="N94" s="36">
        <f t="shared" si="15"/>
        <v>1.870155186330269E-3</v>
      </c>
      <c r="O94" s="20">
        <f t="shared" si="16"/>
        <v>1.9609794062945385E-2</v>
      </c>
    </row>
    <row r="95" spans="1:15" x14ac:dyDescent="0.25">
      <c r="A95" s="48" t="str">
        <f>'Equity Data'!H95</f>
        <v>Jun 06, 2021</v>
      </c>
      <c r="B95" s="19">
        <f>'Equity Data'!I95</f>
        <v>15799.35</v>
      </c>
      <c r="C95" s="19">
        <f>'Equity Data'!J95</f>
        <v>4247.4399999999996</v>
      </c>
      <c r="D95" s="19">
        <f>'Equity Data'!K95</f>
        <v>1892.5088639382536</v>
      </c>
      <c r="E95" s="35">
        <f t="shared" si="11"/>
        <v>8.238541184728998E-3</v>
      </c>
      <c r="F95" s="36">
        <f t="shared" si="12"/>
        <v>4.1490440649754046E-3</v>
      </c>
      <c r="G95" s="20">
        <f t="shared" si="13"/>
        <v>0.10726702828823886</v>
      </c>
      <c r="I95" s="2" t="str">
        <f>'Overall Portfolio'!D94</f>
        <v>Jan 16, 2020</v>
      </c>
      <c r="J95" s="19">
        <f>'Overall Portfolio'!E94</f>
        <v>12355.5</v>
      </c>
      <c r="K95" s="19">
        <f>'Overall Portfolio'!F94</f>
        <v>3316.81</v>
      </c>
      <c r="L95" s="32">
        <f>'Overall Portfolio'!G94</f>
        <v>89.876523709130623</v>
      </c>
      <c r="M95" s="35">
        <f t="shared" si="14"/>
        <v>9.8839046284227017E-4</v>
      </c>
      <c r="N95" s="36">
        <f t="shared" si="15"/>
        <v>8.3665471879950104E-3</v>
      </c>
      <c r="O95" s="20">
        <f t="shared" si="16"/>
        <v>-2.0204630545513136E-2</v>
      </c>
    </row>
    <row r="96" spans="1:15" x14ac:dyDescent="0.25">
      <c r="A96" s="48" t="str">
        <f>'Equity Data'!H96</f>
        <v>Jun 13, 2021</v>
      </c>
      <c r="B96" s="19">
        <f>'Equity Data'!I96</f>
        <v>15683.35</v>
      </c>
      <c r="C96" s="19">
        <f>'Equity Data'!J96</f>
        <v>4166.45</v>
      </c>
      <c r="D96" s="19">
        <f>'Equity Data'!K96</f>
        <v>1772.8627704545422</v>
      </c>
      <c r="E96" s="35">
        <f t="shared" si="11"/>
        <v>-7.3420741992550331E-3</v>
      </c>
      <c r="F96" s="36">
        <f t="shared" si="12"/>
        <v>-1.9067956227751259E-2</v>
      </c>
      <c r="G96" s="20">
        <f t="shared" si="13"/>
        <v>-6.3220889351467302E-2</v>
      </c>
      <c r="I96" s="2" t="str">
        <f>'Overall Portfolio'!D95</f>
        <v>Jan 17, 2020</v>
      </c>
      <c r="J96" s="19">
        <f>'Overall Portfolio'!E95</f>
        <v>12352.35</v>
      </c>
      <c r="K96" s="19">
        <f>'Overall Portfolio'!F95</f>
        <v>3329.62</v>
      </c>
      <c r="L96" s="32">
        <f>'Overall Portfolio'!G95</f>
        <v>94.296193198420383</v>
      </c>
      <c r="M96" s="35">
        <f t="shared" si="14"/>
        <v>-2.5494718951069029E-4</v>
      </c>
      <c r="N96" s="36">
        <f t="shared" si="15"/>
        <v>3.862144651035182E-3</v>
      </c>
      <c r="O96" s="20">
        <f t="shared" si="16"/>
        <v>4.9174904712528056E-2</v>
      </c>
    </row>
    <row r="97" spans="1:15" x14ac:dyDescent="0.25">
      <c r="A97" s="48" t="str">
        <f>'Equity Data'!H97</f>
        <v>Jun 20, 2021</v>
      </c>
      <c r="B97" s="19">
        <f>'Equity Data'!I97</f>
        <v>15860.35</v>
      </c>
      <c r="C97" s="19">
        <f>'Equity Data'!J97</f>
        <v>4280.7</v>
      </c>
      <c r="D97" s="19">
        <f>'Equity Data'!K97</f>
        <v>1620.2437813070003</v>
      </c>
      <c r="E97" s="35">
        <f t="shared" si="11"/>
        <v>1.1285854106424908E-2</v>
      </c>
      <c r="F97" s="36">
        <f t="shared" si="12"/>
        <v>2.7421425914147646E-2</v>
      </c>
      <c r="G97" s="20">
        <f t="shared" si="13"/>
        <v>-8.6086183144571393E-2</v>
      </c>
      <c r="I97" s="2" t="str">
        <f>'Overall Portfolio'!D96</f>
        <v>Jan 20, 2020</v>
      </c>
      <c r="J97" s="19">
        <f>'Overall Portfolio'!E96</f>
        <v>12224.55</v>
      </c>
      <c r="K97" s="19">
        <f>'Overall Portfolio'!F96</f>
        <v>3329.62</v>
      </c>
      <c r="L97" s="32">
        <f>'Overall Portfolio'!G96</f>
        <v>91.578413579481065</v>
      </c>
      <c r="M97" s="35">
        <f t="shared" si="14"/>
        <v>-1.0346209425736941E-2</v>
      </c>
      <c r="N97" s="36">
        <f t="shared" si="15"/>
        <v>0</v>
      </c>
      <c r="O97" s="20">
        <f t="shared" si="16"/>
        <v>-2.882173210556338E-2</v>
      </c>
    </row>
    <row r="98" spans="1:15" x14ac:dyDescent="0.25">
      <c r="A98" s="48" t="str">
        <f>'Equity Data'!H98</f>
        <v>Jun 27, 2021</v>
      </c>
      <c r="B98" s="19">
        <f>'Equity Data'!I98</f>
        <v>15722.2</v>
      </c>
      <c r="C98" s="19">
        <f>'Equity Data'!J98</f>
        <v>4352.34</v>
      </c>
      <c r="D98" s="19">
        <f>'Equity Data'!K98</f>
        <v>1471.0923907308111</v>
      </c>
      <c r="E98" s="35">
        <f t="shared" si="11"/>
        <v>-8.7104004640502497E-3</v>
      </c>
      <c r="F98" s="36">
        <f t="shared" si="12"/>
        <v>1.6735580629336333E-2</v>
      </c>
      <c r="G98" s="20">
        <f t="shared" si="13"/>
        <v>-9.2054906981882345E-2</v>
      </c>
      <c r="I98" s="2" t="str">
        <f>'Overall Portfolio'!D97</f>
        <v>Jan 21, 2020</v>
      </c>
      <c r="J98" s="19">
        <f>'Overall Portfolio'!E97</f>
        <v>12169.85</v>
      </c>
      <c r="K98" s="19">
        <f>'Overall Portfolio'!F97</f>
        <v>3320.79</v>
      </c>
      <c r="L98" s="32">
        <f>'Overall Portfolio'!G97</f>
        <v>94.348970767207476</v>
      </c>
      <c r="M98" s="35">
        <f t="shared" si="14"/>
        <v>-4.4746023371002863E-3</v>
      </c>
      <c r="N98" s="36">
        <f t="shared" si="15"/>
        <v>-2.6519542770646609E-3</v>
      </c>
      <c r="O98" s="20">
        <f t="shared" si="16"/>
        <v>3.0253387009394395E-2</v>
      </c>
    </row>
    <row r="99" spans="1:15" x14ac:dyDescent="0.25">
      <c r="A99" s="48" t="str">
        <f>'Equity Data'!H99</f>
        <v>Jul 04, 2021</v>
      </c>
      <c r="B99" s="19">
        <f>'Equity Data'!I99</f>
        <v>15689.8</v>
      </c>
      <c r="C99" s="19">
        <f>'Equity Data'!J99</f>
        <v>4369.55</v>
      </c>
      <c r="D99" s="19">
        <f>'Equity Data'!K99</f>
        <v>1614.0890569706339</v>
      </c>
      <c r="E99" s="35">
        <f t="shared" si="11"/>
        <v>-2.0607802979227818E-3</v>
      </c>
      <c r="F99" s="36">
        <f t="shared" si="12"/>
        <v>3.954194755005469E-3</v>
      </c>
      <c r="G99" s="20">
        <f t="shared" si="13"/>
        <v>9.7204408873860615E-2</v>
      </c>
      <c r="I99" s="2" t="str">
        <f>'Overall Portfolio'!D98</f>
        <v>Jan 22, 2020</v>
      </c>
      <c r="J99" s="19">
        <f>'Overall Portfolio'!E98</f>
        <v>12106.9</v>
      </c>
      <c r="K99" s="19">
        <f>'Overall Portfolio'!F98</f>
        <v>3321.75</v>
      </c>
      <c r="L99" s="32">
        <f>'Overall Portfolio'!G98</f>
        <v>93.511225458923775</v>
      </c>
      <c r="M99" s="35">
        <f t="shared" si="14"/>
        <v>-5.172619218807184E-3</v>
      </c>
      <c r="N99" s="36">
        <f t="shared" si="15"/>
        <v>2.8908783753256451E-4</v>
      </c>
      <c r="O99" s="20">
        <f t="shared" si="16"/>
        <v>-8.8792204246797013E-3</v>
      </c>
    </row>
    <row r="100" spans="1:15" x14ac:dyDescent="0.25">
      <c r="A100" s="48" t="str">
        <f>'Equity Data'!H100</f>
        <v>Jul 11, 2021</v>
      </c>
      <c r="B100" s="19">
        <f>'Equity Data'!I100</f>
        <v>15923.4</v>
      </c>
      <c r="C100" s="19">
        <f>'Equity Data'!J100</f>
        <v>4327.16</v>
      </c>
      <c r="D100" s="19">
        <f>'Equity Data'!K100</f>
        <v>1536.3992934520795</v>
      </c>
      <c r="E100" s="35">
        <f t="shared" si="11"/>
        <v>1.4888653775064098E-2</v>
      </c>
      <c r="F100" s="36">
        <f t="shared" si="12"/>
        <v>-9.7012278152213138E-3</v>
      </c>
      <c r="G100" s="20">
        <f t="shared" si="13"/>
        <v>-4.8132265802213303E-2</v>
      </c>
      <c r="I100" s="2" t="str">
        <f>'Overall Portfolio'!D99</f>
        <v>Jan 23, 2020</v>
      </c>
      <c r="J100" s="19">
        <f>'Overall Portfolio'!E99</f>
        <v>12180.35</v>
      </c>
      <c r="K100" s="19">
        <f>'Overall Portfolio'!F99</f>
        <v>3325.54</v>
      </c>
      <c r="L100" s="32">
        <f>'Overall Portfolio'!G99</f>
        <v>89.703084606443866</v>
      </c>
      <c r="M100" s="35">
        <f t="shared" si="14"/>
        <v>6.0667883603564565E-3</v>
      </c>
      <c r="N100" s="36">
        <f t="shared" si="15"/>
        <v>1.1409648528637462E-3</v>
      </c>
      <c r="O100" s="20">
        <f t="shared" si="16"/>
        <v>-4.072388992648468E-2</v>
      </c>
    </row>
    <row r="101" spans="1:15" x14ac:dyDescent="0.25">
      <c r="A101" s="48" t="str">
        <f>'Equity Data'!H101</f>
        <v>Jul 18, 2021</v>
      </c>
      <c r="B101" s="19">
        <f>'Equity Data'!I101</f>
        <v>15856.05</v>
      </c>
      <c r="C101" s="19">
        <f>'Equity Data'!J101</f>
        <v>4411.8</v>
      </c>
      <c r="D101" s="19">
        <f>'Equity Data'!K101</f>
        <v>1377.55346047496</v>
      </c>
      <c r="E101" s="35">
        <f t="shared" si="11"/>
        <v>-4.2296243264630107E-3</v>
      </c>
      <c r="F101" s="36">
        <f t="shared" si="12"/>
        <v>1.9560173416282245E-2</v>
      </c>
      <c r="G101" s="20">
        <f t="shared" si="13"/>
        <v>-0.10338837934519907</v>
      </c>
      <c r="I101" s="2" t="str">
        <f>'Overall Portfolio'!D100</f>
        <v>Jan 24, 2020</v>
      </c>
      <c r="J101" s="19">
        <f>'Overall Portfolio'!E100</f>
        <v>12248.25</v>
      </c>
      <c r="K101" s="19">
        <f>'Overall Portfolio'!F100</f>
        <v>3295.47</v>
      </c>
      <c r="L101" s="32">
        <f>'Overall Portfolio'!G100</f>
        <v>90.75592305298305</v>
      </c>
      <c r="M101" s="35">
        <f t="shared" si="14"/>
        <v>5.5745524553891812E-3</v>
      </c>
      <c r="N101" s="36">
        <f t="shared" si="15"/>
        <v>-9.0421405245464381E-3</v>
      </c>
      <c r="O101" s="20">
        <f t="shared" si="16"/>
        <v>1.1736925783080165E-2</v>
      </c>
    </row>
    <row r="102" spans="1:15" x14ac:dyDescent="0.25">
      <c r="A102" s="48" t="str">
        <f>'Equity Data'!H102</f>
        <v>Jul 25, 2021</v>
      </c>
      <c r="B102" s="19">
        <f>'Equity Data'!I102</f>
        <v>15763.05</v>
      </c>
      <c r="C102" s="19">
        <f>'Equity Data'!J102</f>
        <v>4395.26</v>
      </c>
      <c r="D102" s="19">
        <f>'Equity Data'!K102</f>
        <v>1456.9055696289952</v>
      </c>
      <c r="E102" s="35">
        <f t="shared" si="11"/>
        <v>-5.8652690928698847E-3</v>
      </c>
      <c r="F102" s="36">
        <f t="shared" si="12"/>
        <v>-3.7490366743733183E-3</v>
      </c>
      <c r="G102" s="20">
        <f t="shared" si="13"/>
        <v>5.7603651278024248E-2</v>
      </c>
      <c r="I102" s="2" t="str">
        <f>'Overall Portfolio'!D101</f>
        <v>Jan 27, 2020</v>
      </c>
      <c r="J102" s="19">
        <f>'Overall Portfolio'!E101</f>
        <v>12119</v>
      </c>
      <c r="K102" s="19">
        <f>'Overall Portfolio'!F101</f>
        <v>3243.63</v>
      </c>
      <c r="L102" s="32">
        <f>'Overall Portfolio'!G101</f>
        <v>95.316196812282357</v>
      </c>
      <c r="M102" s="35">
        <f t="shared" si="14"/>
        <v>-1.0552527912150667E-2</v>
      </c>
      <c r="N102" s="36">
        <f t="shared" si="15"/>
        <v>-1.5730684849202037E-2</v>
      </c>
      <c r="O102" s="20">
        <f t="shared" si="16"/>
        <v>5.02476709606825E-2</v>
      </c>
    </row>
    <row r="103" spans="1:15" x14ac:dyDescent="0.25">
      <c r="A103" s="48" t="str">
        <f>'Equity Data'!H103</f>
        <v>Aug 01, 2021</v>
      </c>
      <c r="B103" s="19">
        <f>'Equity Data'!I103</f>
        <v>16238.2</v>
      </c>
      <c r="C103" s="19">
        <f>'Equity Data'!J103</f>
        <v>4436.5200000000004</v>
      </c>
      <c r="D103" s="19">
        <f>'Equity Data'!K103</f>
        <v>1607.1474603320485</v>
      </c>
      <c r="E103" s="35">
        <f t="shared" si="11"/>
        <v>3.0143278109249216E-2</v>
      </c>
      <c r="F103" s="36">
        <f t="shared" si="12"/>
        <v>9.3873855016541885E-3</v>
      </c>
      <c r="G103" s="20">
        <f t="shared" si="13"/>
        <v>0.10312397305290877</v>
      </c>
      <c r="I103" s="2" t="str">
        <f>'Overall Portfolio'!D102</f>
        <v>Jan 28, 2020</v>
      </c>
      <c r="J103" s="19">
        <f>'Overall Portfolio'!E102</f>
        <v>12055.8</v>
      </c>
      <c r="K103" s="19">
        <f>'Overall Portfolio'!F102</f>
        <v>3276.24</v>
      </c>
      <c r="L103" s="32">
        <f>'Overall Portfolio'!G102</f>
        <v>100.72573900104818</v>
      </c>
      <c r="M103" s="35">
        <f t="shared" si="14"/>
        <v>-5.2149517286905755E-3</v>
      </c>
      <c r="N103" s="36">
        <f t="shared" si="15"/>
        <v>1.0053551114029613E-2</v>
      </c>
      <c r="O103" s="20">
        <f t="shared" si="16"/>
        <v>5.6753651212285483E-2</v>
      </c>
    </row>
    <row r="104" spans="1:15" x14ac:dyDescent="0.25">
      <c r="A104" s="48" t="str">
        <f>'Equity Data'!H104</f>
        <v>Aug 08, 2021</v>
      </c>
      <c r="B104" s="19">
        <f>'Equity Data'!I104</f>
        <v>16529.099999999999</v>
      </c>
      <c r="C104" s="19">
        <f>'Equity Data'!J104</f>
        <v>4468</v>
      </c>
      <c r="D104" s="19">
        <f>'Equity Data'!K104</f>
        <v>1756.9125696670078</v>
      </c>
      <c r="E104" s="35">
        <f t="shared" si="11"/>
        <v>1.7914547178874418E-2</v>
      </c>
      <c r="F104" s="36">
        <f t="shared" si="12"/>
        <v>7.0956515467077708E-3</v>
      </c>
      <c r="G104" s="20">
        <f t="shared" si="13"/>
        <v>9.3186912235182717E-2</v>
      </c>
      <c r="I104" s="2" t="str">
        <f>'Overall Portfolio'!D103</f>
        <v>Jan 29, 2020</v>
      </c>
      <c r="J104" s="19">
        <f>'Overall Portfolio'!E103</f>
        <v>12129.5</v>
      </c>
      <c r="K104" s="19">
        <f>'Overall Portfolio'!F103</f>
        <v>3273.4</v>
      </c>
      <c r="L104" s="32">
        <f>'Overall Portfolio'!G103</f>
        <v>100.36441541128781</v>
      </c>
      <c r="M104" s="35">
        <f t="shared" si="14"/>
        <v>6.1132401002008674E-3</v>
      </c>
      <c r="N104" s="36">
        <f t="shared" si="15"/>
        <v>-8.6684736160957954E-4</v>
      </c>
      <c r="O104" s="20">
        <f t="shared" si="16"/>
        <v>-3.5872021723922787E-3</v>
      </c>
    </row>
    <row r="105" spans="1:15" x14ac:dyDescent="0.25">
      <c r="A105" s="48" t="str">
        <f>'Equity Data'!H105</f>
        <v>Aug 15, 2021</v>
      </c>
      <c r="B105" s="19">
        <f>'Equity Data'!I105</f>
        <v>16450.5</v>
      </c>
      <c r="C105" s="19">
        <f>'Equity Data'!J105</f>
        <v>4441.67</v>
      </c>
      <c r="D105" s="19">
        <f>'Equity Data'!K105</f>
        <v>2310.6802278449318</v>
      </c>
      <c r="E105" s="35">
        <f t="shared" si="11"/>
        <v>-4.7552498321141723E-3</v>
      </c>
      <c r="F105" s="36">
        <f t="shared" si="12"/>
        <v>-5.8930170098477896E-3</v>
      </c>
      <c r="G105" s="20">
        <f t="shared" si="13"/>
        <v>0.31519363441225812</v>
      </c>
      <c r="I105" s="2" t="str">
        <f>'Overall Portfolio'!D104</f>
        <v>Jan 30, 2020</v>
      </c>
      <c r="J105" s="19">
        <f>'Overall Portfolio'!E104</f>
        <v>12035.8</v>
      </c>
      <c r="K105" s="19">
        <f>'Overall Portfolio'!F104</f>
        <v>3283.66</v>
      </c>
      <c r="L105" s="32">
        <f>'Overall Portfolio'!G104</f>
        <v>104.77802855555321</v>
      </c>
      <c r="M105" s="35">
        <f t="shared" si="14"/>
        <v>-7.7249680530937503E-3</v>
      </c>
      <c r="N105" s="36">
        <f t="shared" si="15"/>
        <v>3.1343557157694768E-3</v>
      </c>
      <c r="O105" s="20">
        <f t="shared" si="16"/>
        <v>4.3975876571179739E-2</v>
      </c>
    </row>
    <row r="106" spans="1:15" x14ac:dyDescent="0.25">
      <c r="A106" s="48" t="str">
        <f>'Equity Data'!H106</f>
        <v>Aug 22, 2021</v>
      </c>
      <c r="B106" s="19">
        <f>'Equity Data'!I106</f>
        <v>16705.2</v>
      </c>
      <c r="C106" s="19">
        <f>'Equity Data'!J106</f>
        <v>4509.37</v>
      </c>
      <c r="D106" s="19">
        <f>'Equity Data'!K106</f>
        <v>2650.0863598811338</v>
      </c>
      <c r="E106" s="35">
        <f t="shared" si="11"/>
        <v>1.5482812072581398E-2</v>
      </c>
      <c r="F106" s="36">
        <f t="shared" si="12"/>
        <v>1.5242014827756112E-2</v>
      </c>
      <c r="G106" s="20">
        <f t="shared" si="13"/>
        <v>0.14688580788729522</v>
      </c>
      <c r="I106" s="2" t="str">
        <f>'Overall Portfolio'!D105</f>
        <v>Jan 31, 2020</v>
      </c>
      <c r="J106" s="19">
        <f>'Overall Portfolio'!E105</f>
        <v>11962.1</v>
      </c>
      <c r="K106" s="19">
        <f>'Overall Portfolio'!F105</f>
        <v>3225.52</v>
      </c>
      <c r="L106" s="32">
        <f>'Overall Portfolio'!G105</f>
        <v>102.00106631475821</v>
      </c>
      <c r="M106" s="35">
        <f t="shared" si="14"/>
        <v>-6.1233985277254765E-3</v>
      </c>
      <c r="N106" s="36">
        <f t="shared" si="15"/>
        <v>-1.7705852615678808E-2</v>
      </c>
      <c r="O106" s="20">
        <f t="shared" si="16"/>
        <v>-2.6503287751044713E-2</v>
      </c>
    </row>
    <row r="107" spans="1:15" ht="15.75" thickBot="1" x14ac:dyDescent="0.3">
      <c r="A107" s="49" t="str">
        <f>'Equity Data'!H107</f>
        <v>Aug 29, 2021</v>
      </c>
      <c r="B107" s="27">
        <f>'Equity Data'!I107</f>
        <v>17323.599999999999</v>
      </c>
      <c r="C107" s="27">
        <f>'Equity Data'!J107</f>
        <v>4535.43</v>
      </c>
      <c r="D107" s="27">
        <f>'Equity Data'!K107</f>
        <v>2764.5450627387618</v>
      </c>
      <c r="E107" s="37">
        <f t="shared" si="11"/>
        <v>3.7018413428153929E-2</v>
      </c>
      <c r="F107" s="38">
        <f t="shared" si="12"/>
        <v>5.7790777869193288E-3</v>
      </c>
      <c r="G107" s="39">
        <f t="shared" si="13"/>
        <v>4.3190555821268406E-2</v>
      </c>
      <c r="I107" s="2" t="str">
        <f>'Overall Portfolio'!D106</f>
        <v>Feb 01, 2020</v>
      </c>
      <c r="J107" s="19">
        <f>'Overall Portfolio'!E106</f>
        <v>11661.85</v>
      </c>
      <c r="K107" s="19">
        <f>'Overall Portfolio'!F106</f>
        <v>3225.52</v>
      </c>
      <c r="L107" s="32">
        <f>'Overall Portfolio'!G106</f>
        <v>103.92666013036192</v>
      </c>
      <c r="M107" s="35">
        <f t="shared" si="14"/>
        <v>-2.5100107840596575E-2</v>
      </c>
      <c r="N107" s="36">
        <f t="shared" si="15"/>
        <v>0</v>
      </c>
      <c r="O107" s="20">
        <f t="shared" si="16"/>
        <v>1.8878173387537611E-2</v>
      </c>
    </row>
    <row r="108" spans="1:15" x14ac:dyDescent="0.25">
      <c r="I108" s="2" t="str">
        <f>'Overall Portfolio'!D107</f>
        <v>Feb 03, 2020</v>
      </c>
      <c r="J108" s="19">
        <f>'Overall Portfolio'!E107</f>
        <v>11707.9</v>
      </c>
      <c r="K108" s="19">
        <f>'Overall Portfolio'!F107</f>
        <v>3248.92</v>
      </c>
      <c r="L108" s="32">
        <f>'Overall Portfolio'!G107</f>
        <v>105.40495512262555</v>
      </c>
      <c r="M108" s="35">
        <f t="shared" si="14"/>
        <v>3.9487731363376799E-3</v>
      </c>
      <c r="N108" s="36">
        <f t="shared" si="15"/>
        <v>7.2546442124061805E-3</v>
      </c>
      <c r="O108" s="20">
        <f t="shared" si="16"/>
        <v>1.4224405849368349E-2</v>
      </c>
    </row>
    <row r="109" spans="1:15" x14ac:dyDescent="0.25">
      <c r="I109" s="2" t="str">
        <f>'Overall Portfolio'!D108</f>
        <v>Feb 04, 2020</v>
      </c>
      <c r="J109" s="19">
        <f>'Overall Portfolio'!E108</f>
        <v>11979.65</v>
      </c>
      <c r="K109" s="19">
        <f>'Overall Portfolio'!F108</f>
        <v>3297.59</v>
      </c>
      <c r="L109" s="32">
        <f>'Overall Portfolio'!G108</f>
        <v>104.08766075357551</v>
      </c>
      <c r="M109" s="35">
        <f t="shared" si="14"/>
        <v>2.3210823461081942E-2</v>
      </c>
      <c r="N109" s="36">
        <f t="shared" si="15"/>
        <v>1.4980362705145023E-2</v>
      </c>
      <c r="O109" s="20">
        <f t="shared" si="16"/>
        <v>-1.2497461504703766E-2</v>
      </c>
    </row>
    <row r="110" spans="1:15" x14ac:dyDescent="0.25">
      <c r="I110" s="2" t="str">
        <f>'Overall Portfolio'!D109</f>
        <v>Feb 05, 2020</v>
      </c>
      <c r="J110" s="19">
        <f>'Overall Portfolio'!E109</f>
        <v>12089.15</v>
      </c>
      <c r="K110" s="19">
        <f>'Overall Portfolio'!F109</f>
        <v>3334.69</v>
      </c>
      <c r="L110" s="32">
        <f>'Overall Portfolio'!G109</f>
        <v>110.49796985185533</v>
      </c>
      <c r="M110" s="35">
        <f t="shared" si="14"/>
        <v>9.1405007658822424E-3</v>
      </c>
      <c r="N110" s="36">
        <f t="shared" si="15"/>
        <v>1.1250640619361318E-2</v>
      </c>
      <c r="O110" s="20">
        <f t="shared" si="16"/>
        <v>6.158567741719212E-2</v>
      </c>
    </row>
    <row r="111" spans="1:15" x14ac:dyDescent="0.25">
      <c r="I111" s="2" t="str">
        <f>'Overall Portfolio'!D110</f>
        <v>Feb 06, 2020</v>
      </c>
      <c r="J111" s="19">
        <f>'Overall Portfolio'!E110</f>
        <v>12137.95</v>
      </c>
      <c r="K111" s="19">
        <f>'Overall Portfolio'!F110</f>
        <v>3345.78</v>
      </c>
      <c r="L111" s="32">
        <f>'Overall Portfolio'!G110</f>
        <v>114.30969958927243</v>
      </c>
      <c r="M111" s="35">
        <f t="shared" si="14"/>
        <v>4.0366775166162938E-3</v>
      </c>
      <c r="N111" s="36">
        <f t="shared" si="15"/>
        <v>3.3256464618900416E-3</v>
      </c>
      <c r="O111" s="20">
        <f t="shared" si="16"/>
        <v>3.4495925513631454E-2</v>
      </c>
    </row>
    <row r="112" spans="1:15" x14ac:dyDescent="0.25">
      <c r="I112" s="2" t="str">
        <f>'Overall Portfolio'!D111</f>
        <v>Feb 07, 2020</v>
      </c>
      <c r="J112" s="19">
        <f>'Overall Portfolio'!E111</f>
        <v>12098.35</v>
      </c>
      <c r="K112" s="19">
        <f>'Overall Portfolio'!F111</f>
        <v>3327.71</v>
      </c>
      <c r="L112" s="32">
        <f>'Overall Portfolio'!G111</f>
        <v>117.47438983299247</v>
      </c>
      <c r="M112" s="35">
        <f t="shared" si="14"/>
        <v>-3.2624949023517535E-3</v>
      </c>
      <c r="N112" s="36">
        <f t="shared" si="15"/>
        <v>-5.4008332885008281E-3</v>
      </c>
      <c r="O112" s="20">
        <f t="shared" si="16"/>
        <v>2.7685229294549307E-2</v>
      </c>
    </row>
    <row r="113" spans="9:15" x14ac:dyDescent="0.25">
      <c r="I113" s="2" t="str">
        <f>'Overall Portfolio'!D112</f>
        <v>Feb 10, 2020</v>
      </c>
      <c r="J113" s="19">
        <f>'Overall Portfolio'!E112</f>
        <v>12031.5</v>
      </c>
      <c r="K113" s="19">
        <f>'Overall Portfolio'!F112</f>
        <v>3352.09</v>
      </c>
      <c r="L113" s="32">
        <f>'Overall Portfolio'!G112</f>
        <v>121.31588815772093</v>
      </c>
      <c r="M113" s="35">
        <f t="shared" si="14"/>
        <v>-5.525546872094167E-3</v>
      </c>
      <c r="N113" s="36">
        <f t="shared" si="15"/>
        <v>7.3263595685921779E-3</v>
      </c>
      <c r="O113" s="20">
        <f t="shared" si="16"/>
        <v>3.2700730177783743E-2</v>
      </c>
    </row>
    <row r="114" spans="9:15" x14ac:dyDescent="0.25">
      <c r="I114" s="2" t="str">
        <f>'Overall Portfolio'!D113</f>
        <v>Feb 11, 2020</v>
      </c>
      <c r="J114" s="19">
        <f>'Overall Portfolio'!E113</f>
        <v>12107.9</v>
      </c>
      <c r="K114" s="19">
        <f>'Overall Portfolio'!F113</f>
        <v>3357.75</v>
      </c>
      <c r="L114" s="32">
        <f>'Overall Portfolio'!G113</f>
        <v>126.69385259748356</v>
      </c>
      <c r="M114" s="35">
        <f t="shared" si="14"/>
        <v>6.3499979221210978E-3</v>
      </c>
      <c r="N114" s="36">
        <f t="shared" si="15"/>
        <v>1.6884988171557147E-3</v>
      </c>
      <c r="O114" s="20">
        <f t="shared" si="16"/>
        <v>4.433025650169431E-2</v>
      </c>
    </row>
    <row r="115" spans="9:15" x14ac:dyDescent="0.25">
      <c r="I115" s="2" t="str">
        <f>'Overall Portfolio'!D114</f>
        <v>Feb 12, 2020</v>
      </c>
      <c r="J115" s="19">
        <f>'Overall Portfolio'!E114</f>
        <v>12201.2</v>
      </c>
      <c r="K115" s="19">
        <f>'Overall Portfolio'!F114</f>
        <v>3379.45</v>
      </c>
      <c r="L115" s="32">
        <f>'Overall Portfolio'!G114</f>
        <v>134.75522181084909</v>
      </c>
      <c r="M115" s="35">
        <f t="shared" si="14"/>
        <v>7.7057127990816099E-3</v>
      </c>
      <c r="N115" s="36">
        <f t="shared" si="15"/>
        <v>6.4626610081155444E-3</v>
      </c>
      <c r="O115" s="20">
        <f t="shared" si="16"/>
        <v>6.3628732160960766E-2</v>
      </c>
    </row>
    <row r="116" spans="9:15" x14ac:dyDescent="0.25">
      <c r="I116" s="2" t="str">
        <f>'Overall Portfolio'!D115</f>
        <v>Feb 13, 2020</v>
      </c>
      <c r="J116" s="19">
        <f>'Overall Portfolio'!E115</f>
        <v>12174.65</v>
      </c>
      <c r="K116" s="19">
        <f>'Overall Portfolio'!F115</f>
        <v>3373.94</v>
      </c>
      <c r="L116" s="32">
        <f>'Overall Portfolio'!G115</f>
        <v>134.24210432547505</v>
      </c>
      <c r="M116" s="35">
        <f t="shared" si="14"/>
        <v>-2.1760154738879045E-3</v>
      </c>
      <c r="N116" s="36">
        <f t="shared" si="15"/>
        <v>-1.6304428235363044E-3</v>
      </c>
      <c r="O116" s="20">
        <f t="shared" si="16"/>
        <v>-3.8077744111043588E-3</v>
      </c>
    </row>
    <row r="117" spans="9:15" x14ac:dyDescent="0.25">
      <c r="I117" s="2" t="str">
        <f>'Overall Portfolio'!D116</f>
        <v>Feb 14, 2020</v>
      </c>
      <c r="J117" s="19">
        <f>'Overall Portfolio'!E116</f>
        <v>12113.45</v>
      </c>
      <c r="K117" s="19">
        <f>'Overall Portfolio'!F116</f>
        <v>3380.16</v>
      </c>
      <c r="L117" s="32">
        <f>'Overall Portfolio'!G116</f>
        <v>138.99144013277493</v>
      </c>
      <c r="M117" s="35">
        <f t="shared" si="14"/>
        <v>-5.0268385538803084E-3</v>
      </c>
      <c r="N117" s="36">
        <f t="shared" si="15"/>
        <v>1.8435419717006685E-3</v>
      </c>
      <c r="O117" s="20">
        <f t="shared" si="16"/>
        <v>3.5378883779897619E-2</v>
      </c>
    </row>
    <row r="118" spans="9:15" x14ac:dyDescent="0.25">
      <c r="I118" s="2" t="str">
        <f>'Overall Portfolio'!D117</f>
        <v>Feb 17, 2020</v>
      </c>
      <c r="J118" s="19">
        <f>'Overall Portfolio'!E117</f>
        <v>12045.8</v>
      </c>
      <c r="K118" s="19">
        <f>'Overall Portfolio'!F117</f>
        <v>3380.16</v>
      </c>
      <c r="L118" s="32">
        <f>'Overall Portfolio'!G117</f>
        <v>125.47414927431626</v>
      </c>
      <c r="M118" s="35">
        <f t="shared" si="14"/>
        <v>-5.5847013030970727E-3</v>
      </c>
      <c r="N118" s="36">
        <f t="shared" si="15"/>
        <v>0</v>
      </c>
      <c r="O118" s="20">
        <f t="shared" si="16"/>
        <v>-9.7252685816809681E-2</v>
      </c>
    </row>
    <row r="119" spans="9:15" x14ac:dyDescent="0.25">
      <c r="I119" s="2" t="str">
        <f>'Overall Portfolio'!D118</f>
        <v>Feb 18, 2020</v>
      </c>
      <c r="J119" s="19">
        <f>'Overall Portfolio'!E118</f>
        <v>11992.5</v>
      </c>
      <c r="K119" s="19">
        <f>'Overall Portfolio'!F118</f>
        <v>3370.29</v>
      </c>
      <c r="L119" s="32">
        <f>'Overall Portfolio'!G118</f>
        <v>130.94074817395023</v>
      </c>
      <c r="M119" s="35">
        <f t="shared" si="14"/>
        <v>-4.4247787610618428E-3</v>
      </c>
      <c r="N119" s="36">
        <f t="shared" si="15"/>
        <v>-2.9199801192842934E-3</v>
      </c>
      <c r="O119" s="20">
        <f t="shared" si="16"/>
        <v>4.3567531091067035E-2</v>
      </c>
    </row>
    <row r="120" spans="9:15" x14ac:dyDescent="0.25">
      <c r="I120" s="2" t="str">
        <f>'Overall Portfolio'!D119</f>
        <v>Feb 19, 2020</v>
      </c>
      <c r="J120" s="19">
        <f>'Overall Portfolio'!E119</f>
        <v>12125.9</v>
      </c>
      <c r="K120" s="19">
        <f>'Overall Portfolio'!F119</f>
        <v>3386.15</v>
      </c>
      <c r="L120" s="32">
        <f>'Overall Portfolio'!G119</f>
        <v>121.12233856358296</v>
      </c>
      <c r="M120" s="35">
        <f t="shared" si="14"/>
        <v>1.1123618928496892E-2</v>
      </c>
      <c r="N120" s="36">
        <f t="shared" si="15"/>
        <v>4.7058265015771372E-3</v>
      </c>
      <c r="O120" s="20">
        <f t="shared" si="16"/>
        <v>-7.4983607068777824E-2</v>
      </c>
    </row>
    <row r="121" spans="9:15" x14ac:dyDescent="0.25">
      <c r="I121" s="2" t="str">
        <f>'Overall Portfolio'!D120</f>
        <v>Feb 20, 2020</v>
      </c>
      <c r="J121" s="19">
        <f>'Overall Portfolio'!E120</f>
        <v>12080.85</v>
      </c>
      <c r="K121" s="19">
        <f>'Overall Portfolio'!F120</f>
        <v>3373.23</v>
      </c>
      <c r="L121" s="32">
        <f>'Overall Portfolio'!G120</f>
        <v>121.04407468961904</v>
      </c>
      <c r="M121" s="35">
        <f t="shared" si="14"/>
        <v>-3.7151881509825957E-3</v>
      </c>
      <c r="N121" s="36">
        <f t="shared" si="15"/>
        <v>-3.8155427255142094E-3</v>
      </c>
      <c r="O121" s="20">
        <f t="shared" si="16"/>
        <v>-6.4615557206104679E-4</v>
      </c>
    </row>
    <row r="122" spans="9:15" x14ac:dyDescent="0.25">
      <c r="I122" s="2" t="str">
        <f>'Overall Portfolio'!D121</f>
        <v>Feb 24, 2020</v>
      </c>
      <c r="J122" s="19">
        <f>'Overall Portfolio'!E121</f>
        <v>11829.4</v>
      </c>
      <c r="K122" s="19">
        <f>'Overall Portfolio'!F121</f>
        <v>3225.89</v>
      </c>
      <c r="L122" s="32">
        <f>'Overall Portfolio'!G121</f>
        <v>122.9375388763262</v>
      </c>
      <c r="M122" s="35">
        <f t="shared" si="14"/>
        <v>-2.0813932794463974E-2</v>
      </c>
      <c r="N122" s="36">
        <f t="shared" si="15"/>
        <v>-4.367920361196842E-2</v>
      </c>
      <c r="O122" s="20">
        <f t="shared" si="16"/>
        <v>1.5642766418450416E-2</v>
      </c>
    </row>
    <row r="123" spans="9:15" x14ac:dyDescent="0.25">
      <c r="I123" s="2" t="str">
        <f>'Overall Portfolio'!D122</f>
        <v>Feb 25, 2020</v>
      </c>
      <c r="J123" s="19">
        <f>'Overall Portfolio'!E122</f>
        <v>11797.9</v>
      </c>
      <c r="K123" s="19">
        <f>'Overall Portfolio'!F122</f>
        <v>3128.21</v>
      </c>
      <c r="L123" s="32">
        <f>'Overall Portfolio'!G122</f>
        <v>115.47044427750792</v>
      </c>
      <c r="M123" s="35">
        <f t="shared" si="14"/>
        <v>-2.6628569496339738E-3</v>
      </c>
      <c r="N123" s="36">
        <f t="shared" si="15"/>
        <v>-3.0280015747592093E-2</v>
      </c>
      <c r="O123" s="20">
        <f t="shared" si="16"/>
        <v>-6.0738930249206402E-2</v>
      </c>
    </row>
    <row r="124" spans="9:15" x14ac:dyDescent="0.25">
      <c r="I124" s="2" t="str">
        <f>'Overall Portfolio'!D123</f>
        <v>Feb 26, 2020</v>
      </c>
      <c r="J124" s="19">
        <f>'Overall Portfolio'!E123</f>
        <v>11678.5</v>
      </c>
      <c r="K124" s="19">
        <f>'Overall Portfolio'!F123</f>
        <v>3116.39</v>
      </c>
      <c r="L124" s="32">
        <f>'Overall Portfolio'!G123</f>
        <v>105.13548913480741</v>
      </c>
      <c r="M124" s="35">
        <f t="shared" si="14"/>
        <v>-1.0120445163969816E-2</v>
      </c>
      <c r="N124" s="36">
        <f t="shared" si="15"/>
        <v>-3.7785187055856539E-3</v>
      </c>
      <c r="O124" s="20">
        <f t="shared" si="16"/>
        <v>-8.9503034368367929E-2</v>
      </c>
    </row>
    <row r="125" spans="9:15" x14ac:dyDescent="0.25">
      <c r="I125" s="2" t="str">
        <f>'Overall Portfolio'!D124</f>
        <v>Feb 27, 2020</v>
      </c>
      <c r="J125" s="19">
        <f>'Overall Portfolio'!E124</f>
        <v>11633.3</v>
      </c>
      <c r="K125" s="19">
        <f>'Overall Portfolio'!F124</f>
        <v>2978.76</v>
      </c>
      <c r="L125" s="32">
        <f>'Overall Portfolio'!G124</f>
        <v>106.52858029719992</v>
      </c>
      <c r="M125" s="35">
        <f t="shared" si="14"/>
        <v>-3.8703600633643864E-3</v>
      </c>
      <c r="N125" s="36">
        <f t="shared" si="15"/>
        <v>-4.4163278665378725E-2</v>
      </c>
      <c r="O125" s="20">
        <f t="shared" si="16"/>
        <v>1.3250436877753513E-2</v>
      </c>
    </row>
    <row r="126" spans="9:15" x14ac:dyDescent="0.25">
      <c r="I126" s="2" t="str">
        <f>'Overall Portfolio'!D125</f>
        <v>Feb 28, 2020</v>
      </c>
      <c r="J126" s="19">
        <f>'Overall Portfolio'!E125</f>
        <v>11201.75</v>
      </c>
      <c r="K126" s="19">
        <f>'Overall Portfolio'!F125</f>
        <v>2954.22</v>
      </c>
      <c r="L126" s="32">
        <f>'Overall Portfolio'!G125</f>
        <v>105.34544670541885</v>
      </c>
      <c r="M126" s="35">
        <f t="shared" si="14"/>
        <v>-3.709609483121723E-2</v>
      </c>
      <c r="N126" s="36">
        <f t="shared" si="15"/>
        <v>-8.2383273576925875E-3</v>
      </c>
      <c r="O126" s="20">
        <f t="shared" si="16"/>
        <v>-1.11062551334139E-2</v>
      </c>
    </row>
    <row r="127" spans="9:15" x14ac:dyDescent="0.25">
      <c r="I127" s="2" t="str">
        <f>'Overall Portfolio'!D126</f>
        <v>Mar 02, 2020</v>
      </c>
      <c r="J127" s="19">
        <f>'Overall Portfolio'!E126</f>
        <v>11132.75</v>
      </c>
      <c r="K127" s="19">
        <f>'Overall Portfolio'!F126</f>
        <v>3090.23</v>
      </c>
      <c r="L127" s="32">
        <f>'Overall Portfolio'!G126</f>
        <v>107.88941877507406</v>
      </c>
      <c r="M127" s="35">
        <f t="shared" si="14"/>
        <v>-6.1597518244916882E-3</v>
      </c>
      <c r="N127" s="36">
        <f t="shared" si="15"/>
        <v>4.6039225243888371E-2</v>
      </c>
      <c r="O127" s="20">
        <f t="shared" si="16"/>
        <v>2.4148856445300515E-2</v>
      </c>
    </row>
    <row r="128" spans="9:15" x14ac:dyDescent="0.25">
      <c r="I128" s="2" t="str">
        <f>'Overall Portfolio'!D127</f>
        <v>Mar 03, 2020</v>
      </c>
      <c r="J128" s="19">
        <f>'Overall Portfolio'!E127</f>
        <v>11303.3</v>
      </c>
      <c r="K128" s="19">
        <f>'Overall Portfolio'!F127</f>
        <v>3003.37</v>
      </c>
      <c r="L128" s="32">
        <f>'Overall Portfolio'!G127</f>
        <v>105.7064850772703</v>
      </c>
      <c r="M128" s="35">
        <f t="shared" si="14"/>
        <v>1.5319664952504919E-2</v>
      </c>
      <c r="N128" s="36">
        <f t="shared" si="15"/>
        <v>-2.8107940185681968E-2</v>
      </c>
      <c r="O128" s="20">
        <f t="shared" si="16"/>
        <v>-2.0233065694372665E-2</v>
      </c>
    </row>
    <row r="129" spans="9:15" x14ac:dyDescent="0.25">
      <c r="I129" s="2" t="str">
        <f>'Overall Portfolio'!D128</f>
        <v>Mar 04, 2020</v>
      </c>
      <c r="J129" s="19">
        <f>'Overall Portfolio'!E128</f>
        <v>11251</v>
      </c>
      <c r="K129" s="19">
        <f>'Overall Portfolio'!F128</f>
        <v>3130.12</v>
      </c>
      <c r="L129" s="32">
        <f>'Overall Portfolio'!G128</f>
        <v>106.37031087505535</v>
      </c>
      <c r="M129" s="35">
        <f t="shared" si="14"/>
        <v>-4.626967345819244E-3</v>
      </c>
      <c r="N129" s="36">
        <f t="shared" si="15"/>
        <v>4.2202592421180185E-2</v>
      </c>
      <c r="O129" s="20">
        <f t="shared" si="16"/>
        <v>6.2798966146666579E-3</v>
      </c>
    </row>
    <row r="130" spans="9:15" x14ac:dyDescent="0.25">
      <c r="I130" s="2" t="str">
        <f>'Overall Portfolio'!D129</f>
        <v>Mar 05, 2020</v>
      </c>
      <c r="J130" s="19">
        <f>'Overall Portfolio'!E129</f>
        <v>11269</v>
      </c>
      <c r="K130" s="19">
        <f>'Overall Portfolio'!F129</f>
        <v>3023.94</v>
      </c>
      <c r="L130" s="32">
        <f>'Overall Portfolio'!G129</f>
        <v>109.73379315908566</v>
      </c>
      <c r="M130" s="35">
        <f t="shared" si="14"/>
        <v>1.5998577904186018E-3</v>
      </c>
      <c r="N130" s="36">
        <f t="shared" si="15"/>
        <v>-3.3922022158894838E-2</v>
      </c>
      <c r="O130" s="20">
        <f t="shared" si="16"/>
        <v>3.1620498768506256E-2</v>
      </c>
    </row>
    <row r="131" spans="9:15" x14ac:dyDescent="0.25">
      <c r="I131" s="2" t="str">
        <f>'Overall Portfolio'!D130</f>
        <v>Mar 06, 2020</v>
      </c>
      <c r="J131" s="19">
        <f>'Overall Portfolio'!E130</f>
        <v>10989.45</v>
      </c>
      <c r="K131" s="19">
        <f>'Overall Portfolio'!F130</f>
        <v>2972.37</v>
      </c>
      <c r="L131" s="32">
        <f>'Overall Portfolio'!G130</f>
        <v>113.51287310613995</v>
      </c>
      <c r="M131" s="35">
        <f t="shared" si="14"/>
        <v>-2.4806992634661351E-2</v>
      </c>
      <c r="N131" s="36">
        <f t="shared" si="15"/>
        <v>-1.7053909799797706E-2</v>
      </c>
      <c r="O131" s="20">
        <f t="shared" si="16"/>
        <v>3.4438615838018105E-2</v>
      </c>
    </row>
    <row r="132" spans="9:15" x14ac:dyDescent="0.25">
      <c r="I132" s="2" t="str">
        <f>'Overall Portfolio'!D131</f>
        <v>Mar 09, 2020</v>
      </c>
      <c r="J132" s="19">
        <f>'Overall Portfolio'!E131</f>
        <v>10451.450000000001</v>
      </c>
      <c r="K132" s="19">
        <f>'Overall Portfolio'!F131</f>
        <v>2746.56</v>
      </c>
      <c r="L132" s="32">
        <f>'Overall Portfolio'!G131</f>
        <v>92.895764744025996</v>
      </c>
      <c r="M132" s="35">
        <f t="shared" si="14"/>
        <v>-4.8956044206033944E-2</v>
      </c>
      <c r="N132" s="36">
        <f t="shared" si="15"/>
        <v>-7.5969680759797709E-2</v>
      </c>
      <c r="O132" s="20">
        <f t="shared" si="16"/>
        <v>-0.18162793168697244</v>
      </c>
    </row>
    <row r="133" spans="9:15" x14ac:dyDescent="0.25">
      <c r="I133" s="2" t="str">
        <f>'Overall Portfolio'!D132</f>
        <v>Mar 11, 2020</v>
      </c>
      <c r="J133" s="19">
        <f>'Overall Portfolio'!E132</f>
        <v>10458.4</v>
      </c>
      <c r="K133" s="19">
        <f>'Overall Portfolio'!F132</f>
        <v>2741.38</v>
      </c>
      <c r="L133" s="32">
        <f>'Overall Portfolio'!G132</f>
        <v>90.620733563957558</v>
      </c>
      <c r="M133" s="35">
        <f t="shared" si="14"/>
        <v>6.6497950045207865E-4</v>
      </c>
      <c r="N133" s="36">
        <f t="shared" si="15"/>
        <v>-1.8859955726435729E-3</v>
      </c>
      <c r="O133" s="20">
        <f t="shared" si="16"/>
        <v>-2.4490149646082093E-2</v>
      </c>
    </row>
    <row r="134" spans="9:15" x14ac:dyDescent="0.25">
      <c r="I134" s="2" t="str">
        <f>'Overall Portfolio'!D133</f>
        <v>Mar 12, 2020</v>
      </c>
      <c r="J134" s="19">
        <f>'Overall Portfolio'!E133</f>
        <v>9590.15</v>
      </c>
      <c r="K134" s="19">
        <f>'Overall Portfolio'!F133</f>
        <v>2480.64</v>
      </c>
      <c r="L134" s="32">
        <f>'Overall Portfolio'!G133</f>
        <v>52.119363144399813</v>
      </c>
      <c r="M134" s="35">
        <f t="shared" ref="M134:M197" si="17">J134/J133-1</f>
        <v>-8.3019391111451069E-2</v>
      </c>
      <c r="N134" s="36">
        <f t="shared" ref="N134:N197" si="18">K134/K133-1</f>
        <v>-9.5112680474797484E-2</v>
      </c>
      <c r="O134" s="20">
        <f t="shared" ref="O134:O197" si="19">L134/L133-1</f>
        <v>-0.42486270972839302</v>
      </c>
    </row>
    <row r="135" spans="9:15" x14ac:dyDescent="0.25">
      <c r="I135" s="2" t="str">
        <f>'Overall Portfolio'!D134</f>
        <v>Mar 13, 2020</v>
      </c>
      <c r="J135" s="19">
        <f>'Overall Portfolio'!E134</f>
        <v>9955.2000000000007</v>
      </c>
      <c r="K135" s="19">
        <f>'Overall Portfolio'!F134</f>
        <v>2711.02</v>
      </c>
      <c r="L135" s="32">
        <f>'Overall Portfolio'!G134</f>
        <v>62.806869966550657</v>
      </c>
      <c r="M135" s="35">
        <f t="shared" si="17"/>
        <v>3.8065098043305046E-2</v>
      </c>
      <c r="N135" s="36">
        <f t="shared" si="18"/>
        <v>9.2871194530443901E-2</v>
      </c>
      <c r="O135" s="20">
        <f t="shared" si="19"/>
        <v>0.20505827733428883</v>
      </c>
    </row>
    <row r="136" spans="9:15" x14ac:dyDescent="0.25">
      <c r="I136" s="2" t="str">
        <f>'Overall Portfolio'!D135</f>
        <v>Mar 16, 2020</v>
      </c>
      <c r="J136" s="19">
        <f>'Overall Portfolio'!E135</f>
        <v>9197.4</v>
      </c>
      <c r="K136" s="19">
        <f>'Overall Portfolio'!F135</f>
        <v>2386.13</v>
      </c>
      <c r="L136" s="32">
        <f>'Overall Portfolio'!G135</f>
        <v>53.851123923669618</v>
      </c>
      <c r="M136" s="35">
        <f t="shared" si="17"/>
        <v>-7.6121022179363673E-2</v>
      </c>
      <c r="N136" s="36">
        <f t="shared" si="18"/>
        <v>-0.11984050283657066</v>
      </c>
      <c r="O136" s="20">
        <f t="shared" si="19"/>
        <v>-0.14259182232215428</v>
      </c>
    </row>
    <row r="137" spans="9:15" x14ac:dyDescent="0.25">
      <c r="I137" s="2" t="str">
        <f>'Overall Portfolio'!D136</f>
        <v>Mar 17, 2020</v>
      </c>
      <c r="J137" s="19">
        <f>'Overall Portfolio'!E136</f>
        <v>8967.0499999999993</v>
      </c>
      <c r="K137" s="19">
        <f>'Overall Portfolio'!F136</f>
        <v>2529.19</v>
      </c>
      <c r="L137" s="32">
        <f>'Overall Portfolio'!G136</f>
        <v>57.107387251510197</v>
      </c>
      <c r="M137" s="35">
        <f t="shared" si="17"/>
        <v>-2.5045121447365593E-2</v>
      </c>
      <c r="N137" s="36">
        <f t="shared" si="18"/>
        <v>5.9954822243549089E-2</v>
      </c>
      <c r="O137" s="20">
        <f t="shared" si="19"/>
        <v>6.0467880530332474E-2</v>
      </c>
    </row>
    <row r="138" spans="9:15" x14ac:dyDescent="0.25">
      <c r="I138" s="2" t="str">
        <f>'Overall Portfolio'!D137</f>
        <v>Mar 18, 2020</v>
      </c>
      <c r="J138" s="19">
        <f>'Overall Portfolio'!E137</f>
        <v>8468.7999999999993</v>
      </c>
      <c r="K138" s="19">
        <f>'Overall Portfolio'!F137</f>
        <v>2398.1</v>
      </c>
      <c r="L138" s="32">
        <f>'Overall Portfolio'!G137</f>
        <v>57.888398813330284</v>
      </c>
      <c r="M138" s="35">
        <f t="shared" si="17"/>
        <v>-5.5564539062456397E-2</v>
      </c>
      <c r="N138" s="36">
        <f t="shared" si="18"/>
        <v>-5.1830823307066787E-2</v>
      </c>
      <c r="O138" s="20">
        <f t="shared" si="19"/>
        <v>1.3676191459791154E-2</v>
      </c>
    </row>
    <row r="139" spans="9:15" x14ac:dyDescent="0.25">
      <c r="I139" s="2" t="str">
        <f>'Overall Portfolio'!D138</f>
        <v>Mar 19, 2020</v>
      </c>
      <c r="J139" s="19">
        <f>'Overall Portfolio'!E138</f>
        <v>8263.4500000000007</v>
      </c>
      <c r="K139" s="19">
        <f>'Overall Portfolio'!F138</f>
        <v>2409.39</v>
      </c>
      <c r="L139" s="32">
        <f>'Overall Portfolio'!G138</f>
        <v>67.160925099436412</v>
      </c>
      <c r="M139" s="35">
        <f t="shared" si="17"/>
        <v>-2.4247827319100579E-2</v>
      </c>
      <c r="N139" s="36">
        <f t="shared" si="18"/>
        <v>4.707893749218206E-3</v>
      </c>
      <c r="O139" s="20">
        <f t="shared" si="19"/>
        <v>0.1601793533106135</v>
      </c>
    </row>
    <row r="140" spans="9:15" x14ac:dyDescent="0.25">
      <c r="I140" s="2" t="str">
        <f>'Overall Portfolio'!D139</f>
        <v>Mar 20, 2020</v>
      </c>
      <c r="J140" s="19">
        <f>'Overall Portfolio'!E139</f>
        <v>8745.4500000000007</v>
      </c>
      <c r="K140" s="19">
        <f>'Overall Portfolio'!F139</f>
        <v>2304.92</v>
      </c>
      <c r="L140" s="32">
        <f>'Overall Portfolio'!G139</f>
        <v>66.050031019094718</v>
      </c>
      <c r="M140" s="35">
        <f t="shared" si="17"/>
        <v>5.8329148237116435E-2</v>
      </c>
      <c r="N140" s="36">
        <f t="shared" si="18"/>
        <v>-4.3359522534749395E-2</v>
      </c>
      <c r="O140" s="20">
        <f t="shared" si="19"/>
        <v>-1.6540779905829694E-2</v>
      </c>
    </row>
    <row r="141" spans="9:15" x14ac:dyDescent="0.25">
      <c r="I141" s="2" t="str">
        <f>'Overall Portfolio'!D140</f>
        <v>Mar 23, 2020</v>
      </c>
      <c r="J141" s="19">
        <f>'Overall Portfolio'!E140</f>
        <v>7610.25</v>
      </c>
      <c r="K141" s="19">
        <f>'Overall Portfolio'!F140</f>
        <v>2237.4</v>
      </c>
      <c r="L141" s="32">
        <f>'Overall Portfolio'!G140</f>
        <v>67.294617755214418</v>
      </c>
      <c r="M141" s="35">
        <f t="shared" si="17"/>
        <v>-0.12980464127060365</v>
      </c>
      <c r="N141" s="36">
        <f t="shared" si="18"/>
        <v>-2.9293858355170621E-2</v>
      </c>
      <c r="O141" s="20">
        <f t="shared" si="19"/>
        <v>1.8843090864861134E-2</v>
      </c>
    </row>
    <row r="142" spans="9:15" x14ac:dyDescent="0.25">
      <c r="I142" s="2" t="str">
        <f>'Overall Portfolio'!D141</f>
        <v>Mar 24, 2020</v>
      </c>
      <c r="J142" s="19">
        <f>'Overall Portfolio'!E141</f>
        <v>7801.05</v>
      </c>
      <c r="K142" s="19">
        <f>'Overall Portfolio'!F141</f>
        <v>2447.33</v>
      </c>
      <c r="L142" s="32">
        <f>'Overall Portfolio'!G141</f>
        <v>69.110242816023089</v>
      </c>
      <c r="M142" s="35">
        <f t="shared" si="17"/>
        <v>2.507144968956343E-2</v>
      </c>
      <c r="N142" s="36">
        <f t="shared" si="18"/>
        <v>9.3827657101993367E-2</v>
      </c>
      <c r="O142" s="20">
        <f t="shared" si="19"/>
        <v>2.6980241828745477E-2</v>
      </c>
    </row>
    <row r="143" spans="9:15" x14ac:dyDescent="0.25">
      <c r="I143" s="2" t="str">
        <f>'Overall Portfolio'!D142</f>
        <v>Mar 25, 2020</v>
      </c>
      <c r="J143" s="19">
        <f>'Overall Portfolio'!E142</f>
        <v>8317.85</v>
      </c>
      <c r="K143" s="19">
        <f>'Overall Portfolio'!F142</f>
        <v>2475.56</v>
      </c>
      <c r="L143" s="32">
        <f>'Overall Portfolio'!G142</f>
        <v>68.130105046004473</v>
      </c>
      <c r="M143" s="35">
        <f t="shared" si="17"/>
        <v>6.6247492324751134E-2</v>
      </c>
      <c r="N143" s="36">
        <f t="shared" si="18"/>
        <v>1.1535019797084933E-2</v>
      </c>
      <c r="O143" s="20">
        <f t="shared" si="19"/>
        <v>-1.418223594768464E-2</v>
      </c>
    </row>
    <row r="144" spans="9:15" x14ac:dyDescent="0.25">
      <c r="I144" s="2" t="str">
        <f>'Overall Portfolio'!D143</f>
        <v>Mar 26, 2020</v>
      </c>
      <c r="J144" s="19">
        <f>'Overall Portfolio'!E143</f>
        <v>8641.4500000000007</v>
      </c>
      <c r="K144" s="19">
        <f>'Overall Portfolio'!F143</f>
        <v>2630.07</v>
      </c>
      <c r="L144" s="32">
        <f>'Overall Portfolio'!G143</f>
        <v>70.380612666224081</v>
      </c>
      <c r="M144" s="35">
        <f t="shared" si="17"/>
        <v>3.890428415996916E-2</v>
      </c>
      <c r="N144" s="36">
        <f t="shared" si="18"/>
        <v>6.2414160836336219E-2</v>
      </c>
      <c r="O144" s="20">
        <f t="shared" si="19"/>
        <v>3.3032498903384333E-2</v>
      </c>
    </row>
    <row r="145" spans="9:15" x14ac:dyDescent="0.25">
      <c r="I145" s="2" t="str">
        <f>'Overall Portfolio'!D144</f>
        <v>Mar 27, 2020</v>
      </c>
      <c r="J145" s="19">
        <f>'Overall Portfolio'!E144</f>
        <v>8660.25</v>
      </c>
      <c r="K145" s="19">
        <f>'Overall Portfolio'!F144</f>
        <v>2541.4699999999998</v>
      </c>
      <c r="L145" s="32">
        <f>'Overall Portfolio'!G144</f>
        <v>66.334385817581577</v>
      </c>
      <c r="M145" s="35">
        <f t="shared" si="17"/>
        <v>2.1755608144464755E-3</v>
      </c>
      <c r="N145" s="36">
        <f t="shared" si="18"/>
        <v>-3.36873163071707E-2</v>
      </c>
      <c r="O145" s="20">
        <f t="shared" si="19"/>
        <v>-5.7490645439980725E-2</v>
      </c>
    </row>
    <row r="146" spans="9:15" x14ac:dyDescent="0.25">
      <c r="I146" s="2" t="str">
        <f>'Overall Portfolio'!D145</f>
        <v>Mar 30, 2020</v>
      </c>
      <c r="J146" s="19">
        <f>'Overall Portfolio'!E145</f>
        <v>8281.1</v>
      </c>
      <c r="K146" s="19">
        <f>'Overall Portfolio'!F145</f>
        <v>2626.65</v>
      </c>
      <c r="L146" s="32">
        <f>'Overall Portfolio'!G145</f>
        <v>66.719541671806937</v>
      </c>
      <c r="M146" s="35">
        <f t="shared" si="17"/>
        <v>-4.3780491325308146E-2</v>
      </c>
      <c r="N146" s="36">
        <f t="shared" si="18"/>
        <v>3.3516035994916482E-2</v>
      </c>
      <c r="O146" s="20">
        <f t="shared" si="19"/>
        <v>5.8062775358247443E-3</v>
      </c>
    </row>
    <row r="147" spans="9:15" x14ac:dyDescent="0.25">
      <c r="I147" s="2" t="str">
        <f>'Overall Portfolio'!D146</f>
        <v>Mar 31, 2020</v>
      </c>
      <c r="J147" s="19">
        <f>'Overall Portfolio'!E146</f>
        <v>8597.75</v>
      </c>
      <c r="K147" s="19">
        <f>'Overall Portfolio'!F146</f>
        <v>2584.59</v>
      </c>
      <c r="L147" s="32">
        <f>'Overall Portfolio'!G146</f>
        <v>67.778989515865717</v>
      </c>
      <c r="M147" s="35">
        <f t="shared" si="17"/>
        <v>3.8237673738996003E-2</v>
      </c>
      <c r="N147" s="36">
        <f t="shared" si="18"/>
        <v>-1.60127919593398E-2</v>
      </c>
      <c r="O147" s="20">
        <f t="shared" si="19"/>
        <v>1.5879123529807693E-2</v>
      </c>
    </row>
    <row r="148" spans="9:15" x14ac:dyDescent="0.25">
      <c r="I148" s="2" t="str">
        <f>'Overall Portfolio'!D147</f>
        <v>Apr 01, 2020</v>
      </c>
      <c r="J148" s="19">
        <f>'Overall Portfolio'!E147</f>
        <v>8253.7999999999993</v>
      </c>
      <c r="K148" s="19">
        <f>'Overall Portfolio'!F147</f>
        <v>2470.5</v>
      </c>
      <c r="L148" s="32">
        <f>'Overall Portfolio'!G147</f>
        <v>69.226150637914273</v>
      </c>
      <c r="M148" s="35">
        <f t="shared" si="17"/>
        <v>-4.0004652379983185E-2</v>
      </c>
      <c r="N148" s="36">
        <f t="shared" si="18"/>
        <v>-4.4142397827121593E-2</v>
      </c>
      <c r="O148" s="20">
        <f t="shared" si="19"/>
        <v>2.1351175819902091E-2</v>
      </c>
    </row>
    <row r="149" spans="9:15" x14ac:dyDescent="0.25">
      <c r="I149" s="2" t="str">
        <f>'Overall Portfolio'!D148</f>
        <v>Apr 03, 2020</v>
      </c>
      <c r="J149" s="19">
        <f>'Overall Portfolio'!E148</f>
        <v>8083.8</v>
      </c>
      <c r="K149" s="19">
        <f>'Overall Portfolio'!F148</f>
        <v>2488.65</v>
      </c>
      <c r="L149" s="32">
        <f>'Overall Portfolio'!G148</f>
        <v>71.79333486732169</v>
      </c>
      <c r="M149" s="35">
        <f t="shared" si="17"/>
        <v>-2.0596573699386833E-2</v>
      </c>
      <c r="N149" s="36">
        <f t="shared" si="18"/>
        <v>7.3466909532484692E-3</v>
      </c>
      <c r="O149" s="20">
        <f t="shared" si="19"/>
        <v>3.7084023967113522E-2</v>
      </c>
    </row>
    <row r="150" spans="9:15" x14ac:dyDescent="0.25">
      <c r="I150" s="2" t="str">
        <f>'Overall Portfolio'!D149</f>
        <v>Apr 07, 2020</v>
      </c>
      <c r="J150" s="19">
        <f>'Overall Portfolio'!E149</f>
        <v>8792.2000000000007</v>
      </c>
      <c r="K150" s="19">
        <f>'Overall Portfolio'!F149</f>
        <v>2659.41</v>
      </c>
      <c r="L150" s="32">
        <f>'Overall Portfolio'!G149</f>
        <v>79.71549611519545</v>
      </c>
      <c r="M150" s="35">
        <f t="shared" si="17"/>
        <v>8.7632054231920664E-2</v>
      </c>
      <c r="N150" s="36">
        <f t="shared" si="18"/>
        <v>6.861551443553715E-2</v>
      </c>
      <c r="O150" s="20">
        <f t="shared" si="19"/>
        <v>0.1103467510252083</v>
      </c>
    </row>
    <row r="151" spans="9:15" x14ac:dyDescent="0.25">
      <c r="I151" s="2" t="str">
        <f>'Overall Portfolio'!D150</f>
        <v>Apr 08, 2020</v>
      </c>
      <c r="J151" s="19">
        <f>'Overall Portfolio'!E150</f>
        <v>8748.75</v>
      </c>
      <c r="K151" s="19">
        <f>'Overall Portfolio'!F150</f>
        <v>2749.98</v>
      </c>
      <c r="L151" s="32">
        <f>'Overall Portfolio'!G150</f>
        <v>82.439003386271409</v>
      </c>
      <c r="M151" s="35">
        <f t="shared" si="17"/>
        <v>-4.9418803029959157E-3</v>
      </c>
      <c r="N151" s="36">
        <f t="shared" si="18"/>
        <v>3.4056426049386967E-2</v>
      </c>
      <c r="O151" s="20">
        <f t="shared" si="19"/>
        <v>3.416534304873764E-2</v>
      </c>
    </row>
    <row r="152" spans="9:15" x14ac:dyDescent="0.25">
      <c r="I152" s="2" t="str">
        <f>'Overall Portfolio'!D151</f>
        <v>Apr 09, 2020</v>
      </c>
      <c r="J152" s="19">
        <f>'Overall Portfolio'!E151</f>
        <v>9111.9</v>
      </c>
      <c r="K152" s="19">
        <f>'Overall Portfolio'!F151</f>
        <v>2789.82</v>
      </c>
      <c r="L152" s="32">
        <f>'Overall Portfolio'!G151</f>
        <v>81.482204620487238</v>
      </c>
      <c r="M152" s="35">
        <f t="shared" si="17"/>
        <v>4.1508786969566946E-2</v>
      </c>
      <c r="N152" s="36">
        <f t="shared" si="18"/>
        <v>1.448737809002254E-2</v>
      </c>
      <c r="O152" s="20">
        <f t="shared" si="19"/>
        <v>-1.160614183193176E-2</v>
      </c>
    </row>
    <row r="153" spans="9:15" x14ac:dyDescent="0.25">
      <c r="I153" s="2" t="str">
        <f>'Overall Portfolio'!D152</f>
        <v>Apr 13, 2020</v>
      </c>
      <c r="J153" s="19">
        <f>'Overall Portfolio'!E152</f>
        <v>8993.85</v>
      </c>
      <c r="K153" s="19">
        <f>'Overall Portfolio'!F152</f>
        <v>2761.63</v>
      </c>
      <c r="L153" s="32">
        <f>'Overall Portfolio'!G152</f>
        <v>76.730109817822068</v>
      </c>
      <c r="M153" s="35">
        <f t="shared" si="17"/>
        <v>-1.2955585552958171E-2</v>
      </c>
      <c r="N153" s="36">
        <f t="shared" si="18"/>
        <v>-1.0104594561656355E-2</v>
      </c>
      <c r="O153" s="20">
        <f t="shared" si="19"/>
        <v>-5.8320645898065737E-2</v>
      </c>
    </row>
    <row r="154" spans="9:15" x14ac:dyDescent="0.25">
      <c r="I154" s="2" t="str">
        <f>'Overall Portfolio'!D153</f>
        <v>Apr 15, 2020</v>
      </c>
      <c r="J154" s="19">
        <f>'Overall Portfolio'!E153</f>
        <v>8925.2999999999993</v>
      </c>
      <c r="K154" s="19">
        <f>'Overall Portfolio'!F153</f>
        <v>2783.36</v>
      </c>
      <c r="L154" s="32">
        <f>'Overall Portfolio'!G153</f>
        <v>74.421621446956635</v>
      </c>
      <c r="M154" s="35">
        <f t="shared" si="17"/>
        <v>-7.6218749478811354E-3</v>
      </c>
      <c r="N154" s="36">
        <f t="shared" si="18"/>
        <v>7.8685414048949021E-3</v>
      </c>
      <c r="O154" s="20">
        <f t="shared" si="19"/>
        <v>-3.0085821281194636E-2</v>
      </c>
    </row>
    <row r="155" spans="9:15" x14ac:dyDescent="0.25">
      <c r="I155" s="2" t="str">
        <f>'Overall Portfolio'!D154</f>
        <v>Apr 16, 2020</v>
      </c>
      <c r="J155" s="19">
        <f>'Overall Portfolio'!E154</f>
        <v>8992.7999999999993</v>
      </c>
      <c r="K155" s="19">
        <f>'Overall Portfolio'!F154</f>
        <v>2799.55</v>
      </c>
      <c r="L155" s="32">
        <f>'Overall Portfolio'!G154</f>
        <v>81.148369777336086</v>
      </c>
      <c r="M155" s="35">
        <f t="shared" si="17"/>
        <v>7.5627709992940328E-3</v>
      </c>
      <c r="N155" s="36">
        <f t="shared" si="18"/>
        <v>5.8167107381006389E-3</v>
      </c>
      <c r="O155" s="20">
        <f t="shared" si="19"/>
        <v>9.0387016563108435E-2</v>
      </c>
    </row>
    <row r="156" spans="9:15" x14ac:dyDescent="0.25">
      <c r="I156" s="2" t="str">
        <f>'Overall Portfolio'!D155</f>
        <v>Apr 17, 2020</v>
      </c>
      <c r="J156" s="19">
        <f>'Overall Portfolio'!E155</f>
        <v>9266.75</v>
      </c>
      <c r="K156" s="19">
        <f>'Overall Portfolio'!F155</f>
        <v>2874.56</v>
      </c>
      <c r="L156" s="32">
        <f>'Overall Portfolio'!G155</f>
        <v>80.705301734385174</v>
      </c>
      <c r="M156" s="35">
        <f t="shared" si="17"/>
        <v>3.0463259496486206E-2</v>
      </c>
      <c r="N156" s="36">
        <f t="shared" si="18"/>
        <v>2.6793591827257934E-2</v>
      </c>
      <c r="O156" s="20">
        <f t="shared" si="19"/>
        <v>-5.4599746632821855E-3</v>
      </c>
    </row>
    <row r="157" spans="9:15" x14ac:dyDescent="0.25">
      <c r="I157" s="2" t="str">
        <f>'Overall Portfolio'!D156</f>
        <v>Apr 20, 2020</v>
      </c>
      <c r="J157" s="19">
        <f>'Overall Portfolio'!E156</f>
        <v>9261.85</v>
      </c>
      <c r="K157" s="19">
        <f>'Overall Portfolio'!F156</f>
        <v>2823.16</v>
      </c>
      <c r="L157" s="32">
        <f>'Overall Portfolio'!G156</f>
        <v>79.156973703548829</v>
      </c>
      <c r="M157" s="35">
        <f t="shared" si="17"/>
        <v>-5.2877222327130102E-4</v>
      </c>
      <c r="N157" s="36">
        <f t="shared" si="18"/>
        <v>-1.7880997439608137E-2</v>
      </c>
      <c r="O157" s="20">
        <f t="shared" si="19"/>
        <v>-1.9184960560982178E-2</v>
      </c>
    </row>
    <row r="158" spans="9:15" x14ac:dyDescent="0.25">
      <c r="I158" s="2" t="str">
        <f>'Overall Portfolio'!D157</f>
        <v>Apr 21, 2020</v>
      </c>
      <c r="J158" s="19">
        <f>'Overall Portfolio'!E157</f>
        <v>8981.4500000000007</v>
      </c>
      <c r="K158" s="19">
        <f>'Overall Portfolio'!F157</f>
        <v>2736.56</v>
      </c>
      <c r="L158" s="32">
        <f>'Overall Portfolio'!G157</f>
        <v>79.730896481053975</v>
      </c>
      <c r="M158" s="35">
        <f t="shared" si="17"/>
        <v>-3.0274729130789213E-2</v>
      </c>
      <c r="N158" s="36">
        <f t="shared" si="18"/>
        <v>-3.0674846625766805E-2</v>
      </c>
      <c r="O158" s="20">
        <f t="shared" si="19"/>
        <v>7.2504385988092501E-3</v>
      </c>
    </row>
    <row r="159" spans="9:15" x14ac:dyDescent="0.25">
      <c r="I159" s="2" t="str">
        <f>'Overall Portfolio'!D158</f>
        <v>Apr 22, 2020</v>
      </c>
      <c r="J159" s="19">
        <f>'Overall Portfolio'!E158</f>
        <v>9187.2999999999993</v>
      </c>
      <c r="K159" s="19">
        <f>'Overall Portfolio'!F158</f>
        <v>2799.31</v>
      </c>
      <c r="L159" s="32">
        <f>'Overall Portfolio'!G158</f>
        <v>84.057412202927537</v>
      </c>
      <c r="M159" s="35">
        <f t="shared" si="17"/>
        <v>2.2919461779556505E-2</v>
      </c>
      <c r="N159" s="36">
        <f t="shared" si="18"/>
        <v>2.2930248194813929E-2</v>
      </c>
      <c r="O159" s="20">
        <f t="shared" si="19"/>
        <v>5.426397937092875E-2</v>
      </c>
    </row>
    <row r="160" spans="9:15" x14ac:dyDescent="0.25">
      <c r="I160" s="2" t="str">
        <f>'Overall Portfolio'!D159</f>
        <v>Apr 23, 2020</v>
      </c>
      <c r="J160" s="19">
        <f>'Overall Portfolio'!E159</f>
        <v>9313.9</v>
      </c>
      <c r="K160" s="19">
        <f>'Overall Portfolio'!F159</f>
        <v>2797.8</v>
      </c>
      <c r="L160" s="32">
        <f>'Overall Portfolio'!G159</f>
        <v>88.169372811830527</v>
      </c>
      <c r="M160" s="35">
        <f t="shared" si="17"/>
        <v>1.3779891807168543E-2</v>
      </c>
      <c r="N160" s="36">
        <f t="shared" si="18"/>
        <v>-5.3941864245110605E-4</v>
      </c>
      <c r="O160" s="20">
        <f t="shared" si="19"/>
        <v>4.8918477278078409E-2</v>
      </c>
    </row>
    <row r="161" spans="9:15" x14ac:dyDescent="0.25">
      <c r="I161" s="2" t="str">
        <f>'Overall Portfolio'!D160</f>
        <v>Apr 24, 2020</v>
      </c>
      <c r="J161" s="19">
        <f>'Overall Portfolio'!E160</f>
        <v>9154.4</v>
      </c>
      <c r="K161" s="19">
        <f>'Overall Portfolio'!F160</f>
        <v>2836.74</v>
      </c>
      <c r="L161" s="32">
        <f>'Overall Portfolio'!G160</f>
        <v>88.85661449569929</v>
      </c>
      <c r="M161" s="35">
        <f t="shared" si="17"/>
        <v>-1.7124942290554945E-2</v>
      </c>
      <c r="N161" s="36">
        <f t="shared" si="18"/>
        <v>1.3918078490242181E-2</v>
      </c>
      <c r="O161" s="20">
        <f t="shared" si="19"/>
        <v>7.7945624648534384E-3</v>
      </c>
    </row>
    <row r="162" spans="9:15" x14ac:dyDescent="0.25">
      <c r="I162" s="2" t="str">
        <f>'Overall Portfolio'!D161</f>
        <v>Apr 27, 2020</v>
      </c>
      <c r="J162" s="19">
        <f>'Overall Portfolio'!E161</f>
        <v>9282.2999999999993</v>
      </c>
      <c r="K162" s="19">
        <f>'Overall Portfolio'!F161</f>
        <v>2878.48</v>
      </c>
      <c r="L162" s="32">
        <f>'Overall Portfolio'!G161</f>
        <v>94.192470679574797</v>
      </c>
      <c r="M162" s="35">
        <f t="shared" si="17"/>
        <v>1.3971423577733066E-2</v>
      </c>
      <c r="N162" s="36">
        <f t="shared" si="18"/>
        <v>1.4714073196697708E-2</v>
      </c>
      <c r="O162" s="20">
        <f t="shared" si="19"/>
        <v>6.0050185505703402E-2</v>
      </c>
    </row>
    <row r="163" spans="9:15" x14ac:dyDescent="0.25">
      <c r="I163" s="2" t="str">
        <f>'Overall Portfolio'!D162</f>
        <v>Apr 28, 2020</v>
      </c>
      <c r="J163" s="19">
        <f>'Overall Portfolio'!E162</f>
        <v>9380.9</v>
      </c>
      <c r="K163" s="19">
        <f>'Overall Portfolio'!F162</f>
        <v>2863.39</v>
      </c>
      <c r="L163" s="32">
        <f>'Overall Portfolio'!G162</f>
        <v>94.187409071262962</v>
      </c>
      <c r="M163" s="35">
        <f t="shared" si="17"/>
        <v>1.0622367301207802E-2</v>
      </c>
      <c r="N163" s="36">
        <f t="shared" si="18"/>
        <v>-5.2423501292349073E-3</v>
      </c>
      <c r="O163" s="20">
        <f t="shared" si="19"/>
        <v>-5.3736867451470438E-5</v>
      </c>
    </row>
    <row r="164" spans="9:15" x14ac:dyDescent="0.25">
      <c r="I164" s="2" t="str">
        <f>'Overall Portfolio'!D163</f>
        <v>Apr 29, 2020</v>
      </c>
      <c r="J164" s="19">
        <f>'Overall Portfolio'!E163</f>
        <v>9553.35</v>
      </c>
      <c r="K164" s="19">
        <f>'Overall Portfolio'!F163</f>
        <v>2939.51</v>
      </c>
      <c r="L164" s="32">
        <f>'Overall Portfolio'!G163</f>
        <v>103.49550962900557</v>
      </c>
      <c r="M164" s="35">
        <f t="shared" si="17"/>
        <v>1.8383097570595641E-2</v>
      </c>
      <c r="N164" s="36">
        <f t="shared" si="18"/>
        <v>2.6583874358714787E-2</v>
      </c>
      <c r="O164" s="20">
        <f t="shared" si="19"/>
        <v>9.882531698796404E-2</v>
      </c>
    </row>
    <row r="165" spans="9:15" x14ac:dyDescent="0.25">
      <c r="I165" s="2" t="str">
        <f>'Overall Portfolio'!D164</f>
        <v>Apr 30, 2020</v>
      </c>
      <c r="J165" s="19">
        <f>'Overall Portfolio'!E164</f>
        <v>9859.9</v>
      </c>
      <c r="K165" s="19">
        <f>'Overall Portfolio'!F164</f>
        <v>2912.43</v>
      </c>
      <c r="L165" s="32">
        <f>'Overall Portfolio'!G164</f>
        <v>99.092640221492402</v>
      </c>
      <c r="M165" s="35">
        <f t="shared" si="17"/>
        <v>3.2088220362490594E-2</v>
      </c>
      <c r="N165" s="36">
        <f t="shared" si="18"/>
        <v>-9.2124197570344624E-3</v>
      </c>
      <c r="O165" s="20">
        <f t="shared" si="19"/>
        <v>-4.2541646717774273E-2</v>
      </c>
    </row>
    <row r="166" spans="9:15" x14ac:dyDescent="0.25">
      <c r="I166" s="2" t="str">
        <f>'Overall Portfolio'!D165</f>
        <v>May 04, 2020</v>
      </c>
      <c r="J166" s="19">
        <f>'Overall Portfolio'!E165</f>
        <v>9293.5</v>
      </c>
      <c r="K166" s="19">
        <f>'Overall Portfolio'!F165</f>
        <v>2842.74</v>
      </c>
      <c r="L166" s="32">
        <f>'Overall Portfolio'!G165</f>
        <v>100.85978801865244</v>
      </c>
      <c r="M166" s="35">
        <f t="shared" si="17"/>
        <v>-5.7444801671416523E-2</v>
      </c>
      <c r="N166" s="36">
        <f t="shared" si="18"/>
        <v>-2.3928472100616993E-2</v>
      </c>
      <c r="O166" s="20">
        <f t="shared" si="19"/>
        <v>1.7833290072906571E-2</v>
      </c>
    </row>
    <row r="167" spans="9:15" x14ac:dyDescent="0.25">
      <c r="I167" s="2" t="str">
        <f>'Overall Portfolio'!D166</f>
        <v>May 05, 2020</v>
      </c>
      <c r="J167" s="19">
        <f>'Overall Portfolio'!E166</f>
        <v>9205.6</v>
      </c>
      <c r="K167" s="19">
        <f>'Overall Portfolio'!F166</f>
        <v>2868.44</v>
      </c>
      <c r="L167" s="32">
        <f>'Overall Portfolio'!G166</f>
        <v>100.81956819038436</v>
      </c>
      <c r="M167" s="35">
        <f t="shared" si="17"/>
        <v>-9.4582234895356221E-3</v>
      </c>
      <c r="N167" s="36">
        <f t="shared" si="18"/>
        <v>9.0405735311707147E-3</v>
      </c>
      <c r="O167" s="20">
        <f t="shared" si="19"/>
        <v>-3.9876970850505344E-4</v>
      </c>
    </row>
    <row r="168" spans="9:15" x14ac:dyDescent="0.25">
      <c r="I168" s="2" t="str">
        <f>'Overall Portfolio'!D167</f>
        <v>May 06, 2020</v>
      </c>
      <c r="J168" s="19">
        <f>'Overall Portfolio'!E167</f>
        <v>9270.9</v>
      </c>
      <c r="K168" s="19">
        <f>'Overall Portfolio'!F167</f>
        <v>2848.42</v>
      </c>
      <c r="L168" s="32">
        <f>'Overall Portfolio'!G167</f>
        <v>99.418351611536877</v>
      </c>
      <c r="M168" s="35">
        <f t="shared" si="17"/>
        <v>7.093508299296003E-3</v>
      </c>
      <c r="N168" s="36">
        <f t="shared" si="18"/>
        <v>-6.9794034388029891E-3</v>
      </c>
      <c r="O168" s="20">
        <f t="shared" si="19"/>
        <v>-1.3898260069924784E-2</v>
      </c>
    </row>
    <row r="169" spans="9:15" x14ac:dyDescent="0.25">
      <c r="I169" s="2" t="str">
        <f>'Overall Portfolio'!D168</f>
        <v>May 07, 2020</v>
      </c>
      <c r="J169" s="19">
        <f>'Overall Portfolio'!E168</f>
        <v>9199.0499999999993</v>
      </c>
      <c r="K169" s="19">
        <f>'Overall Portfolio'!F168</f>
        <v>2881.19</v>
      </c>
      <c r="L169" s="32">
        <f>'Overall Portfolio'!G168</f>
        <v>105.45371266486694</v>
      </c>
      <c r="M169" s="35">
        <f t="shared" si="17"/>
        <v>-7.7500566288063455E-3</v>
      </c>
      <c r="N169" s="36">
        <f t="shared" si="18"/>
        <v>1.1504623615899323E-2</v>
      </c>
      <c r="O169" s="20">
        <f t="shared" si="19"/>
        <v>6.0706710134486919E-2</v>
      </c>
    </row>
    <row r="170" spans="9:15" x14ac:dyDescent="0.25">
      <c r="I170" s="2" t="str">
        <f>'Overall Portfolio'!D169</f>
        <v>May 08, 2020</v>
      </c>
      <c r="J170" s="19">
        <f>'Overall Portfolio'!E169</f>
        <v>9251.5</v>
      </c>
      <c r="K170" s="19">
        <f>'Overall Portfolio'!F169</f>
        <v>2929.8</v>
      </c>
      <c r="L170" s="32">
        <f>'Overall Portfolio'!G169</f>
        <v>105.54904598032459</v>
      </c>
      <c r="M170" s="35">
        <f t="shared" si="17"/>
        <v>5.701675716514254E-3</v>
      </c>
      <c r="N170" s="36">
        <f t="shared" si="18"/>
        <v>1.6871501011734846E-2</v>
      </c>
      <c r="O170" s="20">
        <f t="shared" si="19"/>
        <v>9.040299582492306E-4</v>
      </c>
    </row>
    <row r="171" spans="9:15" x14ac:dyDescent="0.25">
      <c r="I171" s="2" t="str">
        <f>'Overall Portfolio'!D170</f>
        <v>May 11, 2020</v>
      </c>
      <c r="J171" s="19">
        <f>'Overall Portfolio'!E170</f>
        <v>9239.2000000000007</v>
      </c>
      <c r="K171" s="19">
        <f>'Overall Portfolio'!F170</f>
        <v>2930.32</v>
      </c>
      <c r="L171" s="32">
        <f>'Overall Portfolio'!G170</f>
        <v>94.05410864999692</v>
      </c>
      <c r="M171" s="35">
        <f t="shared" si="17"/>
        <v>-1.3295141328432125E-3</v>
      </c>
      <c r="N171" s="36">
        <f t="shared" si="18"/>
        <v>1.7748651785098879E-4</v>
      </c>
      <c r="O171" s="20">
        <f t="shared" si="19"/>
        <v>-0.10890612249086973</v>
      </c>
    </row>
    <row r="172" spans="9:15" x14ac:dyDescent="0.25">
      <c r="I172" s="2" t="str">
        <f>'Overall Portfolio'!D171</f>
        <v>May 12, 2020</v>
      </c>
      <c r="J172" s="19">
        <f>'Overall Portfolio'!E171</f>
        <v>9196.5499999999993</v>
      </c>
      <c r="K172" s="19">
        <f>'Overall Portfolio'!F171</f>
        <v>2870.12</v>
      </c>
      <c r="L172" s="32">
        <f>'Overall Portfolio'!G171</f>
        <v>97.326980898156748</v>
      </c>
      <c r="M172" s="35">
        <f t="shared" si="17"/>
        <v>-4.6162005368431958E-3</v>
      </c>
      <c r="N172" s="36">
        <f t="shared" si="18"/>
        <v>-2.054383139042848E-2</v>
      </c>
      <c r="O172" s="20">
        <f t="shared" si="19"/>
        <v>3.4797759450776899E-2</v>
      </c>
    </row>
    <row r="173" spans="9:15" x14ac:dyDescent="0.25">
      <c r="I173" s="2" t="str">
        <f>'Overall Portfolio'!D172</f>
        <v>May 13, 2020</v>
      </c>
      <c r="J173" s="19">
        <f>'Overall Portfolio'!E172</f>
        <v>9383.5499999999993</v>
      </c>
      <c r="K173" s="19">
        <f>'Overall Portfolio'!F172</f>
        <v>2820</v>
      </c>
      <c r="L173" s="32">
        <f>'Overall Portfolio'!G172</f>
        <v>101.02150801641571</v>
      </c>
      <c r="M173" s="35">
        <f t="shared" si="17"/>
        <v>2.0333712098558721E-2</v>
      </c>
      <c r="N173" s="36">
        <f t="shared" si="18"/>
        <v>-1.7462684487059787E-2</v>
      </c>
      <c r="O173" s="20">
        <f t="shared" si="19"/>
        <v>3.7959947839386166E-2</v>
      </c>
    </row>
    <row r="174" spans="9:15" x14ac:dyDescent="0.25">
      <c r="I174" s="2" t="str">
        <f>'Overall Portfolio'!D173</f>
        <v>May 14, 2020</v>
      </c>
      <c r="J174" s="19">
        <f>'Overall Portfolio'!E173</f>
        <v>9142.75</v>
      </c>
      <c r="K174" s="19">
        <f>'Overall Portfolio'!F173</f>
        <v>2852.5</v>
      </c>
      <c r="L174" s="32">
        <f>'Overall Portfolio'!G173</f>
        <v>102.84073040545427</v>
      </c>
      <c r="M174" s="35">
        <f t="shared" si="17"/>
        <v>-2.5661929653489235E-2</v>
      </c>
      <c r="N174" s="36">
        <f t="shared" si="18"/>
        <v>1.1524822695035519E-2</v>
      </c>
      <c r="O174" s="20">
        <f t="shared" si="19"/>
        <v>1.8008267989257698E-2</v>
      </c>
    </row>
    <row r="175" spans="9:15" x14ac:dyDescent="0.25">
      <c r="I175" s="2" t="str">
        <f>'Overall Portfolio'!D174</f>
        <v>May 15, 2020</v>
      </c>
      <c r="J175" s="19">
        <f>'Overall Portfolio'!E174</f>
        <v>9136.85</v>
      </c>
      <c r="K175" s="19">
        <f>'Overall Portfolio'!F174</f>
        <v>2863.7</v>
      </c>
      <c r="L175" s="32">
        <f>'Overall Portfolio'!G174</f>
        <v>99.215135353254325</v>
      </c>
      <c r="M175" s="35">
        <f t="shared" si="17"/>
        <v>-6.4532006234441219E-4</v>
      </c>
      <c r="N175" s="36">
        <f t="shared" si="18"/>
        <v>3.9263803680980036E-3</v>
      </c>
      <c r="O175" s="20">
        <f t="shared" si="19"/>
        <v>-3.5254466181889876E-2</v>
      </c>
    </row>
    <row r="176" spans="9:15" x14ac:dyDescent="0.25">
      <c r="I176" s="2" t="str">
        <f>'Overall Portfolio'!D175</f>
        <v>May 18, 2020</v>
      </c>
      <c r="J176" s="19">
        <f>'Overall Portfolio'!E175</f>
        <v>8823.25</v>
      </c>
      <c r="K176" s="19">
        <f>'Overall Portfolio'!F175</f>
        <v>2953.91</v>
      </c>
      <c r="L176" s="32">
        <f>'Overall Portfolio'!G175</f>
        <v>106.57624529898098</v>
      </c>
      <c r="M176" s="35">
        <f t="shared" si="17"/>
        <v>-3.4322550988579281E-2</v>
      </c>
      <c r="N176" s="36">
        <f t="shared" si="18"/>
        <v>3.1501204735132848E-2</v>
      </c>
      <c r="O176" s="20">
        <f t="shared" si="19"/>
        <v>7.4193417360340241E-2</v>
      </c>
    </row>
    <row r="177" spans="9:15" x14ac:dyDescent="0.25">
      <c r="I177" s="2" t="str">
        <f>'Overall Portfolio'!D176</f>
        <v>May 19, 2020</v>
      </c>
      <c r="J177" s="19">
        <f>'Overall Portfolio'!E176</f>
        <v>8879.1</v>
      </c>
      <c r="K177" s="19">
        <f>'Overall Portfolio'!F176</f>
        <v>2922.94</v>
      </c>
      <c r="L177" s="32">
        <f>'Overall Portfolio'!G176</f>
        <v>108.67122951194517</v>
      </c>
      <c r="M177" s="35">
        <f t="shared" si="17"/>
        <v>6.3298671124585315E-3</v>
      </c>
      <c r="N177" s="36">
        <f t="shared" si="18"/>
        <v>-1.0484408800538914E-2</v>
      </c>
      <c r="O177" s="20">
        <f t="shared" si="19"/>
        <v>1.9657140360753722E-2</v>
      </c>
    </row>
    <row r="178" spans="9:15" x14ac:dyDescent="0.25">
      <c r="I178" s="2" t="str">
        <f>'Overall Portfolio'!D177</f>
        <v>May 20, 2020</v>
      </c>
      <c r="J178" s="19">
        <f>'Overall Portfolio'!E177</f>
        <v>9066.5499999999993</v>
      </c>
      <c r="K178" s="19">
        <f>'Overall Portfolio'!F177</f>
        <v>2971.61</v>
      </c>
      <c r="L178" s="32">
        <f>'Overall Portfolio'!G177</f>
        <v>107.04576591536929</v>
      </c>
      <c r="M178" s="35">
        <f t="shared" si="17"/>
        <v>2.1111373900507768E-2</v>
      </c>
      <c r="N178" s="36">
        <f t="shared" si="18"/>
        <v>1.6651043127809739E-2</v>
      </c>
      <c r="O178" s="20">
        <f t="shared" si="19"/>
        <v>-1.4957625894876037E-2</v>
      </c>
    </row>
    <row r="179" spans="9:15" x14ac:dyDescent="0.25">
      <c r="I179" s="2" t="str">
        <f>'Overall Portfolio'!D178</f>
        <v>May 21, 2020</v>
      </c>
      <c r="J179" s="19">
        <f>'Overall Portfolio'!E178</f>
        <v>9106.25</v>
      </c>
      <c r="K179" s="19">
        <f>'Overall Portfolio'!F178</f>
        <v>2948.51</v>
      </c>
      <c r="L179" s="32">
        <f>'Overall Portfolio'!G178</f>
        <v>100.5859001374223</v>
      </c>
      <c r="M179" s="35">
        <f t="shared" si="17"/>
        <v>4.3787328145767912E-3</v>
      </c>
      <c r="N179" s="36">
        <f t="shared" si="18"/>
        <v>-7.7735638256701822E-3</v>
      </c>
      <c r="O179" s="20">
        <f t="shared" si="19"/>
        <v>-6.0346765915563427E-2</v>
      </c>
    </row>
    <row r="180" spans="9:15" x14ac:dyDescent="0.25">
      <c r="I180" s="2" t="str">
        <f>'Overall Portfolio'!D179</f>
        <v>May 22, 2020</v>
      </c>
      <c r="J180" s="19">
        <f>'Overall Portfolio'!E179</f>
        <v>9039.25</v>
      </c>
      <c r="K180" s="19">
        <f>'Overall Portfolio'!F179</f>
        <v>2955.45</v>
      </c>
      <c r="L180" s="32">
        <f>'Overall Portfolio'!G179</f>
        <v>104.78097000266715</v>
      </c>
      <c r="M180" s="35">
        <f t="shared" si="17"/>
        <v>-7.3575840768702605E-3</v>
      </c>
      <c r="N180" s="36">
        <f t="shared" si="18"/>
        <v>2.3537312066093108E-3</v>
      </c>
      <c r="O180" s="20">
        <f t="shared" si="19"/>
        <v>4.1706341142381476E-2</v>
      </c>
    </row>
    <row r="181" spans="9:15" x14ac:dyDescent="0.25">
      <c r="I181" s="2" t="str">
        <f>'Overall Portfolio'!D180</f>
        <v>May 26, 2020</v>
      </c>
      <c r="J181" s="19">
        <f>'Overall Portfolio'!E180</f>
        <v>9029.0499999999993</v>
      </c>
      <c r="K181" s="19">
        <f>'Overall Portfolio'!F180</f>
        <v>2991.77</v>
      </c>
      <c r="L181" s="32">
        <f>'Overall Portfolio'!G180</f>
        <v>101.33200757602171</v>
      </c>
      <c r="M181" s="35">
        <f t="shared" si="17"/>
        <v>-1.1284122023398346E-3</v>
      </c>
      <c r="N181" s="36">
        <f t="shared" si="18"/>
        <v>1.2289160703107926E-2</v>
      </c>
      <c r="O181" s="20">
        <f t="shared" si="19"/>
        <v>-3.2915923822404491E-2</v>
      </c>
    </row>
    <row r="182" spans="9:15" x14ac:dyDescent="0.25">
      <c r="I182" s="2" t="str">
        <f>'Overall Portfolio'!D181</f>
        <v>May 27, 2020</v>
      </c>
      <c r="J182" s="19">
        <f>'Overall Portfolio'!E181</f>
        <v>9314.9500000000007</v>
      </c>
      <c r="K182" s="19">
        <f>'Overall Portfolio'!F181</f>
        <v>3036.13</v>
      </c>
      <c r="L182" s="32">
        <f>'Overall Portfolio'!G181</f>
        <v>104.4671590254318</v>
      </c>
      <c r="M182" s="35">
        <f t="shared" si="17"/>
        <v>3.1664460823674911E-2</v>
      </c>
      <c r="N182" s="36">
        <f t="shared" si="18"/>
        <v>1.4827343010993532E-2</v>
      </c>
      <c r="O182" s="20">
        <f t="shared" si="19"/>
        <v>3.0939399350772945E-2</v>
      </c>
    </row>
    <row r="183" spans="9:15" x14ac:dyDescent="0.25">
      <c r="I183" s="2" t="str">
        <f>'Overall Portfolio'!D182</f>
        <v>May 28, 2020</v>
      </c>
      <c r="J183" s="19">
        <f>'Overall Portfolio'!E182</f>
        <v>9490.1</v>
      </c>
      <c r="K183" s="19">
        <f>'Overall Portfolio'!F182</f>
        <v>3029.73</v>
      </c>
      <c r="L183" s="32">
        <f>'Overall Portfolio'!G182</f>
        <v>113.47682955111944</v>
      </c>
      <c r="M183" s="35">
        <f t="shared" si="17"/>
        <v>1.8803106833638283E-2</v>
      </c>
      <c r="N183" s="36">
        <f t="shared" si="18"/>
        <v>-2.1079466294262605E-3</v>
      </c>
      <c r="O183" s="20">
        <f t="shared" si="19"/>
        <v>8.6244046547626407E-2</v>
      </c>
    </row>
    <row r="184" spans="9:15" x14ac:dyDescent="0.25">
      <c r="I184" s="2" t="str">
        <f>'Overall Portfolio'!D183</f>
        <v>May 29, 2020</v>
      </c>
      <c r="J184" s="19">
        <f>'Overall Portfolio'!E183</f>
        <v>9580.2999999999993</v>
      </c>
      <c r="K184" s="19">
        <f>'Overall Portfolio'!F183</f>
        <v>3044.31</v>
      </c>
      <c r="L184" s="32">
        <f>'Overall Portfolio'!G183</f>
        <v>112.92318254828012</v>
      </c>
      <c r="M184" s="35">
        <f t="shared" si="17"/>
        <v>9.5046416792234911E-3</v>
      </c>
      <c r="N184" s="36">
        <f t="shared" si="18"/>
        <v>4.8123100078225622E-3</v>
      </c>
      <c r="O184" s="20">
        <f t="shared" si="19"/>
        <v>-4.8789431730633659E-3</v>
      </c>
    </row>
    <row r="185" spans="9:15" x14ac:dyDescent="0.25">
      <c r="I185" s="2" t="str">
        <f>'Overall Portfolio'!D184</f>
        <v>Jun 01, 2020</v>
      </c>
      <c r="J185" s="19">
        <f>'Overall Portfolio'!E184</f>
        <v>9826.15</v>
      </c>
      <c r="K185" s="19">
        <f>'Overall Portfolio'!F184</f>
        <v>3055.73</v>
      </c>
      <c r="L185" s="32">
        <f>'Overall Portfolio'!G184</f>
        <v>129.11716553326477</v>
      </c>
      <c r="M185" s="35">
        <f t="shared" si="17"/>
        <v>2.5662035635627412E-2</v>
      </c>
      <c r="N185" s="36">
        <f t="shared" si="18"/>
        <v>3.7512605483673855E-3</v>
      </c>
      <c r="O185" s="20">
        <f t="shared" si="19"/>
        <v>0.14340707213118908</v>
      </c>
    </row>
    <row r="186" spans="9:15" x14ac:dyDescent="0.25">
      <c r="I186" s="2" t="str">
        <f>'Overall Portfolio'!D185</f>
        <v>Jun 02, 2020</v>
      </c>
      <c r="J186" s="19">
        <f>'Overall Portfolio'!E185</f>
        <v>9979.1</v>
      </c>
      <c r="K186" s="19">
        <f>'Overall Portfolio'!F185</f>
        <v>3080.82</v>
      </c>
      <c r="L186" s="32">
        <f>'Overall Portfolio'!G185</f>
        <v>123.99382879937386</v>
      </c>
      <c r="M186" s="35">
        <f t="shared" si="17"/>
        <v>1.5565608096762329E-2</v>
      </c>
      <c r="N186" s="36">
        <f t="shared" si="18"/>
        <v>8.2108039650099496E-3</v>
      </c>
      <c r="O186" s="20">
        <f t="shared" si="19"/>
        <v>-3.9679749107960127E-2</v>
      </c>
    </row>
    <row r="187" spans="9:15" x14ac:dyDescent="0.25">
      <c r="I187" s="2" t="str">
        <f>'Overall Portfolio'!D186</f>
        <v>Jun 03, 2020</v>
      </c>
      <c r="J187" s="19">
        <f>'Overall Portfolio'!E186</f>
        <v>10061.549999999999</v>
      </c>
      <c r="K187" s="19">
        <f>'Overall Portfolio'!F186</f>
        <v>3122.87</v>
      </c>
      <c r="L187" s="32">
        <f>'Overall Portfolio'!G186</f>
        <v>129.43559461383887</v>
      </c>
      <c r="M187" s="35">
        <f t="shared" si="17"/>
        <v>8.2622681404134202E-3</v>
      </c>
      <c r="N187" s="36">
        <f t="shared" si="18"/>
        <v>1.3648963587616247E-2</v>
      </c>
      <c r="O187" s="20">
        <f t="shared" si="19"/>
        <v>4.3887392357808253E-2</v>
      </c>
    </row>
    <row r="188" spans="9:15" x14ac:dyDescent="0.25">
      <c r="I188" s="2" t="str">
        <f>'Overall Portfolio'!D187</f>
        <v>Jun 04, 2020</v>
      </c>
      <c r="J188" s="19">
        <f>'Overall Portfolio'!E187</f>
        <v>10029.1</v>
      </c>
      <c r="K188" s="19">
        <f>'Overall Portfolio'!F187</f>
        <v>3112.35</v>
      </c>
      <c r="L188" s="32">
        <f>'Overall Portfolio'!G187</f>
        <v>131.40609199885091</v>
      </c>
      <c r="M188" s="35">
        <f t="shared" si="17"/>
        <v>-3.2251492066330822E-3</v>
      </c>
      <c r="N188" s="36">
        <f t="shared" si="18"/>
        <v>-3.3686961032639573E-3</v>
      </c>
      <c r="O188" s="20">
        <f t="shared" si="19"/>
        <v>1.5223767394825671E-2</v>
      </c>
    </row>
    <row r="189" spans="9:15" x14ac:dyDescent="0.25">
      <c r="I189" s="2" t="str">
        <f>'Overall Portfolio'!D188</f>
        <v>Jun 05, 2020</v>
      </c>
      <c r="J189" s="19">
        <f>'Overall Portfolio'!E188</f>
        <v>10142.15</v>
      </c>
      <c r="K189" s="19">
        <f>'Overall Portfolio'!F188</f>
        <v>3193.93</v>
      </c>
      <c r="L189" s="32">
        <f>'Overall Portfolio'!G188</f>
        <v>128.69328870741728</v>
      </c>
      <c r="M189" s="35">
        <f t="shared" si="17"/>
        <v>1.1272197904099057E-2</v>
      </c>
      <c r="N189" s="36">
        <f t="shared" si="18"/>
        <v>2.621170498176606E-2</v>
      </c>
      <c r="O189" s="20">
        <f t="shared" si="19"/>
        <v>-2.0644425613519868E-2</v>
      </c>
    </row>
    <row r="190" spans="9:15" x14ac:dyDescent="0.25">
      <c r="I190" s="2" t="str">
        <f>'Overall Portfolio'!D189</f>
        <v>Jun 08, 2020</v>
      </c>
      <c r="J190" s="19">
        <f>'Overall Portfolio'!E189</f>
        <v>10167.450000000001</v>
      </c>
      <c r="K190" s="19">
        <f>'Overall Portfolio'!F189</f>
        <v>3232.39</v>
      </c>
      <c r="L190" s="32">
        <f>'Overall Portfolio'!G189</f>
        <v>130.33787471388845</v>
      </c>
      <c r="M190" s="35">
        <f t="shared" si="17"/>
        <v>2.4945401123037669E-3</v>
      </c>
      <c r="N190" s="36">
        <f t="shared" si="18"/>
        <v>1.2041591393674889E-2</v>
      </c>
      <c r="O190" s="20">
        <f t="shared" si="19"/>
        <v>1.277911243849017E-2</v>
      </c>
    </row>
    <row r="191" spans="9:15" x14ac:dyDescent="0.25">
      <c r="I191" s="2" t="str">
        <f>'Overall Portfolio'!D190</f>
        <v>Jun 09, 2020</v>
      </c>
      <c r="J191" s="19">
        <f>'Overall Portfolio'!E190</f>
        <v>10046.65</v>
      </c>
      <c r="K191" s="19">
        <f>'Overall Portfolio'!F190</f>
        <v>3207.18</v>
      </c>
      <c r="L191" s="32">
        <f>'Overall Portfolio'!G190</f>
        <v>127.90642118019903</v>
      </c>
      <c r="M191" s="35">
        <f t="shared" si="17"/>
        <v>-1.1881051787813179E-2</v>
      </c>
      <c r="N191" s="36">
        <f t="shared" si="18"/>
        <v>-7.7991826481333959E-3</v>
      </c>
      <c r="O191" s="20">
        <f t="shared" si="19"/>
        <v>-1.8655003689655336E-2</v>
      </c>
    </row>
    <row r="192" spans="9:15" x14ac:dyDescent="0.25">
      <c r="I192" s="2" t="str">
        <f>'Overall Portfolio'!D191</f>
        <v>Jun 10, 2020</v>
      </c>
      <c r="J192" s="19">
        <f>'Overall Portfolio'!E191</f>
        <v>10116.15</v>
      </c>
      <c r="K192" s="19">
        <f>'Overall Portfolio'!F191</f>
        <v>3190.14</v>
      </c>
      <c r="L192" s="32">
        <f>'Overall Portfolio'!G191</f>
        <v>129.16478767287438</v>
      </c>
      <c r="M192" s="35">
        <f t="shared" si="17"/>
        <v>6.9177287951704969E-3</v>
      </c>
      <c r="N192" s="36">
        <f t="shared" si="18"/>
        <v>-5.3130787794885004E-3</v>
      </c>
      <c r="O192" s="20">
        <f t="shared" si="19"/>
        <v>9.8381807657843545E-3</v>
      </c>
    </row>
    <row r="193" spans="9:15" x14ac:dyDescent="0.25">
      <c r="I193" s="2" t="str">
        <f>'Overall Portfolio'!D192</f>
        <v>Jun 11, 2020</v>
      </c>
      <c r="J193" s="19">
        <f>'Overall Portfolio'!E192</f>
        <v>9902</v>
      </c>
      <c r="K193" s="19">
        <f>'Overall Portfolio'!F192</f>
        <v>3002.1</v>
      </c>
      <c r="L193" s="32">
        <f>'Overall Portfolio'!G192</f>
        <v>119.09757533017661</v>
      </c>
      <c r="M193" s="35">
        <f t="shared" si="17"/>
        <v>-2.1169120663493524E-2</v>
      </c>
      <c r="N193" s="36">
        <f t="shared" si="18"/>
        <v>-5.8944121574601716E-2</v>
      </c>
      <c r="O193" s="20">
        <f t="shared" si="19"/>
        <v>-7.7940842268825028E-2</v>
      </c>
    </row>
    <row r="194" spans="9:15" x14ac:dyDescent="0.25">
      <c r="I194" s="2" t="str">
        <f>'Overall Portfolio'!D193</f>
        <v>Jun 12, 2020</v>
      </c>
      <c r="J194" s="19">
        <f>'Overall Portfolio'!E193</f>
        <v>9972.9</v>
      </c>
      <c r="K194" s="19">
        <f>'Overall Portfolio'!F193</f>
        <v>3041.31</v>
      </c>
      <c r="L194" s="32">
        <f>'Overall Portfolio'!G193</f>
        <v>123.4208956677935</v>
      </c>
      <c r="M194" s="35">
        <f t="shared" si="17"/>
        <v>7.1601696626943934E-3</v>
      </c>
      <c r="N194" s="36">
        <f t="shared" si="18"/>
        <v>1.3060857399820103E-2</v>
      </c>
      <c r="O194" s="20">
        <f t="shared" si="19"/>
        <v>3.6300657890232069E-2</v>
      </c>
    </row>
    <row r="195" spans="9:15" x14ac:dyDescent="0.25">
      <c r="I195" s="2" t="str">
        <f>'Overall Portfolio'!D194</f>
        <v>Jun 15, 2020</v>
      </c>
      <c r="J195" s="19">
        <f>'Overall Portfolio'!E194</f>
        <v>9813.7000000000007</v>
      </c>
      <c r="K195" s="19">
        <f>'Overall Portfolio'!F194</f>
        <v>3066.59</v>
      </c>
      <c r="L195" s="32">
        <f>'Overall Portfolio'!G194</f>
        <v>121.34406279353017</v>
      </c>
      <c r="M195" s="35">
        <f t="shared" si="17"/>
        <v>-1.596326043578089E-2</v>
      </c>
      <c r="N195" s="36">
        <f t="shared" si="18"/>
        <v>8.3122075684491925E-3</v>
      </c>
      <c r="O195" s="20">
        <f t="shared" si="19"/>
        <v>-1.6827238718583382E-2</v>
      </c>
    </row>
    <row r="196" spans="9:15" x14ac:dyDescent="0.25">
      <c r="I196" s="2" t="str">
        <f>'Overall Portfolio'!D195</f>
        <v>Jun 16, 2020</v>
      </c>
      <c r="J196" s="19">
        <f>'Overall Portfolio'!E195</f>
        <v>9914</v>
      </c>
      <c r="K196" s="19">
        <f>'Overall Portfolio'!F195</f>
        <v>3124.74</v>
      </c>
      <c r="L196" s="32">
        <f>'Overall Portfolio'!G195</f>
        <v>122.83879615327328</v>
      </c>
      <c r="M196" s="35">
        <f t="shared" si="17"/>
        <v>1.0220406166889129E-2</v>
      </c>
      <c r="N196" s="36">
        <f t="shared" si="18"/>
        <v>1.8962430582503575E-2</v>
      </c>
      <c r="O196" s="20">
        <f t="shared" si="19"/>
        <v>1.2318141698341112E-2</v>
      </c>
    </row>
    <row r="197" spans="9:15" x14ac:dyDescent="0.25">
      <c r="I197" s="2" t="str">
        <f>'Overall Portfolio'!D196</f>
        <v>Jun 17, 2020</v>
      </c>
      <c r="J197" s="19">
        <f>'Overall Portfolio'!E196</f>
        <v>9881.15</v>
      </c>
      <c r="K197" s="19">
        <f>'Overall Portfolio'!F196</f>
        <v>3113.49</v>
      </c>
      <c r="L197" s="32">
        <f>'Overall Portfolio'!G196</f>
        <v>124.84139690437328</v>
      </c>
      <c r="M197" s="35">
        <f t="shared" si="17"/>
        <v>-3.3134960661690416E-3</v>
      </c>
      <c r="N197" s="36">
        <f t="shared" si="18"/>
        <v>-3.6002995449221364E-3</v>
      </c>
      <c r="O197" s="20">
        <f t="shared" si="19"/>
        <v>1.6302673209213525E-2</v>
      </c>
    </row>
    <row r="198" spans="9:15" x14ac:dyDescent="0.25">
      <c r="I198" s="2" t="str">
        <f>'Overall Portfolio'!D197</f>
        <v>Jun 18, 2020</v>
      </c>
      <c r="J198" s="19">
        <f>'Overall Portfolio'!E197</f>
        <v>10091.65</v>
      </c>
      <c r="K198" s="19">
        <f>'Overall Portfolio'!F197</f>
        <v>3115.34</v>
      </c>
      <c r="L198" s="32">
        <f>'Overall Portfolio'!G197</f>
        <v>123.06572310874824</v>
      </c>
      <c r="M198" s="35">
        <f t="shared" ref="M198:M261" si="20">J198/J197-1</f>
        <v>2.1303188394063532E-2</v>
      </c>
      <c r="N198" s="36">
        <f t="shared" ref="N198:N261" si="21">K198/K197-1</f>
        <v>5.9418851513903803E-4</v>
      </c>
      <c r="O198" s="20">
        <f t="shared" ref="O198:O261" si="22">L198/L197-1</f>
        <v>-1.4223437414635609E-2</v>
      </c>
    </row>
    <row r="199" spans="9:15" x14ac:dyDescent="0.25">
      <c r="I199" s="2" t="str">
        <f>'Overall Portfolio'!D198</f>
        <v>Jun 19, 2020</v>
      </c>
      <c r="J199" s="19">
        <f>'Overall Portfolio'!E198</f>
        <v>10244.4</v>
      </c>
      <c r="K199" s="19">
        <f>'Overall Portfolio'!F198</f>
        <v>3097.74</v>
      </c>
      <c r="L199" s="32">
        <f>'Overall Portfolio'!G198</f>
        <v>121.28592739479011</v>
      </c>
      <c r="M199" s="35">
        <f t="shared" si="20"/>
        <v>1.5136276030183415E-2</v>
      </c>
      <c r="N199" s="36">
        <f t="shared" si="21"/>
        <v>-5.6494636219482919E-3</v>
      </c>
      <c r="O199" s="20">
        <f t="shared" si="22"/>
        <v>-1.446215622838698E-2</v>
      </c>
    </row>
    <row r="200" spans="9:15" x14ac:dyDescent="0.25">
      <c r="I200" s="2" t="str">
        <f>'Overall Portfolio'!D199</f>
        <v>Jun 22, 2020</v>
      </c>
      <c r="J200" s="19">
        <f>'Overall Portfolio'!E199</f>
        <v>10311.200000000001</v>
      </c>
      <c r="K200" s="19">
        <f>'Overall Portfolio'!F199</f>
        <v>3117.86</v>
      </c>
      <c r="L200" s="32">
        <f>'Overall Portfolio'!G199</f>
        <v>126.97337512258747</v>
      </c>
      <c r="M200" s="35">
        <f t="shared" si="20"/>
        <v>6.5206356643630059E-3</v>
      </c>
      <c r="N200" s="36">
        <f t="shared" si="21"/>
        <v>6.4950576872171428E-3</v>
      </c>
      <c r="O200" s="20">
        <f t="shared" si="22"/>
        <v>4.6892890626003991E-2</v>
      </c>
    </row>
    <row r="201" spans="9:15" x14ac:dyDescent="0.25">
      <c r="I201" s="2" t="str">
        <f>'Overall Portfolio'!D200</f>
        <v>Jun 23, 2020</v>
      </c>
      <c r="J201" s="19">
        <f>'Overall Portfolio'!E200</f>
        <v>10471</v>
      </c>
      <c r="K201" s="19">
        <f>'Overall Portfolio'!F200</f>
        <v>3131.29</v>
      </c>
      <c r="L201" s="32">
        <f>'Overall Portfolio'!G200</f>
        <v>126.23612575433751</v>
      </c>
      <c r="M201" s="35">
        <f t="shared" si="20"/>
        <v>1.5497711226627242E-2</v>
      </c>
      <c r="N201" s="36">
        <f t="shared" si="21"/>
        <v>4.3074416426651663E-3</v>
      </c>
      <c r="O201" s="20">
        <f t="shared" si="22"/>
        <v>-5.8063304022452078E-3</v>
      </c>
    </row>
    <row r="202" spans="9:15" x14ac:dyDescent="0.25">
      <c r="I202" s="2" t="str">
        <f>'Overall Portfolio'!D201</f>
        <v>Jun 24, 2020</v>
      </c>
      <c r="J202" s="19">
        <f>'Overall Portfolio'!E201</f>
        <v>10305.299999999999</v>
      </c>
      <c r="K202" s="19">
        <f>'Overall Portfolio'!F201</f>
        <v>3050.33</v>
      </c>
      <c r="L202" s="32">
        <f>'Overall Portfolio'!G201</f>
        <v>123.58020416228304</v>
      </c>
      <c r="M202" s="35">
        <f t="shared" si="20"/>
        <v>-1.5824658580842366E-2</v>
      </c>
      <c r="N202" s="36">
        <f t="shared" si="21"/>
        <v>-2.5855158736495243E-2</v>
      </c>
      <c r="O202" s="20">
        <f t="shared" si="22"/>
        <v>-2.1039314825163746E-2</v>
      </c>
    </row>
    <row r="203" spans="9:15" x14ac:dyDescent="0.25">
      <c r="I203" s="2" t="str">
        <f>'Overall Portfolio'!D202</f>
        <v>Jun 25, 2020</v>
      </c>
      <c r="J203" s="19">
        <f>'Overall Portfolio'!E202</f>
        <v>10288.9</v>
      </c>
      <c r="K203" s="19">
        <f>'Overall Portfolio'!F202</f>
        <v>3083.76</v>
      </c>
      <c r="L203" s="32">
        <f>'Overall Portfolio'!G202</f>
        <v>122.50865219751657</v>
      </c>
      <c r="M203" s="35">
        <f t="shared" si="20"/>
        <v>-1.5914141267114879E-3</v>
      </c>
      <c r="N203" s="36">
        <f t="shared" si="21"/>
        <v>1.0959469958988111E-2</v>
      </c>
      <c r="O203" s="20">
        <f t="shared" si="22"/>
        <v>-8.6709030142022581E-3</v>
      </c>
    </row>
    <row r="204" spans="9:15" x14ac:dyDescent="0.25">
      <c r="I204" s="2" t="str">
        <f>'Overall Portfolio'!D203</f>
        <v>Jun 26, 2020</v>
      </c>
      <c r="J204" s="19">
        <f>'Overall Portfolio'!E203</f>
        <v>10383</v>
      </c>
      <c r="K204" s="19">
        <f>'Overall Portfolio'!F203</f>
        <v>3009.05</v>
      </c>
      <c r="L204" s="32">
        <f>'Overall Portfolio'!G203</f>
        <v>121.11901542663948</v>
      </c>
      <c r="M204" s="35">
        <f t="shared" si="20"/>
        <v>9.1457784602824166E-3</v>
      </c>
      <c r="N204" s="36">
        <f t="shared" si="21"/>
        <v>-2.4226917788673585E-2</v>
      </c>
      <c r="O204" s="20">
        <f t="shared" si="22"/>
        <v>-1.1343172469456486E-2</v>
      </c>
    </row>
    <row r="205" spans="9:15" x14ac:dyDescent="0.25">
      <c r="I205" s="2" t="str">
        <f>'Overall Portfolio'!D204</f>
        <v>Jun 29, 2020</v>
      </c>
      <c r="J205" s="19">
        <f>'Overall Portfolio'!E204</f>
        <v>10312.4</v>
      </c>
      <c r="K205" s="19">
        <f>'Overall Portfolio'!F204</f>
        <v>3053.24</v>
      </c>
      <c r="L205" s="32">
        <f>'Overall Portfolio'!G204</f>
        <v>122.39739681920425</v>
      </c>
      <c r="M205" s="35">
        <f t="shared" si="20"/>
        <v>-6.7995762303766361E-3</v>
      </c>
      <c r="N205" s="36">
        <f t="shared" si="21"/>
        <v>1.468569814393228E-2</v>
      </c>
      <c r="O205" s="20">
        <f t="shared" si="22"/>
        <v>1.0554753834991937E-2</v>
      </c>
    </row>
    <row r="206" spans="9:15" x14ac:dyDescent="0.25">
      <c r="I206" s="2" t="str">
        <f>'Overall Portfolio'!D205</f>
        <v>Jun 30, 2020</v>
      </c>
      <c r="J206" s="19">
        <f>'Overall Portfolio'!E205</f>
        <v>10302.1</v>
      </c>
      <c r="K206" s="19">
        <f>'Overall Portfolio'!F205</f>
        <v>3100.29</v>
      </c>
      <c r="L206" s="32">
        <f>'Overall Portfolio'!G205</f>
        <v>121.3862803215827</v>
      </c>
      <c r="M206" s="35">
        <f t="shared" si="20"/>
        <v>-9.9879756409748666E-4</v>
      </c>
      <c r="N206" s="36">
        <f t="shared" si="21"/>
        <v>1.5409859690034278E-2</v>
      </c>
      <c r="O206" s="20">
        <f t="shared" si="22"/>
        <v>-8.2609313914991933E-3</v>
      </c>
    </row>
    <row r="207" spans="9:15" x14ac:dyDescent="0.25">
      <c r="I207" s="2" t="str">
        <f>'Overall Portfolio'!D206</f>
        <v>Jul 01, 2020</v>
      </c>
      <c r="J207" s="19">
        <f>'Overall Portfolio'!E206</f>
        <v>10430.049999999999</v>
      </c>
      <c r="K207" s="19">
        <f>'Overall Portfolio'!F206</f>
        <v>3115.86</v>
      </c>
      <c r="L207" s="32">
        <f>'Overall Portfolio'!G206</f>
        <v>130.67538966649633</v>
      </c>
      <c r="M207" s="35">
        <f t="shared" si="20"/>
        <v>1.241979790528136E-2</v>
      </c>
      <c r="N207" s="36">
        <f t="shared" si="21"/>
        <v>5.022110834792981E-3</v>
      </c>
      <c r="O207" s="20">
        <f t="shared" si="22"/>
        <v>7.6525199720301584E-2</v>
      </c>
    </row>
    <row r="208" spans="9:15" x14ac:dyDescent="0.25">
      <c r="I208" s="2" t="str">
        <f>'Overall Portfolio'!D207</f>
        <v>Jul 02, 2020</v>
      </c>
      <c r="J208" s="19">
        <f>'Overall Portfolio'!E207</f>
        <v>10551.7</v>
      </c>
      <c r="K208" s="19">
        <f>'Overall Portfolio'!F207</f>
        <v>3130.01</v>
      </c>
      <c r="L208" s="32">
        <f>'Overall Portfolio'!G207</f>
        <v>126.91384371693688</v>
      </c>
      <c r="M208" s="35">
        <f t="shared" si="20"/>
        <v>1.1663414844607756E-2</v>
      </c>
      <c r="N208" s="36">
        <f t="shared" si="21"/>
        <v>4.5412823425956539E-3</v>
      </c>
      <c r="O208" s="20">
        <f t="shared" si="22"/>
        <v>-2.8785419803679102E-2</v>
      </c>
    </row>
    <row r="209" spans="9:15" x14ac:dyDescent="0.25">
      <c r="I209" s="2" t="str">
        <f>'Overall Portfolio'!D208</f>
        <v>Jul 03, 2020</v>
      </c>
      <c r="J209" s="19">
        <f>'Overall Portfolio'!E208</f>
        <v>10607.35</v>
      </c>
      <c r="K209" s="19">
        <f>'Overall Portfolio'!F208</f>
        <v>3130.01</v>
      </c>
      <c r="L209" s="32">
        <f>'Overall Portfolio'!G208</f>
        <v>128.61970598386273</v>
      </c>
      <c r="M209" s="35">
        <f t="shared" si="20"/>
        <v>5.2740316726214154E-3</v>
      </c>
      <c r="N209" s="36">
        <f t="shared" si="21"/>
        <v>0</v>
      </c>
      <c r="O209" s="20">
        <f t="shared" si="22"/>
        <v>1.3441104744495336E-2</v>
      </c>
    </row>
    <row r="210" spans="9:15" x14ac:dyDescent="0.25">
      <c r="I210" s="2" t="str">
        <f>'Overall Portfolio'!D209</f>
        <v>Jul 06, 2020</v>
      </c>
      <c r="J210" s="19">
        <f>'Overall Portfolio'!E209</f>
        <v>10763.65</v>
      </c>
      <c r="K210" s="19">
        <f>'Overall Portfolio'!F209</f>
        <v>3179.72</v>
      </c>
      <c r="L210" s="32">
        <f>'Overall Portfolio'!G209</f>
        <v>137.72950293914172</v>
      </c>
      <c r="M210" s="35">
        <f t="shared" si="20"/>
        <v>1.4735065779860168E-2</v>
      </c>
      <c r="N210" s="36">
        <f t="shared" si="21"/>
        <v>1.5881738397001799E-2</v>
      </c>
      <c r="O210" s="20">
        <f t="shared" si="22"/>
        <v>7.0827381275634149E-2</v>
      </c>
    </row>
    <row r="211" spans="9:15" x14ac:dyDescent="0.25">
      <c r="I211" s="2" t="str">
        <f>'Overall Portfolio'!D210</f>
        <v>Jul 07, 2020</v>
      </c>
      <c r="J211" s="19">
        <f>'Overall Portfolio'!E210</f>
        <v>10799.65</v>
      </c>
      <c r="K211" s="19">
        <f>'Overall Portfolio'!F210</f>
        <v>3145.32</v>
      </c>
      <c r="L211" s="32">
        <f>'Overall Portfolio'!G210</f>
        <v>144.84301300511626</v>
      </c>
      <c r="M211" s="35">
        <f t="shared" si="20"/>
        <v>3.3445903573601221E-3</v>
      </c>
      <c r="N211" s="36">
        <f t="shared" si="21"/>
        <v>-1.0818562640735552E-2</v>
      </c>
      <c r="O211" s="20">
        <f t="shared" si="22"/>
        <v>5.16484116632423E-2</v>
      </c>
    </row>
    <row r="212" spans="9:15" x14ac:dyDescent="0.25">
      <c r="I212" s="2" t="str">
        <f>'Overall Portfolio'!D211</f>
        <v>Jul 08, 2020</v>
      </c>
      <c r="J212" s="19">
        <f>'Overall Portfolio'!E211</f>
        <v>10705.75</v>
      </c>
      <c r="K212" s="19">
        <f>'Overall Portfolio'!F211</f>
        <v>3169.94</v>
      </c>
      <c r="L212" s="32">
        <f>'Overall Portfolio'!G211</f>
        <v>153.87812070867119</v>
      </c>
      <c r="M212" s="35">
        <f t="shared" si="20"/>
        <v>-8.6947262179792872E-3</v>
      </c>
      <c r="N212" s="36">
        <f t="shared" si="21"/>
        <v>7.8275024480816136E-3</v>
      </c>
      <c r="O212" s="20">
        <f t="shared" si="22"/>
        <v>6.2378623007764755E-2</v>
      </c>
    </row>
    <row r="213" spans="9:15" x14ac:dyDescent="0.25">
      <c r="I213" s="2" t="str">
        <f>'Overall Portfolio'!D212</f>
        <v>Jul 09, 2020</v>
      </c>
      <c r="J213" s="19">
        <f>'Overall Portfolio'!E212</f>
        <v>10813.45</v>
      </c>
      <c r="K213" s="19">
        <f>'Overall Portfolio'!F212</f>
        <v>3152.05</v>
      </c>
      <c r="L213" s="32">
        <f>'Overall Portfolio'!G212</f>
        <v>148.82333251041661</v>
      </c>
      <c r="M213" s="35">
        <f t="shared" si="20"/>
        <v>1.006001447820104E-2</v>
      </c>
      <c r="N213" s="36">
        <f t="shared" si="21"/>
        <v>-5.6436399427117756E-3</v>
      </c>
      <c r="O213" s="20">
        <f t="shared" si="22"/>
        <v>-3.2849297710260794E-2</v>
      </c>
    </row>
    <row r="214" spans="9:15" x14ac:dyDescent="0.25">
      <c r="I214" s="2" t="str">
        <f>'Overall Portfolio'!D213</f>
        <v>Jul 10, 2020</v>
      </c>
      <c r="J214" s="19">
        <f>'Overall Portfolio'!E213</f>
        <v>10768.05</v>
      </c>
      <c r="K214" s="19">
        <f>'Overall Portfolio'!F213</f>
        <v>3185.04</v>
      </c>
      <c r="L214" s="32">
        <f>'Overall Portfolio'!G213</f>
        <v>146.21184116548258</v>
      </c>
      <c r="M214" s="35">
        <f t="shared" si="20"/>
        <v>-4.1984750472792154E-3</v>
      </c>
      <c r="N214" s="36">
        <f t="shared" si="21"/>
        <v>1.046620453355751E-2</v>
      </c>
      <c r="O214" s="20">
        <f t="shared" si="22"/>
        <v>-1.7547593518316362E-2</v>
      </c>
    </row>
    <row r="215" spans="9:15" x14ac:dyDescent="0.25">
      <c r="I215" s="2" t="str">
        <f>'Overall Portfolio'!D214</f>
        <v>Jul 13, 2020</v>
      </c>
      <c r="J215" s="19">
        <f>'Overall Portfolio'!E214</f>
        <v>10802.7</v>
      </c>
      <c r="K215" s="19">
        <f>'Overall Portfolio'!F214</f>
        <v>3155.22</v>
      </c>
      <c r="L215" s="32">
        <f>'Overall Portfolio'!G214</f>
        <v>150.57007729657914</v>
      </c>
      <c r="M215" s="35">
        <f t="shared" si="20"/>
        <v>3.2178528145765384E-3</v>
      </c>
      <c r="N215" s="36">
        <f t="shared" si="21"/>
        <v>-9.3625197799713789E-3</v>
      </c>
      <c r="O215" s="20">
        <f t="shared" si="22"/>
        <v>2.9807682444569661E-2</v>
      </c>
    </row>
    <row r="216" spans="9:15" x14ac:dyDescent="0.25">
      <c r="I216" s="2" t="str">
        <f>'Overall Portfolio'!D215</f>
        <v>Jul 14, 2020</v>
      </c>
      <c r="J216" s="19">
        <f>'Overall Portfolio'!E215</f>
        <v>10607.35</v>
      </c>
      <c r="K216" s="19">
        <f>'Overall Portfolio'!F215</f>
        <v>3197.52</v>
      </c>
      <c r="L216" s="32">
        <f>'Overall Portfolio'!G215</f>
        <v>154.82864877105334</v>
      </c>
      <c r="M216" s="35">
        <f t="shared" si="20"/>
        <v>-1.8083442102437397E-2</v>
      </c>
      <c r="N216" s="36">
        <f t="shared" si="21"/>
        <v>1.3406355182839835E-2</v>
      </c>
      <c r="O216" s="20">
        <f t="shared" si="22"/>
        <v>2.8282986572996549E-2</v>
      </c>
    </row>
    <row r="217" spans="9:15" x14ac:dyDescent="0.25">
      <c r="I217" s="2" t="str">
        <f>'Overall Portfolio'!D216</f>
        <v>Jul 15, 2020</v>
      </c>
      <c r="J217" s="19">
        <f>'Overall Portfolio'!E216</f>
        <v>10618.2</v>
      </c>
      <c r="K217" s="19">
        <f>'Overall Portfolio'!F216</f>
        <v>3226.56</v>
      </c>
      <c r="L217" s="32">
        <f>'Overall Portfolio'!G216</f>
        <v>152.85538476257997</v>
      </c>
      <c r="M217" s="35">
        <f t="shared" si="20"/>
        <v>1.0228756475463285E-3</v>
      </c>
      <c r="N217" s="36">
        <f t="shared" si="21"/>
        <v>9.0820385798993097E-3</v>
      </c>
      <c r="O217" s="20">
        <f t="shared" si="22"/>
        <v>-1.2744824837884194E-2</v>
      </c>
    </row>
    <row r="218" spans="9:15" x14ac:dyDescent="0.25">
      <c r="I218" s="2" t="str">
        <f>'Overall Portfolio'!D217</f>
        <v>Jul 16, 2020</v>
      </c>
      <c r="J218" s="19">
        <f>'Overall Portfolio'!E217</f>
        <v>10739.95</v>
      </c>
      <c r="K218" s="19">
        <f>'Overall Portfolio'!F217</f>
        <v>3215.57</v>
      </c>
      <c r="L218" s="32">
        <f>'Overall Portfolio'!G217</f>
        <v>148.81388916272468</v>
      </c>
      <c r="M218" s="35">
        <f t="shared" si="20"/>
        <v>1.1466161873010527E-2</v>
      </c>
      <c r="N218" s="36">
        <f t="shared" si="21"/>
        <v>-3.4061043340275488E-3</v>
      </c>
      <c r="O218" s="20">
        <f t="shared" si="22"/>
        <v>-2.6439994941183653E-2</v>
      </c>
    </row>
    <row r="219" spans="9:15" x14ac:dyDescent="0.25">
      <c r="I219" s="2" t="str">
        <f>'Overall Portfolio'!D218</f>
        <v>Jul 17, 2020</v>
      </c>
      <c r="J219" s="19">
        <f>'Overall Portfolio'!E218</f>
        <v>10901.7</v>
      </c>
      <c r="K219" s="19">
        <f>'Overall Portfolio'!F218</f>
        <v>3224.73</v>
      </c>
      <c r="L219" s="32">
        <f>'Overall Portfolio'!G218</f>
        <v>146.51901225912312</v>
      </c>
      <c r="M219" s="35">
        <f t="shared" si="20"/>
        <v>1.5060591529755696E-2</v>
      </c>
      <c r="N219" s="36">
        <f t="shared" si="21"/>
        <v>2.8486395880045201E-3</v>
      </c>
      <c r="O219" s="20">
        <f t="shared" si="22"/>
        <v>-1.5421120410959555E-2</v>
      </c>
    </row>
    <row r="220" spans="9:15" x14ac:dyDescent="0.25">
      <c r="I220" s="2" t="str">
        <f>'Overall Portfolio'!D219</f>
        <v>Jul 20, 2020</v>
      </c>
      <c r="J220" s="19">
        <f>'Overall Portfolio'!E219</f>
        <v>11022.2</v>
      </c>
      <c r="K220" s="19">
        <f>'Overall Portfolio'!F219</f>
        <v>3251.84</v>
      </c>
      <c r="L220" s="32">
        <f>'Overall Portfolio'!G219</f>
        <v>144.96967234791546</v>
      </c>
      <c r="M220" s="35">
        <f t="shared" si="20"/>
        <v>1.1053321958960582E-2</v>
      </c>
      <c r="N220" s="36">
        <f t="shared" si="21"/>
        <v>8.4069053843267572E-3</v>
      </c>
      <c r="O220" s="20">
        <f t="shared" si="22"/>
        <v>-1.0574326753360896E-2</v>
      </c>
    </row>
    <row r="221" spans="9:15" x14ac:dyDescent="0.25">
      <c r="I221" s="2" t="str">
        <f>'Overall Portfolio'!D220</f>
        <v>Jul 21, 2020</v>
      </c>
      <c r="J221" s="19">
        <f>'Overall Portfolio'!E220</f>
        <v>11162.25</v>
      </c>
      <c r="K221" s="19">
        <f>'Overall Portfolio'!F220</f>
        <v>3257.3</v>
      </c>
      <c r="L221" s="32">
        <f>'Overall Portfolio'!G220</f>
        <v>150.25525177766096</v>
      </c>
      <c r="M221" s="35">
        <f t="shared" si="20"/>
        <v>1.2706174810836135E-2</v>
      </c>
      <c r="N221" s="36">
        <f t="shared" si="21"/>
        <v>1.6790493997245193E-3</v>
      </c>
      <c r="O221" s="20">
        <f t="shared" si="22"/>
        <v>3.6459897743719383E-2</v>
      </c>
    </row>
    <row r="222" spans="9:15" x14ac:dyDescent="0.25">
      <c r="I222" s="2" t="str">
        <f>'Overall Portfolio'!D221</f>
        <v>Jul 22, 2020</v>
      </c>
      <c r="J222" s="19">
        <f>'Overall Portfolio'!E221</f>
        <v>11132.6</v>
      </c>
      <c r="K222" s="19">
        <f>'Overall Portfolio'!F221</f>
        <v>3276.02</v>
      </c>
      <c r="L222" s="32">
        <f>'Overall Portfolio'!G221</f>
        <v>154.04038290621762</v>
      </c>
      <c r="M222" s="35">
        <f t="shared" si="20"/>
        <v>-2.6562744966291962E-3</v>
      </c>
      <c r="N222" s="36">
        <f t="shared" si="21"/>
        <v>5.7470911491110943E-3</v>
      </c>
      <c r="O222" s="20">
        <f t="shared" si="22"/>
        <v>2.5191339961665227E-2</v>
      </c>
    </row>
    <row r="223" spans="9:15" x14ac:dyDescent="0.25">
      <c r="I223" s="2" t="str">
        <f>'Overall Portfolio'!D222</f>
        <v>Jul 23, 2020</v>
      </c>
      <c r="J223" s="19">
        <f>'Overall Portfolio'!E222</f>
        <v>11215.45</v>
      </c>
      <c r="K223" s="19">
        <f>'Overall Portfolio'!F222</f>
        <v>3235.66</v>
      </c>
      <c r="L223" s="32">
        <f>'Overall Portfolio'!G222</f>
        <v>156.99747455944112</v>
      </c>
      <c r="M223" s="35">
        <f t="shared" si="20"/>
        <v>7.4421069651293692E-3</v>
      </c>
      <c r="N223" s="36">
        <f t="shared" si="21"/>
        <v>-1.2319827107282633E-2</v>
      </c>
      <c r="O223" s="20">
        <f t="shared" si="22"/>
        <v>1.9196859923568343E-2</v>
      </c>
    </row>
    <row r="224" spans="9:15" x14ac:dyDescent="0.25">
      <c r="I224" s="2" t="str">
        <f>'Overall Portfolio'!D223</f>
        <v>Jul 24, 2020</v>
      </c>
      <c r="J224" s="19">
        <f>'Overall Portfolio'!E223</f>
        <v>11194.15</v>
      </c>
      <c r="K224" s="19">
        <f>'Overall Portfolio'!F223</f>
        <v>3215.63</v>
      </c>
      <c r="L224" s="32">
        <f>'Overall Portfolio'!G223</f>
        <v>156.6790391363553</v>
      </c>
      <c r="M224" s="35">
        <f t="shared" si="20"/>
        <v>-1.8991658827778313E-3</v>
      </c>
      <c r="N224" s="36">
        <f t="shared" si="21"/>
        <v>-6.1903908321639944E-3</v>
      </c>
      <c r="O224" s="20">
        <f t="shared" si="22"/>
        <v>-2.0282837286357269E-3</v>
      </c>
    </row>
    <row r="225" spans="9:15" x14ac:dyDescent="0.25">
      <c r="I225" s="2" t="str">
        <f>'Overall Portfolio'!D224</f>
        <v>Jul 27, 2020</v>
      </c>
      <c r="J225" s="19">
        <f>'Overall Portfolio'!E224</f>
        <v>11131.8</v>
      </c>
      <c r="K225" s="19">
        <f>'Overall Portfolio'!F224</f>
        <v>3239.41</v>
      </c>
      <c r="L225" s="32">
        <f>'Overall Portfolio'!G224</f>
        <v>176.84838963860031</v>
      </c>
      <c r="M225" s="35">
        <f t="shared" si="20"/>
        <v>-5.5698735500239183E-3</v>
      </c>
      <c r="N225" s="36">
        <f t="shared" si="21"/>
        <v>7.3951294147647229E-3</v>
      </c>
      <c r="O225" s="20">
        <f t="shared" si="22"/>
        <v>0.12873036887015843</v>
      </c>
    </row>
    <row r="226" spans="9:15" x14ac:dyDescent="0.25">
      <c r="I226" s="2" t="str">
        <f>'Overall Portfolio'!D225</f>
        <v>Jul 28, 2020</v>
      </c>
      <c r="J226" s="19">
        <f>'Overall Portfolio'!E225</f>
        <v>11300.55</v>
      </c>
      <c r="K226" s="19">
        <f>'Overall Portfolio'!F225</f>
        <v>3218.44</v>
      </c>
      <c r="L226" s="32">
        <f>'Overall Portfolio'!G225</f>
        <v>181.99535269908421</v>
      </c>
      <c r="M226" s="35">
        <f t="shared" si="20"/>
        <v>1.5159273432868048E-2</v>
      </c>
      <c r="N226" s="36">
        <f t="shared" si="21"/>
        <v>-6.4734010205561576E-3</v>
      </c>
      <c r="O226" s="20">
        <f t="shared" si="22"/>
        <v>2.9103816387596293E-2</v>
      </c>
    </row>
    <row r="227" spans="9:15" x14ac:dyDescent="0.25">
      <c r="I227" s="2" t="str">
        <f>'Overall Portfolio'!D226</f>
        <v>Jul 29, 2020</v>
      </c>
      <c r="J227" s="19">
        <f>'Overall Portfolio'!E226</f>
        <v>11202.85</v>
      </c>
      <c r="K227" s="19">
        <f>'Overall Portfolio'!F226</f>
        <v>3258.44</v>
      </c>
      <c r="L227" s="32">
        <f>'Overall Portfolio'!G226</f>
        <v>176.84933408227829</v>
      </c>
      <c r="M227" s="35">
        <f t="shared" si="20"/>
        <v>-8.6455968957261931E-3</v>
      </c>
      <c r="N227" s="36">
        <f t="shared" si="21"/>
        <v>1.2428381451883519E-2</v>
      </c>
      <c r="O227" s="20">
        <f t="shared" si="22"/>
        <v>-2.827554957029299E-2</v>
      </c>
    </row>
    <row r="228" spans="9:15" x14ac:dyDescent="0.25">
      <c r="I228" s="2" t="str">
        <f>'Overall Portfolio'!D227</f>
        <v>Jul 30, 2020</v>
      </c>
      <c r="J228" s="19">
        <f>'Overall Portfolio'!E227</f>
        <v>11102.15</v>
      </c>
      <c r="K228" s="19">
        <f>'Overall Portfolio'!F227</f>
        <v>3246.22</v>
      </c>
      <c r="L228" s="32">
        <f>'Overall Portfolio'!G227</f>
        <v>180.1984368770874</v>
      </c>
      <c r="M228" s="35">
        <f t="shared" si="20"/>
        <v>-8.9887841040450223E-3</v>
      </c>
      <c r="N228" s="36">
        <f t="shared" si="21"/>
        <v>-3.7502608610255894E-3</v>
      </c>
      <c r="O228" s="20">
        <f t="shared" si="22"/>
        <v>1.8937604781994688E-2</v>
      </c>
    </row>
    <row r="229" spans="9:15" x14ac:dyDescent="0.25">
      <c r="I229" s="2" t="str">
        <f>'Overall Portfolio'!D228</f>
        <v>Jul 31, 2020</v>
      </c>
      <c r="J229" s="19">
        <f>'Overall Portfolio'!E228</f>
        <v>11073.45</v>
      </c>
      <c r="K229" s="19">
        <f>'Overall Portfolio'!F228</f>
        <v>3271.12</v>
      </c>
      <c r="L229" s="32">
        <f>'Overall Portfolio'!G228</f>
        <v>182.41307046780926</v>
      </c>
      <c r="M229" s="35">
        <f t="shared" si="20"/>
        <v>-2.5850848709483287E-3</v>
      </c>
      <c r="N229" s="36">
        <f t="shared" si="21"/>
        <v>7.6704597963170862E-3</v>
      </c>
      <c r="O229" s="20">
        <f t="shared" si="22"/>
        <v>1.2289971151261625E-2</v>
      </c>
    </row>
    <row r="230" spans="9:15" x14ac:dyDescent="0.25">
      <c r="I230" s="2" t="str">
        <f>'Overall Portfolio'!D229</f>
        <v>Aug 03, 2020</v>
      </c>
      <c r="J230" s="19">
        <f>'Overall Portfolio'!E229</f>
        <v>10891.6</v>
      </c>
      <c r="K230" s="19">
        <f>'Overall Portfolio'!F229</f>
        <v>3294.61</v>
      </c>
      <c r="L230" s="32">
        <f>'Overall Portfolio'!G229</f>
        <v>188.62209225416069</v>
      </c>
      <c r="M230" s="35">
        <f t="shared" si="20"/>
        <v>-1.6422162921221561E-2</v>
      </c>
      <c r="N230" s="36">
        <f t="shared" si="21"/>
        <v>7.1810266819927193E-3</v>
      </c>
      <c r="O230" s="20">
        <f t="shared" si="22"/>
        <v>3.4038250496129629E-2</v>
      </c>
    </row>
    <row r="231" spans="9:15" x14ac:dyDescent="0.25">
      <c r="I231" s="2" t="str">
        <f>'Overall Portfolio'!D230</f>
        <v>Aug 04, 2020</v>
      </c>
      <c r="J231" s="19">
        <f>'Overall Portfolio'!E230</f>
        <v>11095.25</v>
      </c>
      <c r="K231" s="19">
        <f>'Overall Portfolio'!F230</f>
        <v>3306.51</v>
      </c>
      <c r="L231" s="32">
        <f>'Overall Portfolio'!G230</f>
        <v>192.7609092895409</v>
      </c>
      <c r="M231" s="35">
        <f t="shared" si="20"/>
        <v>1.8697895625986893E-2</v>
      </c>
      <c r="N231" s="36">
        <f t="shared" si="21"/>
        <v>3.6119601409574376E-3</v>
      </c>
      <c r="O231" s="20">
        <f t="shared" si="22"/>
        <v>2.1942376875998759E-2</v>
      </c>
    </row>
    <row r="232" spans="9:15" x14ac:dyDescent="0.25">
      <c r="I232" s="2" t="str">
        <f>'Overall Portfolio'!D231</f>
        <v>Aug 05, 2020</v>
      </c>
      <c r="J232" s="19">
        <f>'Overall Portfolio'!E231</f>
        <v>11101.65</v>
      </c>
      <c r="K232" s="19">
        <f>'Overall Portfolio'!F231</f>
        <v>3327.77</v>
      </c>
      <c r="L232" s="32">
        <f>'Overall Portfolio'!G231</f>
        <v>196.37121324091308</v>
      </c>
      <c r="M232" s="35">
        <f t="shared" si="20"/>
        <v>5.7682341542553139E-4</v>
      </c>
      <c r="N232" s="36">
        <f t="shared" si="21"/>
        <v>6.4297401187354275E-3</v>
      </c>
      <c r="O232" s="20">
        <f t="shared" si="22"/>
        <v>1.8729440344926074E-2</v>
      </c>
    </row>
    <row r="233" spans="9:15" x14ac:dyDescent="0.25">
      <c r="I233" s="2" t="str">
        <f>'Overall Portfolio'!D232</f>
        <v>Aug 06, 2020</v>
      </c>
      <c r="J233" s="19">
        <f>'Overall Portfolio'!E232</f>
        <v>11200.15</v>
      </c>
      <c r="K233" s="19">
        <f>'Overall Portfolio'!F232</f>
        <v>3349.16</v>
      </c>
      <c r="L233" s="32">
        <f>'Overall Portfolio'!G232</f>
        <v>196.10764176587355</v>
      </c>
      <c r="M233" s="35">
        <f t="shared" si="20"/>
        <v>8.8725549805659387E-3</v>
      </c>
      <c r="N233" s="36">
        <f t="shared" si="21"/>
        <v>6.4277278778279712E-3</v>
      </c>
      <c r="O233" s="20">
        <f t="shared" si="22"/>
        <v>-1.3422103509447281E-3</v>
      </c>
    </row>
    <row r="234" spans="9:15" x14ac:dyDescent="0.25">
      <c r="I234" s="2" t="str">
        <f>'Overall Portfolio'!D233</f>
        <v>Aug 07, 2020</v>
      </c>
      <c r="J234" s="19">
        <f>'Overall Portfolio'!E233</f>
        <v>11214.05</v>
      </c>
      <c r="K234" s="19">
        <f>'Overall Portfolio'!F233</f>
        <v>3351.28</v>
      </c>
      <c r="L234" s="32">
        <f>'Overall Portfolio'!G233</f>
        <v>189.83510013052324</v>
      </c>
      <c r="M234" s="35">
        <f t="shared" si="20"/>
        <v>1.2410548073016336E-3</v>
      </c>
      <c r="N234" s="36">
        <f t="shared" si="21"/>
        <v>6.329945419150107E-4</v>
      </c>
      <c r="O234" s="20">
        <f t="shared" si="22"/>
        <v>-3.1985197409282407E-2</v>
      </c>
    </row>
    <row r="235" spans="9:15" x14ac:dyDescent="0.25">
      <c r="I235" s="2" t="str">
        <f>'Overall Portfolio'!D234</f>
        <v>Aug 10, 2020</v>
      </c>
      <c r="J235" s="19">
        <f>'Overall Portfolio'!E234</f>
        <v>11270.15</v>
      </c>
      <c r="K235" s="19">
        <f>'Overall Portfolio'!F234</f>
        <v>3360.47</v>
      </c>
      <c r="L235" s="32">
        <f>'Overall Portfolio'!G234</f>
        <v>196.15952903752967</v>
      </c>
      <c r="M235" s="35">
        <f t="shared" si="20"/>
        <v>5.0026529220041915E-3</v>
      </c>
      <c r="N235" s="36">
        <f t="shared" si="21"/>
        <v>2.7422358024395965E-3</v>
      </c>
      <c r="O235" s="20">
        <f t="shared" si="22"/>
        <v>3.331538215355323E-2</v>
      </c>
    </row>
    <row r="236" spans="9:15" x14ac:dyDescent="0.25">
      <c r="I236" s="2" t="str">
        <f>'Overall Portfolio'!D235</f>
        <v>Aug 11, 2020</v>
      </c>
      <c r="J236" s="19">
        <f>'Overall Portfolio'!E235</f>
        <v>11322.5</v>
      </c>
      <c r="K236" s="19">
        <f>'Overall Portfolio'!F235</f>
        <v>3333.69</v>
      </c>
      <c r="L236" s="32">
        <f>'Overall Portfolio'!G235</f>
        <v>186.91873501583441</v>
      </c>
      <c r="M236" s="35">
        <f t="shared" si="20"/>
        <v>4.6450135978670648E-3</v>
      </c>
      <c r="N236" s="36">
        <f t="shared" si="21"/>
        <v>-7.9691233666718819E-3</v>
      </c>
      <c r="O236" s="20">
        <f t="shared" si="22"/>
        <v>-4.7108565497867239E-2</v>
      </c>
    </row>
    <row r="237" spans="9:15" x14ac:dyDescent="0.25">
      <c r="I237" s="2" t="str">
        <f>'Overall Portfolio'!D236</f>
        <v>Aug 12, 2020</v>
      </c>
      <c r="J237" s="19">
        <f>'Overall Portfolio'!E236</f>
        <v>11308.4</v>
      </c>
      <c r="K237" s="19">
        <f>'Overall Portfolio'!F236</f>
        <v>3380.35</v>
      </c>
      <c r="L237" s="32">
        <f>'Overall Portfolio'!G236</f>
        <v>188.69842234048775</v>
      </c>
      <c r="M237" s="35">
        <f t="shared" si="20"/>
        <v>-1.2453080150144347E-3</v>
      </c>
      <c r="N237" s="36">
        <f t="shared" si="21"/>
        <v>1.3996502374245878E-2</v>
      </c>
      <c r="O237" s="20">
        <f t="shared" si="22"/>
        <v>9.5211821570617694E-3</v>
      </c>
    </row>
    <row r="238" spans="9:15" x14ac:dyDescent="0.25">
      <c r="I238" s="2" t="str">
        <f>'Overall Portfolio'!D237</f>
        <v>Aug 13, 2020</v>
      </c>
      <c r="J238" s="19">
        <f>'Overall Portfolio'!E237</f>
        <v>11300.45</v>
      </c>
      <c r="K238" s="19">
        <f>'Overall Portfolio'!F237</f>
        <v>3373.43</v>
      </c>
      <c r="L238" s="32">
        <f>'Overall Portfolio'!G237</f>
        <v>196.5837740238417</v>
      </c>
      <c r="M238" s="35">
        <f t="shared" si="20"/>
        <v>-7.0301722613264062E-4</v>
      </c>
      <c r="N238" s="36">
        <f t="shared" si="21"/>
        <v>-2.0471252976762555E-3</v>
      </c>
      <c r="O238" s="20">
        <f t="shared" si="22"/>
        <v>4.1788116644269513E-2</v>
      </c>
    </row>
    <row r="239" spans="9:15" x14ac:dyDescent="0.25">
      <c r="I239" s="2" t="str">
        <f>'Overall Portfolio'!D238</f>
        <v>Aug 14, 2020</v>
      </c>
      <c r="J239" s="19">
        <f>'Overall Portfolio'!E238</f>
        <v>11178.4</v>
      </c>
      <c r="K239" s="19">
        <f>'Overall Portfolio'!F238</f>
        <v>3372.85</v>
      </c>
      <c r="L239" s="32">
        <f>'Overall Portfolio'!G238</f>
        <v>199.47165682707166</v>
      </c>
      <c r="M239" s="35">
        <f t="shared" si="20"/>
        <v>-1.0800454849143271E-2</v>
      </c>
      <c r="N239" s="36">
        <f t="shared" si="21"/>
        <v>-1.7193183199293305E-4</v>
      </c>
      <c r="O239" s="20">
        <f t="shared" si="22"/>
        <v>1.4690341649864269E-2</v>
      </c>
    </row>
    <row r="240" spans="9:15" x14ac:dyDescent="0.25">
      <c r="I240" s="2" t="str">
        <f>'Overall Portfolio'!D239</f>
        <v>Aug 17, 2020</v>
      </c>
      <c r="J240" s="19">
        <f>'Overall Portfolio'!E239</f>
        <v>11247.1</v>
      </c>
      <c r="K240" s="19">
        <f>'Overall Portfolio'!F239</f>
        <v>3381.99</v>
      </c>
      <c r="L240" s="32">
        <f>'Overall Portfolio'!G239</f>
        <v>201.43893038923611</v>
      </c>
      <c r="M240" s="35">
        <f t="shared" si="20"/>
        <v>6.1457811493594861E-3</v>
      </c>
      <c r="N240" s="36">
        <f t="shared" si="21"/>
        <v>2.7098744385312123E-3</v>
      </c>
      <c r="O240" s="20">
        <f t="shared" si="22"/>
        <v>9.862421526231957E-3</v>
      </c>
    </row>
    <row r="241" spans="9:15" x14ac:dyDescent="0.25">
      <c r="I241" s="2" t="str">
        <f>'Overall Portfolio'!D240</f>
        <v>Aug 18, 2020</v>
      </c>
      <c r="J241" s="19">
        <f>'Overall Portfolio'!E240</f>
        <v>11385.35</v>
      </c>
      <c r="K241" s="19">
        <f>'Overall Portfolio'!F240</f>
        <v>3389.78</v>
      </c>
      <c r="L241" s="32">
        <f>'Overall Portfolio'!G240</f>
        <v>196.79368598120479</v>
      </c>
      <c r="M241" s="35">
        <f t="shared" si="20"/>
        <v>1.2292057508157761E-2</v>
      </c>
      <c r="N241" s="36">
        <f t="shared" si="21"/>
        <v>2.3033775972136628E-3</v>
      </c>
      <c r="O241" s="20">
        <f t="shared" si="22"/>
        <v>-2.3060311127821254E-2</v>
      </c>
    </row>
    <row r="242" spans="9:15" x14ac:dyDescent="0.25">
      <c r="I242" s="2" t="str">
        <f>'Overall Portfolio'!D241</f>
        <v>Aug 19, 2020</v>
      </c>
      <c r="J242" s="19">
        <f>'Overall Portfolio'!E241</f>
        <v>11408.4</v>
      </c>
      <c r="K242" s="19">
        <f>'Overall Portfolio'!F241</f>
        <v>3374.85</v>
      </c>
      <c r="L242" s="32">
        <f>'Overall Portfolio'!G241</f>
        <v>189.19357364368113</v>
      </c>
      <c r="M242" s="35">
        <f t="shared" si="20"/>
        <v>2.024531525161688E-3</v>
      </c>
      <c r="N242" s="36">
        <f t="shared" si="21"/>
        <v>-4.4044156257928568E-3</v>
      </c>
      <c r="O242" s="20">
        <f t="shared" si="22"/>
        <v>-3.8619696051882091E-2</v>
      </c>
    </row>
    <row r="243" spans="9:15" x14ac:dyDescent="0.25">
      <c r="I243" s="2" t="str">
        <f>'Overall Portfolio'!D242</f>
        <v>Aug 20, 2020</v>
      </c>
      <c r="J243" s="19">
        <f>'Overall Portfolio'!E242</f>
        <v>11312.2</v>
      </c>
      <c r="K243" s="19">
        <f>'Overall Portfolio'!F242</f>
        <v>3385.51</v>
      </c>
      <c r="L243" s="32">
        <f>'Overall Portfolio'!G242</f>
        <v>194.05565787411362</v>
      </c>
      <c r="M243" s="35">
        <f t="shared" si="20"/>
        <v>-8.4323831562707063E-3</v>
      </c>
      <c r="N243" s="36">
        <f t="shared" si="21"/>
        <v>3.1586589033587575E-3</v>
      </c>
      <c r="O243" s="20">
        <f t="shared" si="22"/>
        <v>2.5698992501666629E-2</v>
      </c>
    </row>
    <row r="244" spans="9:15" x14ac:dyDescent="0.25">
      <c r="I244" s="2" t="str">
        <f>'Overall Portfolio'!D243</f>
        <v>Aug 21, 2020</v>
      </c>
      <c r="J244" s="19">
        <f>'Overall Portfolio'!E243</f>
        <v>11371.6</v>
      </c>
      <c r="K244" s="19">
        <f>'Overall Portfolio'!F243</f>
        <v>3397.16</v>
      </c>
      <c r="L244" s="32">
        <f>'Overall Portfolio'!G243</f>
        <v>181.66852517118386</v>
      </c>
      <c r="M244" s="35">
        <f t="shared" si="20"/>
        <v>5.2509679814713994E-3</v>
      </c>
      <c r="N244" s="36">
        <f t="shared" si="21"/>
        <v>3.4411358997610275E-3</v>
      </c>
      <c r="O244" s="20">
        <f t="shared" si="22"/>
        <v>-6.3832886083462936E-2</v>
      </c>
    </row>
    <row r="245" spans="9:15" x14ac:dyDescent="0.25">
      <c r="I245" s="2" t="str">
        <f>'Overall Portfolio'!D244</f>
        <v>Aug 24, 2020</v>
      </c>
      <c r="J245" s="19">
        <f>'Overall Portfolio'!E244</f>
        <v>11466.45</v>
      </c>
      <c r="K245" s="19">
        <f>'Overall Portfolio'!F244</f>
        <v>3431.28</v>
      </c>
      <c r="L245" s="32">
        <f>'Overall Portfolio'!G244</f>
        <v>186.18616135121871</v>
      </c>
      <c r="M245" s="35">
        <f t="shared" si="20"/>
        <v>8.3409546589749972E-3</v>
      </c>
      <c r="N245" s="36">
        <f t="shared" si="21"/>
        <v>1.004368354743379E-2</v>
      </c>
      <c r="O245" s="20">
        <f t="shared" si="22"/>
        <v>2.4867467690277811E-2</v>
      </c>
    </row>
    <row r="246" spans="9:15" x14ac:dyDescent="0.25">
      <c r="I246" s="2" t="str">
        <f>'Overall Portfolio'!D245</f>
        <v>Aug 25, 2020</v>
      </c>
      <c r="J246" s="19">
        <f>'Overall Portfolio'!E245</f>
        <v>11472.25</v>
      </c>
      <c r="K246" s="19">
        <f>'Overall Portfolio'!F245</f>
        <v>3443.62</v>
      </c>
      <c r="L246" s="32">
        <f>'Overall Portfolio'!G245</f>
        <v>173.71927100769562</v>
      </c>
      <c r="M246" s="35">
        <f t="shared" si="20"/>
        <v>5.0582351120009861E-4</v>
      </c>
      <c r="N246" s="36">
        <f t="shared" si="21"/>
        <v>3.5963255694666518E-3</v>
      </c>
      <c r="O246" s="20">
        <f t="shared" si="22"/>
        <v>-6.6959274808860436E-2</v>
      </c>
    </row>
    <row r="247" spans="9:15" x14ac:dyDescent="0.25">
      <c r="I247" s="2" t="str">
        <f>'Overall Portfolio'!D246</f>
        <v>Aug 26, 2020</v>
      </c>
      <c r="J247" s="19">
        <f>'Overall Portfolio'!E246</f>
        <v>11549.6</v>
      </c>
      <c r="K247" s="19">
        <f>'Overall Portfolio'!F246</f>
        <v>3478.73</v>
      </c>
      <c r="L247" s="32">
        <f>'Overall Portfolio'!G246</f>
        <v>176.55499736078156</v>
      </c>
      <c r="M247" s="35">
        <f t="shared" si="20"/>
        <v>6.7423565560373877E-3</v>
      </c>
      <c r="N247" s="36">
        <f t="shared" si="21"/>
        <v>1.0195666188487662E-2</v>
      </c>
      <c r="O247" s="20">
        <f t="shared" si="22"/>
        <v>1.6323614165755451E-2</v>
      </c>
    </row>
    <row r="248" spans="9:15" x14ac:dyDescent="0.25">
      <c r="I248" s="2" t="str">
        <f>'Overall Portfolio'!D247</f>
        <v>Aug 27, 2020</v>
      </c>
      <c r="J248" s="19">
        <f>'Overall Portfolio'!E247</f>
        <v>11559.25</v>
      </c>
      <c r="K248" s="19">
        <f>'Overall Portfolio'!F247</f>
        <v>3484.55</v>
      </c>
      <c r="L248" s="32">
        <f>'Overall Portfolio'!G247</f>
        <v>172.77914348976523</v>
      </c>
      <c r="M248" s="35">
        <f t="shared" si="20"/>
        <v>8.3552677148990284E-4</v>
      </c>
      <c r="N248" s="36">
        <f t="shared" si="21"/>
        <v>1.6730243508407128E-3</v>
      </c>
      <c r="O248" s="20">
        <f t="shared" si="22"/>
        <v>-2.1386275820335698E-2</v>
      </c>
    </row>
    <row r="249" spans="9:15" x14ac:dyDescent="0.25">
      <c r="I249" s="2" t="str">
        <f>'Overall Portfolio'!D248</f>
        <v>Aug 28, 2020</v>
      </c>
      <c r="J249" s="19">
        <f>'Overall Portfolio'!E248</f>
        <v>11647.6</v>
      </c>
      <c r="K249" s="19">
        <f>'Overall Portfolio'!F248</f>
        <v>3508.01</v>
      </c>
      <c r="L249" s="32">
        <f>'Overall Portfolio'!G248</f>
        <v>176.20241499474207</v>
      </c>
      <c r="M249" s="35">
        <f t="shared" si="20"/>
        <v>7.6432294482773333E-3</v>
      </c>
      <c r="N249" s="36">
        <f t="shared" si="21"/>
        <v>6.732576659826961E-3</v>
      </c>
      <c r="O249" s="20">
        <f t="shared" si="22"/>
        <v>1.9812990363502037E-2</v>
      </c>
    </row>
    <row r="250" spans="9:15" x14ac:dyDescent="0.25">
      <c r="I250" s="2" t="str">
        <f>'Overall Portfolio'!D249</f>
        <v>Aug 31, 2020</v>
      </c>
      <c r="J250" s="19">
        <f>'Overall Portfolio'!E249</f>
        <v>11387.5</v>
      </c>
      <c r="K250" s="19">
        <f>'Overall Portfolio'!F249</f>
        <v>3500.31</v>
      </c>
      <c r="L250" s="32">
        <f>'Overall Portfolio'!G249</f>
        <v>189.70303116967196</v>
      </c>
      <c r="M250" s="35">
        <f t="shared" si="20"/>
        <v>-2.2330780589992827E-2</v>
      </c>
      <c r="N250" s="36">
        <f t="shared" si="21"/>
        <v>-2.1949766391772263E-3</v>
      </c>
      <c r="O250" s="20">
        <f t="shared" si="22"/>
        <v>7.6619927004591526E-2</v>
      </c>
    </row>
    <row r="251" spans="9:15" x14ac:dyDescent="0.25">
      <c r="I251" s="2" t="str">
        <f>'Overall Portfolio'!D250</f>
        <v>Sep 01, 2020</v>
      </c>
      <c r="J251" s="19">
        <f>'Overall Portfolio'!E250</f>
        <v>11470.25</v>
      </c>
      <c r="K251" s="19">
        <f>'Overall Portfolio'!F250</f>
        <v>3526.65</v>
      </c>
      <c r="L251" s="32">
        <f>'Overall Portfolio'!G250</f>
        <v>199.57762115166548</v>
      </c>
      <c r="M251" s="35">
        <f t="shared" si="20"/>
        <v>7.2667398463226451E-3</v>
      </c>
      <c r="N251" s="36">
        <f t="shared" si="21"/>
        <v>7.5250477814823302E-3</v>
      </c>
      <c r="O251" s="20">
        <f t="shared" si="22"/>
        <v>5.2052884559138146E-2</v>
      </c>
    </row>
    <row r="252" spans="9:15" x14ac:dyDescent="0.25">
      <c r="I252" s="2" t="str">
        <f>'Overall Portfolio'!D251</f>
        <v>Sep 02, 2020</v>
      </c>
      <c r="J252" s="19">
        <f>'Overall Portfolio'!E251</f>
        <v>11535</v>
      </c>
      <c r="K252" s="19">
        <f>'Overall Portfolio'!F251</f>
        <v>3580.84</v>
      </c>
      <c r="L252" s="32">
        <f>'Overall Portfolio'!G251</f>
        <v>187.45856194700957</v>
      </c>
      <c r="M252" s="35">
        <f t="shared" si="20"/>
        <v>5.6450382511279429E-3</v>
      </c>
      <c r="N252" s="36">
        <f t="shared" si="21"/>
        <v>1.5365857116526938E-2</v>
      </c>
      <c r="O252" s="20">
        <f t="shared" si="22"/>
        <v>-6.0723537712909392E-2</v>
      </c>
    </row>
    <row r="253" spans="9:15" x14ac:dyDescent="0.25">
      <c r="I253" s="2" t="str">
        <f>'Overall Portfolio'!D252</f>
        <v>Sep 03, 2020</v>
      </c>
      <c r="J253" s="19">
        <f>'Overall Portfolio'!E252</f>
        <v>11527.45</v>
      </c>
      <c r="K253" s="19">
        <f>'Overall Portfolio'!F252</f>
        <v>3455.06</v>
      </c>
      <c r="L253" s="32">
        <f>'Overall Portfolio'!G252</f>
        <v>159.41215159712567</v>
      </c>
      <c r="M253" s="35">
        <f t="shared" si="20"/>
        <v>-6.5452969224089053E-4</v>
      </c>
      <c r="N253" s="36">
        <f t="shared" si="21"/>
        <v>-3.5125836395929477E-2</v>
      </c>
      <c r="O253" s="20">
        <f t="shared" si="22"/>
        <v>-0.14961392031702458</v>
      </c>
    </row>
    <row r="254" spans="9:15" x14ac:dyDescent="0.25">
      <c r="I254" s="2" t="str">
        <f>'Overall Portfolio'!D253</f>
        <v>Sep 04, 2020</v>
      </c>
      <c r="J254" s="19">
        <f>'Overall Portfolio'!E253</f>
        <v>11333.85</v>
      </c>
      <c r="K254" s="19">
        <f>'Overall Portfolio'!F253</f>
        <v>3426.96</v>
      </c>
      <c r="L254" s="32">
        <f>'Overall Portfolio'!G253</f>
        <v>165.37648695701228</v>
      </c>
      <c r="M254" s="35">
        <f t="shared" si="20"/>
        <v>-1.6794694403359012E-2</v>
      </c>
      <c r="N254" s="36">
        <f t="shared" si="21"/>
        <v>-8.1329991374968769E-3</v>
      </c>
      <c r="O254" s="20">
        <f t="shared" si="22"/>
        <v>3.7414559054192775E-2</v>
      </c>
    </row>
    <row r="255" spans="9:15" x14ac:dyDescent="0.25">
      <c r="I255" s="2" t="str">
        <f>'Overall Portfolio'!D254</f>
        <v>Sep 07, 2020</v>
      </c>
      <c r="J255" s="19">
        <f>'Overall Portfolio'!E254</f>
        <v>11355.05</v>
      </c>
      <c r="K255" s="19">
        <f>'Overall Portfolio'!F254</f>
        <v>3426.96</v>
      </c>
      <c r="L255" s="32">
        <f>'Overall Portfolio'!G254</f>
        <v>157.31905259226068</v>
      </c>
      <c r="M255" s="35">
        <f t="shared" si="20"/>
        <v>1.8705029623649061E-3</v>
      </c>
      <c r="N255" s="36">
        <f t="shared" si="21"/>
        <v>0</v>
      </c>
      <c r="O255" s="20">
        <f t="shared" si="22"/>
        <v>-4.872176518567628E-2</v>
      </c>
    </row>
    <row r="256" spans="9:15" x14ac:dyDescent="0.25">
      <c r="I256" s="2" t="str">
        <f>'Overall Portfolio'!D255</f>
        <v>Sep 08, 2020</v>
      </c>
      <c r="J256" s="19">
        <f>'Overall Portfolio'!E255</f>
        <v>11317.35</v>
      </c>
      <c r="K256" s="19">
        <f>'Overall Portfolio'!F255</f>
        <v>3331.84</v>
      </c>
      <c r="L256" s="32">
        <f>'Overall Portfolio'!G255</f>
        <v>154.00432649231612</v>
      </c>
      <c r="M256" s="35">
        <f t="shared" si="20"/>
        <v>-3.3201086741140307E-3</v>
      </c>
      <c r="N256" s="36">
        <f t="shared" si="21"/>
        <v>-2.7756378831384043E-2</v>
      </c>
      <c r="O256" s="20">
        <f t="shared" si="22"/>
        <v>-2.1070086841519786E-2</v>
      </c>
    </row>
    <row r="257" spans="9:15" x14ac:dyDescent="0.25">
      <c r="I257" s="2" t="str">
        <f>'Overall Portfolio'!D256</f>
        <v>Sep 09, 2020</v>
      </c>
      <c r="J257" s="19">
        <f>'Overall Portfolio'!E256</f>
        <v>11278</v>
      </c>
      <c r="K257" s="19">
        <f>'Overall Portfolio'!F256</f>
        <v>3398.96</v>
      </c>
      <c r="L257" s="32">
        <f>'Overall Portfolio'!G256</f>
        <v>159.01533039381928</v>
      </c>
      <c r="M257" s="35">
        <f t="shared" si="20"/>
        <v>-3.4769623630973578E-3</v>
      </c>
      <c r="N257" s="36">
        <f t="shared" si="21"/>
        <v>2.0145024971186976E-2</v>
      </c>
      <c r="O257" s="20">
        <f t="shared" si="22"/>
        <v>3.2538072245348104E-2</v>
      </c>
    </row>
    <row r="258" spans="9:15" x14ac:dyDescent="0.25">
      <c r="I258" s="2" t="str">
        <f>'Overall Portfolio'!D257</f>
        <v>Sep 10, 2020</v>
      </c>
      <c r="J258" s="19">
        <f>'Overall Portfolio'!E257</f>
        <v>11449.25</v>
      </c>
      <c r="K258" s="19">
        <f>'Overall Portfolio'!F257</f>
        <v>3339.19</v>
      </c>
      <c r="L258" s="32">
        <f>'Overall Portfolio'!G257</f>
        <v>163.91385216474055</v>
      </c>
      <c r="M258" s="35">
        <f t="shared" si="20"/>
        <v>1.5184429863450921E-2</v>
      </c>
      <c r="N258" s="36">
        <f t="shared" si="21"/>
        <v>-1.7584790641843373E-2</v>
      </c>
      <c r="O258" s="20">
        <f t="shared" si="22"/>
        <v>3.0805342848324813E-2</v>
      </c>
    </row>
    <row r="259" spans="9:15" x14ac:dyDescent="0.25">
      <c r="I259" s="2" t="str">
        <f>'Overall Portfolio'!D258</f>
        <v>Sep 11, 2020</v>
      </c>
      <c r="J259" s="19">
        <f>'Overall Portfolio'!E258</f>
        <v>11464.45</v>
      </c>
      <c r="K259" s="19">
        <f>'Overall Portfolio'!F258</f>
        <v>3340.97</v>
      </c>
      <c r="L259" s="32">
        <f>'Overall Portfolio'!G258</f>
        <v>165.86318436771734</v>
      </c>
      <c r="M259" s="35">
        <f t="shared" si="20"/>
        <v>1.3275978775904029E-3</v>
      </c>
      <c r="N259" s="36">
        <f t="shared" si="21"/>
        <v>5.3306340759284865E-4</v>
      </c>
      <c r="O259" s="20">
        <f t="shared" si="22"/>
        <v>1.1892418958085571E-2</v>
      </c>
    </row>
    <row r="260" spans="9:15" x14ac:dyDescent="0.25">
      <c r="I260" s="2" t="str">
        <f>'Overall Portfolio'!D259</f>
        <v>Sep 14, 2020</v>
      </c>
      <c r="J260" s="19">
        <f>'Overall Portfolio'!E259</f>
        <v>11440.05</v>
      </c>
      <c r="K260" s="19">
        <f>'Overall Portfolio'!F259</f>
        <v>3383.54</v>
      </c>
      <c r="L260" s="32">
        <f>'Overall Portfolio'!G259</f>
        <v>173.47897380992106</v>
      </c>
      <c r="M260" s="35">
        <f t="shared" si="20"/>
        <v>-2.1283184103905173E-3</v>
      </c>
      <c r="N260" s="36">
        <f t="shared" si="21"/>
        <v>1.274180851668838E-2</v>
      </c>
      <c r="O260" s="20">
        <f t="shared" si="22"/>
        <v>4.5916093262261093E-2</v>
      </c>
    </row>
    <row r="261" spans="9:15" x14ac:dyDescent="0.25">
      <c r="I261" s="2" t="str">
        <f>'Overall Portfolio'!D260</f>
        <v>Sep 15, 2020</v>
      </c>
      <c r="J261" s="19">
        <f>'Overall Portfolio'!E260</f>
        <v>11521.8</v>
      </c>
      <c r="K261" s="19">
        <f>'Overall Portfolio'!F260</f>
        <v>3401.2</v>
      </c>
      <c r="L261" s="32">
        <f>'Overall Portfolio'!G260</f>
        <v>165.27177673202934</v>
      </c>
      <c r="M261" s="35">
        <f t="shared" si="20"/>
        <v>7.1459477886897105E-3</v>
      </c>
      <c r="N261" s="36">
        <f t="shared" si="21"/>
        <v>5.2193856138835759E-3</v>
      </c>
      <c r="O261" s="20">
        <f t="shared" si="22"/>
        <v>-4.7309462914417844E-2</v>
      </c>
    </row>
    <row r="262" spans="9:15" x14ac:dyDescent="0.25">
      <c r="I262" s="2" t="str">
        <f>'Overall Portfolio'!D261</f>
        <v>Sep 16, 2020</v>
      </c>
      <c r="J262" s="19">
        <f>'Overall Portfolio'!E261</f>
        <v>11604.55</v>
      </c>
      <c r="K262" s="19">
        <f>'Overall Portfolio'!F261</f>
        <v>3385.49</v>
      </c>
      <c r="L262" s="32">
        <f>'Overall Portfolio'!G261</f>
        <v>165.69817776062087</v>
      </c>
      <c r="M262" s="35">
        <f t="shared" ref="M262:M325" si="23">J262/J261-1</f>
        <v>7.182037528858265E-3</v>
      </c>
      <c r="N262" s="36">
        <f t="shared" ref="N262:N325" si="24">K262/K261-1</f>
        <v>-4.6189580148182641E-3</v>
      </c>
      <c r="O262" s="20">
        <f t="shared" ref="O262:O325" si="25">L262/L261-1</f>
        <v>2.5799990598691647E-3</v>
      </c>
    </row>
    <row r="263" spans="9:15" x14ac:dyDescent="0.25">
      <c r="I263" s="2" t="str">
        <f>'Overall Portfolio'!D262</f>
        <v>Sep 17, 2020</v>
      </c>
      <c r="J263" s="19">
        <f>'Overall Portfolio'!E262</f>
        <v>11516.1</v>
      </c>
      <c r="K263" s="19">
        <f>'Overall Portfolio'!F262</f>
        <v>3357.01</v>
      </c>
      <c r="L263" s="32">
        <f>'Overall Portfolio'!G262</f>
        <v>169.84079593063441</v>
      </c>
      <c r="M263" s="35">
        <f t="shared" si="23"/>
        <v>-7.6220103321541499E-3</v>
      </c>
      <c r="N263" s="36">
        <f t="shared" si="24"/>
        <v>-8.4123716212423094E-3</v>
      </c>
      <c r="O263" s="20">
        <f t="shared" si="25"/>
        <v>2.5000988097758414E-2</v>
      </c>
    </row>
    <row r="264" spans="9:15" x14ac:dyDescent="0.25">
      <c r="I264" s="2" t="str">
        <f>'Overall Portfolio'!D263</f>
        <v>Sep 18, 2020</v>
      </c>
      <c r="J264" s="19">
        <f>'Overall Portfolio'!E263</f>
        <v>11504.95</v>
      </c>
      <c r="K264" s="19">
        <f>'Overall Portfolio'!F263</f>
        <v>3319.47</v>
      </c>
      <c r="L264" s="32">
        <f>'Overall Portfolio'!G263</f>
        <v>168.13388482099143</v>
      </c>
      <c r="M264" s="35">
        <f t="shared" si="23"/>
        <v>-9.6820972377797965E-4</v>
      </c>
      <c r="N264" s="36">
        <f t="shared" si="24"/>
        <v>-1.1182570203842279E-2</v>
      </c>
      <c r="O264" s="20">
        <f t="shared" si="25"/>
        <v>-1.0050065417381293E-2</v>
      </c>
    </row>
    <row r="265" spans="9:15" x14ac:dyDescent="0.25">
      <c r="I265" s="2" t="str">
        <f>'Overall Portfolio'!D264</f>
        <v>Sep 21, 2020</v>
      </c>
      <c r="J265" s="19">
        <f>'Overall Portfolio'!E264</f>
        <v>11250.55</v>
      </c>
      <c r="K265" s="19">
        <f>'Overall Portfolio'!F264</f>
        <v>3281.06</v>
      </c>
      <c r="L265" s="32">
        <f>'Overall Portfolio'!G264</f>
        <v>148.69368743720489</v>
      </c>
      <c r="M265" s="35">
        <f t="shared" si="23"/>
        <v>-2.2112221261283316E-2</v>
      </c>
      <c r="N265" s="36">
        <f t="shared" si="24"/>
        <v>-1.1571124305988612E-2</v>
      </c>
      <c r="O265" s="20">
        <f t="shared" si="25"/>
        <v>-0.11562331652827806</v>
      </c>
    </row>
    <row r="266" spans="9:15" x14ac:dyDescent="0.25">
      <c r="I266" s="2" t="str">
        <f>'Overall Portfolio'!D265</f>
        <v>Sep 22, 2020</v>
      </c>
      <c r="J266" s="19">
        <f>'Overall Portfolio'!E265</f>
        <v>11153.65</v>
      </c>
      <c r="K266" s="19">
        <f>'Overall Portfolio'!F265</f>
        <v>3315.57</v>
      </c>
      <c r="L266" s="32">
        <f>'Overall Portfolio'!G265</f>
        <v>151.54658068074198</v>
      </c>
      <c r="M266" s="35">
        <f t="shared" si="23"/>
        <v>-8.6129122576229511E-3</v>
      </c>
      <c r="N266" s="36">
        <f t="shared" si="24"/>
        <v>1.0517942372282096E-2</v>
      </c>
      <c r="O266" s="20">
        <f t="shared" si="25"/>
        <v>1.9186377664767384E-2</v>
      </c>
    </row>
    <row r="267" spans="9:15" x14ac:dyDescent="0.25">
      <c r="I267" s="2" t="str">
        <f>'Overall Portfolio'!D266</f>
        <v>Sep 23, 2020</v>
      </c>
      <c r="J267" s="19">
        <f>'Overall Portfolio'!E266</f>
        <v>11131.85</v>
      </c>
      <c r="K267" s="19">
        <f>'Overall Portfolio'!F266</f>
        <v>3236.92</v>
      </c>
      <c r="L267" s="32">
        <f>'Overall Portfolio'!G266</f>
        <v>143.07984859930605</v>
      </c>
      <c r="M267" s="35">
        <f t="shared" si="23"/>
        <v>-1.9545171311632359E-3</v>
      </c>
      <c r="N267" s="36">
        <f t="shared" si="24"/>
        <v>-2.3721411401357861E-2</v>
      </c>
      <c r="O267" s="20">
        <f t="shared" si="25"/>
        <v>-5.5868842724155598E-2</v>
      </c>
    </row>
    <row r="268" spans="9:15" x14ac:dyDescent="0.25">
      <c r="I268" s="2" t="str">
        <f>'Overall Portfolio'!D267</f>
        <v>Sep 24, 2020</v>
      </c>
      <c r="J268" s="19">
        <f>'Overall Portfolio'!E267</f>
        <v>10805.55</v>
      </c>
      <c r="K268" s="19">
        <f>'Overall Portfolio'!F267</f>
        <v>3246.59</v>
      </c>
      <c r="L268" s="32">
        <f>'Overall Portfolio'!G267</f>
        <v>154.07058266003921</v>
      </c>
      <c r="M268" s="35">
        <f t="shared" si="23"/>
        <v>-2.9312288613303372E-2</v>
      </c>
      <c r="N268" s="36">
        <f t="shared" si="24"/>
        <v>2.9874077827070078E-3</v>
      </c>
      <c r="O268" s="20">
        <f t="shared" si="25"/>
        <v>7.6815387829439308E-2</v>
      </c>
    </row>
    <row r="269" spans="9:15" x14ac:dyDescent="0.25">
      <c r="I269" s="2" t="str">
        <f>'Overall Portfolio'!D268</f>
        <v>Sep 25, 2020</v>
      </c>
      <c r="J269" s="19">
        <f>'Overall Portfolio'!E268</f>
        <v>11050.25</v>
      </c>
      <c r="K269" s="19">
        <f>'Overall Portfolio'!F268</f>
        <v>3298.46</v>
      </c>
      <c r="L269" s="32">
        <f>'Overall Portfolio'!G268</f>
        <v>162.52400160188154</v>
      </c>
      <c r="M269" s="35">
        <f t="shared" si="23"/>
        <v>2.2645769997825305E-2</v>
      </c>
      <c r="N269" s="36">
        <f t="shared" si="24"/>
        <v>1.5976763311659203E-2</v>
      </c>
      <c r="O269" s="20">
        <f t="shared" si="25"/>
        <v>5.4867183571928324E-2</v>
      </c>
    </row>
    <row r="270" spans="9:15" x14ac:dyDescent="0.25">
      <c r="I270" s="2" t="str">
        <f>'Overall Portfolio'!D269</f>
        <v>Sep 28, 2020</v>
      </c>
      <c r="J270" s="19">
        <f>'Overall Portfolio'!E269</f>
        <v>11227.55</v>
      </c>
      <c r="K270" s="19">
        <f>'Overall Portfolio'!F269</f>
        <v>3351.6</v>
      </c>
      <c r="L270" s="32">
        <f>'Overall Portfolio'!G269</f>
        <v>167.55363140654438</v>
      </c>
      <c r="M270" s="35">
        <f t="shared" si="23"/>
        <v>1.6044885862310787E-2</v>
      </c>
      <c r="N270" s="36">
        <f t="shared" si="24"/>
        <v>1.6110548559024496E-2</v>
      </c>
      <c r="O270" s="20">
        <f t="shared" si="25"/>
        <v>3.0946997090210759E-2</v>
      </c>
    </row>
    <row r="271" spans="9:15" x14ac:dyDescent="0.25">
      <c r="I271" s="2" t="str">
        <f>'Overall Portfolio'!D270</f>
        <v>Sep 29, 2020</v>
      </c>
      <c r="J271" s="19">
        <f>'Overall Portfolio'!E270</f>
        <v>11222.4</v>
      </c>
      <c r="K271" s="19">
        <f>'Overall Portfolio'!F270</f>
        <v>3335.47</v>
      </c>
      <c r="L271" s="32">
        <f>'Overall Portfolio'!G270</f>
        <v>171.27713800691203</v>
      </c>
      <c r="M271" s="35">
        <f t="shared" si="23"/>
        <v>-4.5869312539237317E-4</v>
      </c>
      <c r="N271" s="36">
        <f t="shared" si="24"/>
        <v>-4.8126268051080778E-3</v>
      </c>
      <c r="O271" s="20">
        <f t="shared" si="25"/>
        <v>2.222277469673628E-2</v>
      </c>
    </row>
    <row r="272" spans="9:15" x14ac:dyDescent="0.25">
      <c r="I272" s="2" t="str">
        <f>'Overall Portfolio'!D271</f>
        <v>Sep 30, 2020</v>
      </c>
      <c r="J272" s="19">
        <f>'Overall Portfolio'!E271</f>
        <v>11247.55</v>
      </c>
      <c r="K272" s="19">
        <f>'Overall Portfolio'!F271</f>
        <v>3363</v>
      </c>
      <c r="L272" s="32">
        <f>'Overall Portfolio'!G271</f>
        <v>171.78212379643301</v>
      </c>
      <c r="M272" s="35">
        <f t="shared" si="23"/>
        <v>2.2410536070716081E-3</v>
      </c>
      <c r="N272" s="36">
        <f t="shared" si="24"/>
        <v>8.2537093722925281E-3</v>
      </c>
      <c r="O272" s="20">
        <f t="shared" si="25"/>
        <v>2.9483549024540423E-3</v>
      </c>
    </row>
    <row r="273" spans="9:15" x14ac:dyDescent="0.25">
      <c r="I273" s="2" t="str">
        <f>'Overall Portfolio'!D272</f>
        <v>Oct 01, 2020</v>
      </c>
      <c r="J273" s="19">
        <f>'Overall Portfolio'!E272</f>
        <v>11416.95</v>
      </c>
      <c r="K273" s="19">
        <f>'Overall Portfolio'!F272</f>
        <v>3380.8</v>
      </c>
      <c r="L273" s="32">
        <f>'Overall Portfolio'!G272</f>
        <v>166.43603093307189</v>
      </c>
      <c r="M273" s="35">
        <f t="shared" si="23"/>
        <v>1.5061057741463824E-2</v>
      </c>
      <c r="N273" s="36">
        <f t="shared" si="24"/>
        <v>5.2928932500744263E-3</v>
      </c>
      <c r="O273" s="20">
        <f t="shared" si="25"/>
        <v>-3.1121357363682378E-2</v>
      </c>
    </row>
    <row r="274" spans="9:15" x14ac:dyDescent="0.25">
      <c r="I274" s="2" t="str">
        <f>'Overall Portfolio'!D273</f>
        <v>Oct 05, 2020</v>
      </c>
      <c r="J274" s="19">
        <f>'Overall Portfolio'!E273</f>
        <v>11503.35</v>
      </c>
      <c r="K274" s="19">
        <f>'Overall Portfolio'!F273</f>
        <v>3408.63</v>
      </c>
      <c r="L274" s="32">
        <f>'Overall Portfolio'!G273</f>
        <v>167.88007814644797</v>
      </c>
      <c r="M274" s="35">
        <f t="shared" si="23"/>
        <v>7.5676954002601438E-3</v>
      </c>
      <c r="N274" s="36">
        <f t="shared" si="24"/>
        <v>8.2317794604827021E-3</v>
      </c>
      <c r="O274" s="20">
        <f t="shared" si="25"/>
        <v>8.6762896548329138E-3</v>
      </c>
    </row>
    <row r="275" spans="9:15" x14ac:dyDescent="0.25">
      <c r="I275" s="2" t="str">
        <f>'Overall Portfolio'!D274</f>
        <v>Oct 06, 2020</v>
      </c>
      <c r="J275" s="19">
        <f>'Overall Portfolio'!E274</f>
        <v>11662.4</v>
      </c>
      <c r="K275" s="19">
        <f>'Overall Portfolio'!F274</f>
        <v>3360.95</v>
      </c>
      <c r="L275" s="32">
        <f>'Overall Portfolio'!G274</f>
        <v>161.93258079143868</v>
      </c>
      <c r="M275" s="35">
        <f t="shared" si="23"/>
        <v>1.3826407090108406E-2</v>
      </c>
      <c r="N275" s="36">
        <f t="shared" si="24"/>
        <v>-1.3988024514247743E-2</v>
      </c>
      <c r="O275" s="20">
        <f t="shared" si="25"/>
        <v>-3.5427058532943145E-2</v>
      </c>
    </row>
    <row r="276" spans="9:15" x14ac:dyDescent="0.25">
      <c r="I276" s="2" t="str">
        <f>'Overall Portfolio'!D275</f>
        <v>Oct 07, 2020</v>
      </c>
      <c r="J276" s="19">
        <f>'Overall Portfolio'!E275</f>
        <v>11738.85</v>
      </c>
      <c r="K276" s="19">
        <f>'Overall Portfolio'!F275</f>
        <v>3419.45</v>
      </c>
      <c r="L276" s="32">
        <f>'Overall Portfolio'!G275</f>
        <v>162.70236993598274</v>
      </c>
      <c r="M276" s="35">
        <f t="shared" si="23"/>
        <v>6.555254493071816E-3</v>
      </c>
      <c r="N276" s="36">
        <f t="shared" si="24"/>
        <v>1.740579300495404E-2</v>
      </c>
      <c r="O276" s="20">
        <f t="shared" si="25"/>
        <v>4.7537632067724545E-3</v>
      </c>
    </row>
    <row r="277" spans="9:15" x14ac:dyDescent="0.25">
      <c r="I277" s="2" t="str">
        <f>'Overall Portfolio'!D276</f>
        <v>Oct 08, 2020</v>
      </c>
      <c r="J277" s="19">
        <f>'Overall Portfolio'!E276</f>
        <v>11834.6</v>
      </c>
      <c r="K277" s="19">
        <f>'Overall Portfolio'!F276</f>
        <v>3446.83</v>
      </c>
      <c r="L277" s="32">
        <f>'Overall Portfolio'!G276</f>
        <v>166.09619745399598</v>
      </c>
      <c r="M277" s="35">
        <f t="shared" si="23"/>
        <v>8.1566763354161687E-3</v>
      </c>
      <c r="N277" s="36">
        <f t="shared" si="24"/>
        <v>8.0071356504700653E-3</v>
      </c>
      <c r="O277" s="20">
        <f t="shared" si="25"/>
        <v>2.0859115447111165E-2</v>
      </c>
    </row>
    <row r="278" spans="9:15" x14ac:dyDescent="0.25">
      <c r="I278" s="2" t="str">
        <f>'Overall Portfolio'!D277</f>
        <v>Oct 09, 2020</v>
      </c>
      <c r="J278" s="19">
        <f>'Overall Portfolio'!E277</f>
        <v>11914.2</v>
      </c>
      <c r="K278" s="19">
        <f>'Overall Portfolio'!F277</f>
        <v>3477.13</v>
      </c>
      <c r="L278" s="32">
        <f>'Overall Portfolio'!G277</f>
        <v>172.25698406140685</v>
      </c>
      <c r="M278" s="35">
        <f t="shared" si="23"/>
        <v>6.7260405928379896E-3</v>
      </c>
      <c r="N278" s="36">
        <f t="shared" si="24"/>
        <v>8.7906859346125188E-3</v>
      </c>
      <c r="O278" s="20">
        <f t="shared" si="25"/>
        <v>3.7091677605185502E-2</v>
      </c>
    </row>
    <row r="279" spans="9:15" x14ac:dyDescent="0.25">
      <c r="I279" s="2" t="str">
        <f>'Overall Portfolio'!D278</f>
        <v>Oct 12, 2020</v>
      </c>
      <c r="J279" s="19">
        <f>'Overall Portfolio'!E278</f>
        <v>11930.95</v>
      </c>
      <c r="K279" s="19">
        <f>'Overall Portfolio'!F278</f>
        <v>3534.22</v>
      </c>
      <c r="L279" s="32">
        <f>'Overall Portfolio'!G278</f>
        <v>183.98132572419777</v>
      </c>
      <c r="M279" s="35">
        <f t="shared" si="23"/>
        <v>1.4058854140437393E-3</v>
      </c>
      <c r="N279" s="36">
        <f t="shared" si="24"/>
        <v>1.6418713134107588E-2</v>
      </c>
      <c r="O279" s="20">
        <f t="shared" si="25"/>
        <v>6.8063084505249227E-2</v>
      </c>
    </row>
    <row r="280" spans="9:15" x14ac:dyDescent="0.25">
      <c r="I280" s="2" t="str">
        <f>'Overall Portfolio'!D279</f>
        <v>Oct 13, 2020</v>
      </c>
      <c r="J280" s="19">
        <f>'Overall Portfolio'!E279</f>
        <v>11934.5</v>
      </c>
      <c r="K280" s="19">
        <f>'Overall Portfolio'!F279</f>
        <v>3511.93</v>
      </c>
      <c r="L280" s="32">
        <f>'Overall Portfolio'!G279</f>
        <v>182.79247715551941</v>
      </c>
      <c r="M280" s="35">
        <f t="shared" si="23"/>
        <v>2.9754545949822742E-4</v>
      </c>
      <c r="N280" s="36">
        <f t="shared" si="24"/>
        <v>-6.3069078891523356E-3</v>
      </c>
      <c r="O280" s="20">
        <f t="shared" si="25"/>
        <v>-6.4617893364924406E-3</v>
      </c>
    </row>
    <row r="281" spans="9:15" x14ac:dyDescent="0.25">
      <c r="I281" s="2" t="str">
        <f>'Overall Portfolio'!D280</f>
        <v>Oct 14, 2020</v>
      </c>
      <c r="J281" s="19">
        <f>'Overall Portfolio'!E280</f>
        <v>11971.05</v>
      </c>
      <c r="K281" s="19">
        <f>'Overall Portfolio'!F280</f>
        <v>3488.67</v>
      </c>
      <c r="L281" s="32">
        <f>'Overall Portfolio'!G280</f>
        <v>181.33771434201338</v>
      </c>
      <c r="M281" s="35">
        <f t="shared" si="23"/>
        <v>3.0625497507226207E-3</v>
      </c>
      <c r="N281" s="36">
        <f t="shared" si="24"/>
        <v>-6.623138843883547E-3</v>
      </c>
      <c r="O281" s="20">
        <f t="shared" si="25"/>
        <v>-7.9585486019115859E-3</v>
      </c>
    </row>
    <row r="282" spans="9:15" x14ac:dyDescent="0.25">
      <c r="I282" s="2" t="str">
        <f>'Overall Portfolio'!D281</f>
        <v>Oct 15, 2020</v>
      </c>
      <c r="J282" s="19">
        <f>'Overall Portfolio'!E281</f>
        <v>11680.35</v>
      </c>
      <c r="K282" s="19">
        <f>'Overall Portfolio'!F281</f>
        <v>3483.34</v>
      </c>
      <c r="L282" s="32">
        <f>'Overall Portfolio'!G281</f>
        <v>181.6156397956793</v>
      </c>
      <c r="M282" s="35">
        <f t="shared" si="23"/>
        <v>-2.4283584146753912E-2</v>
      </c>
      <c r="N282" s="36">
        <f t="shared" si="24"/>
        <v>-1.5278028589691406E-3</v>
      </c>
      <c r="O282" s="20">
        <f t="shared" si="25"/>
        <v>1.5326401056414696E-3</v>
      </c>
    </row>
    <row r="283" spans="9:15" x14ac:dyDescent="0.25">
      <c r="I283" s="2" t="str">
        <f>'Overall Portfolio'!D282</f>
        <v>Oct 16, 2020</v>
      </c>
      <c r="J283" s="19">
        <f>'Overall Portfolio'!E282</f>
        <v>11762.45</v>
      </c>
      <c r="K283" s="19">
        <f>'Overall Portfolio'!F282</f>
        <v>3483.81</v>
      </c>
      <c r="L283" s="32">
        <f>'Overall Portfolio'!G282</f>
        <v>176.34742718098471</v>
      </c>
      <c r="M283" s="35">
        <f t="shared" si="23"/>
        <v>7.0288989627880216E-3</v>
      </c>
      <c r="N283" s="36">
        <f t="shared" si="24"/>
        <v>1.3492797142955482E-4</v>
      </c>
      <c r="O283" s="20">
        <f t="shared" si="25"/>
        <v>-2.9007483169518955E-2</v>
      </c>
    </row>
    <row r="284" spans="9:15" x14ac:dyDescent="0.25">
      <c r="I284" s="2" t="str">
        <f>'Overall Portfolio'!D283</f>
        <v>Oct 19, 2020</v>
      </c>
      <c r="J284" s="19">
        <f>'Overall Portfolio'!E283</f>
        <v>11873.05</v>
      </c>
      <c r="K284" s="19">
        <f>'Overall Portfolio'!F283</f>
        <v>3426.92</v>
      </c>
      <c r="L284" s="32">
        <f>'Overall Portfolio'!G283</f>
        <v>182.05079661087336</v>
      </c>
      <c r="M284" s="35">
        <f t="shared" si="23"/>
        <v>9.4028029874726471E-3</v>
      </c>
      <c r="N284" s="36">
        <f t="shared" si="24"/>
        <v>-1.6329822808936134E-2</v>
      </c>
      <c r="O284" s="20">
        <f t="shared" si="25"/>
        <v>3.2341665092937788E-2</v>
      </c>
    </row>
    <row r="285" spans="9:15" x14ac:dyDescent="0.25">
      <c r="I285" s="2" t="str">
        <f>'Overall Portfolio'!D284</f>
        <v>Oct 20, 2020</v>
      </c>
      <c r="J285" s="19">
        <f>'Overall Portfolio'!E284</f>
        <v>11896.8</v>
      </c>
      <c r="K285" s="19">
        <f>'Overall Portfolio'!F284</f>
        <v>3443.12</v>
      </c>
      <c r="L285" s="32">
        <f>'Overall Portfolio'!G284</f>
        <v>175.93507763554175</v>
      </c>
      <c r="M285" s="35">
        <f t="shared" si="23"/>
        <v>2.0003284749916528E-3</v>
      </c>
      <c r="N285" s="36">
        <f t="shared" si="24"/>
        <v>4.7272769717412455E-3</v>
      </c>
      <c r="O285" s="20">
        <f t="shared" si="25"/>
        <v>-3.3593475497960767E-2</v>
      </c>
    </row>
    <row r="286" spans="9:15" x14ac:dyDescent="0.25">
      <c r="I286" s="2" t="str">
        <f>'Overall Portfolio'!D285</f>
        <v>Oct 21, 2020</v>
      </c>
      <c r="J286" s="19">
        <f>'Overall Portfolio'!E285</f>
        <v>11937.65</v>
      </c>
      <c r="K286" s="19">
        <f>'Overall Portfolio'!F285</f>
        <v>3435.56</v>
      </c>
      <c r="L286" s="32">
        <f>'Overall Portfolio'!G285</f>
        <v>184.81881746126476</v>
      </c>
      <c r="M286" s="35">
        <f t="shared" si="23"/>
        <v>3.4336964561898498E-3</v>
      </c>
      <c r="N286" s="36">
        <f t="shared" si="24"/>
        <v>-2.1956829851994542E-3</v>
      </c>
      <c r="O286" s="20">
        <f t="shared" si="25"/>
        <v>5.0494420698333542E-2</v>
      </c>
    </row>
    <row r="287" spans="9:15" x14ac:dyDescent="0.25">
      <c r="I287" s="2" t="str">
        <f>'Overall Portfolio'!D286</f>
        <v>Oct 22, 2020</v>
      </c>
      <c r="J287" s="19">
        <f>'Overall Portfolio'!E286</f>
        <v>11896.45</v>
      </c>
      <c r="K287" s="19">
        <f>'Overall Portfolio'!F286</f>
        <v>3453.49</v>
      </c>
      <c r="L287" s="32">
        <f>'Overall Portfolio'!G286</f>
        <v>192.33711547367039</v>
      </c>
      <c r="M287" s="35">
        <f t="shared" si="23"/>
        <v>-3.4512655338361231E-3</v>
      </c>
      <c r="N287" s="36">
        <f t="shared" si="24"/>
        <v>5.2189453829942778E-3</v>
      </c>
      <c r="O287" s="20">
        <f t="shared" si="25"/>
        <v>4.0679288590196538E-2</v>
      </c>
    </row>
    <row r="288" spans="9:15" x14ac:dyDescent="0.25">
      <c r="I288" s="2" t="str">
        <f>'Overall Portfolio'!D287</f>
        <v>Oct 23, 2020</v>
      </c>
      <c r="J288" s="19">
        <f>'Overall Portfolio'!E287</f>
        <v>11930.35</v>
      </c>
      <c r="K288" s="19">
        <f>'Overall Portfolio'!F287</f>
        <v>3465.39</v>
      </c>
      <c r="L288" s="32">
        <f>'Overall Portfolio'!G287</f>
        <v>189.8855818017289</v>
      </c>
      <c r="M288" s="35">
        <f t="shared" si="23"/>
        <v>2.8495895834470542E-3</v>
      </c>
      <c r="N288" s="36">
        <f t="shared" si="24"/>
        <v>3.4457896215134287E-3</v>
      </c>
      <c r="O288" s="20">
        <f t="shared" si="25"/>
        <v>-1.2746024946376444E-2</v>
      </c>
    </row>
    <row r="289" spans="9:15" x14ac:dyDescent="0.25">
      <c r="I289" s="2" t="str">
        <f>'Overall Portfolio'!D288</f>
        <v>Oct 26, 2020</v>
      </c>
      <c r="J289" s="19">
        <f>'Overall Portfolio'!E288</f>
        <v>11767.75</v>
      </c>
      <c r="K289" s="19">
        <f>'Overall Portfolio'!F288</f>
        <v>3400.97</v>
      </c>
      <c r="L289" s="32">
        <f>'Overall Portfolio'!G288</f>
        <v>185.72984040219188</v>
      </c>
      <c r="M289" s="35">
        <f t="shared" si="23"/>
        <v>-1.362910560042252E-2</v>
      </c>
      <c r="N289" s="36">
        <f t="shared" si="24"/>
        <v>-1.8589538262648642E-2</v>
      </c>
      <c r="O289" s="20">
        <f t="shared" si="25"/>
        <v>-2.1885502627978837E-2</v>
      </c>
    </row>
    <row r="290" spans="9:15" x14ac:dyDescent="0.25">
      <c r="I290" s="2" t="str">
        <f>'Overall Portfolio'!D289</f>
        <v>Oct 27, 2020</v>
      </c>
      <c r="J290" s="19">
        <f>'Overall Portfolio'!E289</f>
        <v>11889.4</v>
      </c>
      <c r="K290" s="19">
        <f>'Overall Portfolio'!F289</f>
        <v>3390.68</v>
      </c>
      <c r="L290" s="32">
        <f>'Overall Portfolio'!G289</f>
        <v>188.87873793829468</v>
      </c>
      <c r="M290" s="35">
        <f t="shared" si="23"/>
        <v>1.0337575152429279E-2</v>
      </c>
      <c r="N290" s="36">
        <f t="shared" si="24"/>
        <v>-3.0256074002417144E-3</v>
      </c>
      <c r="O290" s="20">
        <f t="shared" si="25"/>
        <v>1.6954182102800308E-2</v>
      </c>
    </row>
    <row r="291" spans="9:15" x14ac:dyDescent="0.25">
      <c r="I291" s="2" t="str">
        <f>'Overall Portfolio'!D290</f>
        <v>Oct 28, 2020</v>
      </c>
      <c r="J291" s="19">
        <f>'Overall Portfolio'!E290</f>
        <v>11729.6</v>
      </c>
      <c r="K291" s="19">
        <f>'Overall Portfolio'!F290</f>
        <v>3271.03</v>
      </c>
      <c r="L291" s="32">
        <f>'Overall Portfolio'!G290</f>
        <v>182.17461281123715</v>
      </c>
      <c r="M291" s="35">
        <f t="shared" si="23"/>
        <v>-1.3440543677561423E-2</v>
      </c>
      <c r="N291" s="36">
        <f t="shared" si="24"/>
        <v>-3.5287906850543171E-2</v>
      </c>
      <c r="O291" s="20">
        <f t="shared" si="25"/>
        <v>-3.5494334620383317E-2</v>
      </c>
    </row>
    <row r="292" spans="9:15" x14ac:dyDescent="0.25">
      <c r="I292" s="2" t="str">
        <f>'Overall Portfolio'!D291</f>
        <v>Oct 29, 2020</v>
      </c>
      <c r="J292" s="19">
        <f>'Overall Portfolio'!E291</f>
        <v>11670.8</v>
      </c>
      <c r="K292" s="19">
        <f>'Overall Portfolio'!F291</f>
        <v>3310.11</v>
      </c>
      <c r="L292" s="32">
        <f>'Overall Portfolio'!G291</f>
        <v>179.98732002854649</v>
      </c>
      <c r="M292" s="35">
        <f t="shared" si="23"/>
        <v>-5.0129586686673555E-3</v>
      </c>
      <c r="N292" s="36">
        <f t="shared" si="24"/>
        <v>1.1947307117329942E-2</v>
      </c>
      <c r="O292" s="20">
        <f t="shared" si="25"/>
        <v>-1.2006572973793372E-2</v>
      </c>
    </row>
    <row r="293" spans="9:15" x14ac:dyDescent="0.25">
      <c r="I293" s="2" t="str">
        <f>'Overall Portfolio'!D292</f>
        <v>Oct 30, 2020</v>
      </c>
      <c r="J293" s="19">
        <f>'Overall Portfolio'!E292</f>
        <v>11642.4</v>
      </c>
      <c r="K293" s="19">
        <f>'Overall Portfolio'!F292</f>
        <v>3269.96</v>
      </c>
      <c r="L293" s="32">
        <f>'Overall Portfolio'!G292</f>
        <v>176.83447404547036</v>
      </c>
      <c r="M293" s="35">
        <f t="shared" si="23"/>
        <v>-2.4334235870719922E-3</v>
      </c>
      <c r="N293" s="36">
        <f t="shared" si="24"/>
        <v>-1.2129506270184387E-2</v>
      </c>
      <c r="O293" s="20">
        <f t="shared" si="25"/>
        <v>-1.7517044992814368E-2</v>
      </c>
    </row>
    <row r="294" spans="9:15" x14ac:dyDescent="0.25">
      <c r="I294" s="2" t="str">
        <f>'Overall Portfolio'!D293</f>
        <v>Nov 02, 2020</v>
      </c>
      <c r="J294" s="19">
        <f>'Overall Portfolio'!E293</f>
        <v>11669.15</v>
      </c>
      <c r="K294" s="19">
        <f>'Overall Portfolio'!F293</f>
        <v>3310.24</v>
      </c>
      <c r="L294" s="32">
        <f>'Overall Portfolio'!G293</f>
        <v>175.61007731816036</v>
      </c>
      <c r="M294" s="35">
        <f t="shared" si="23"/>
        <v>2.297636226207711E-3</v>
      </c>
      <c r="N294" s="36">
        <f t="shared" si="24"/>
        <v>1.231819349472163E-2</v>
      </c>
      <c r="O294" s="20">
        <f t="shared" si="25"/>
        <v>-6.9239707580726062E-3</v>
      </c>
    </row>
    <row r="295" spans="9:15" x14ac:dyDescent="0.25">
      <c r="I295" s="2" t="str">
        <f>'Overall Portfolio'!D294</f>
        <v>Nov 03, 2020</v>
      </c>
      <c r="J295" s="19">
        <f>'Overall Portfolio'!E294</f>
        <v>11813.5</v>
      </c>
      <c r="K295" s="19">
        <f>'Overall Portfolio'!F294</f>
        <v>3369.16</v>
      </c>
      <c r="L295" s="32">
        <f>'Overall Portfolio'!G294</f>
        <v>177.114718293479</v>
      </c>
      <c r="M295" s="35">
        <f t="shared" si="23"/>
        <v>1.237022405230892E-2</v>
      </c>
      <c r="N295" s="36">
        <f t="shared" si="24"/>
        <v>1.7799313644932147E-2</v>
      </c>
      <c r="O295" s="20">
        <f t="shared" si="25"/>
        <v>8.5680787702895334E-3</v>
      </c>
    </row>
    <row r="296" spans="9:15" x14ac:dyDescent="0.25">
      <c r="I296" s="2" t="str">
        <f>'Overall Portfolio'!D295</f>
        <v>Nov 04, 2020</v>
      </c>
      <c r="J296" s="19">
        <f>'Overall Portfolio'!E295</f>
        <v>11908.5</v>
      </c>
      <c r="K296" s="19">
        <f>'Overall Portfolio'!F295</f>
        <v>3443.44</v>
      </c>
      <c r="L296" s="32">
        <f>'Overall Portfolio'!G295</f>
        <v>180.64903960553022</v>
      </c>
      <c r="M296" s="35">
        <f t="shared" si="23"/>
        <v>8.0416472679560869E-3</v>
      </c>
      <c r="N296" s="36">
        <f t="shared" si="24"/>
        <v>2.2047038430944355E-2</v>
      </c>
      <c r="O296" s="20">
        <f t="shared" si="25"/>
        <v>1.9954983674450144E-2</v>
      </c>
    </row>
    <row r="297" spans="9:15" x14ac:dyDescent="0.25">
      <c r="I297" s="2" t="str">
        <f>'Overall Portfolio'!D296</f>
        <v>Nov 05, 2020</v>
      </c>
      <c r="J297" s="19">
        <f>'Overall Portfolio'!E296</f>
        <v>12120.3</v>
      </c>
      <c r="K297" s="19">
        <f>'Overall Portfolio'!F296</f>
        <v>3510.45</v>
      </c>
      <c r="L297" s="32">
        <f>'Overall Portfolio'!G296</f>
        <v>188.53309511526265</v>
      </c>
      <c r="M297" s="35">
        <f t="shared" si="23"/>
        <v>1.7785615316790571E-2</v>
      </c>
      <c r="N297" s="36">
        <f t="shared" si="24"/>
        <v>1.9460190971818836E-2</v>
      </c>
      <c r="O297" s="20">
        <f t="shared" si="25"/>
        <v>4.364294173358596E-2</v>
      </c>
    </row>
    <row r="298" spans="9:15" x14ac:dyDescent="0.25">
      <c r="I298" s="2" t="str">
        <f>'Overall Portfolio'!D297</f>
        <v>Nov 06, 2020</v>
      </c>
      <c r="J298" s="19">
        <f>'Overall Portfolio'!E297</f>
        <v>12263.55</v>
      </c>
      <c r="K298" s="19">
        <f>'Overall Portfolio'!F297</f>
        <v>3509.44</v>
      </c>
      <c r="L298" s="32">
        <f>'Overall Portfolio'!G297</f>
        <v>202.3293284788777</v>
      </c>
      <c r="M298" s="35">
        <f t="shared" si="23"/>
        <v>1.1819014380832105E-2</v>
      </c>
      <c r="N298" s="36">
        <f t="shared" si="24"/>
        <v>-2.8771240154390476E-4</v>
      </c>
      <c r="O298" s="20">
        <f t="shared" si="25"/>
        <v>7.3176719213040586E-2</v>
      </c>
    </row>
    <row r="299" spans="9:15" x14ac:dyDescent="0.25">
      <c r="I299" s="2" t="str">
        <f>'Overall Portfolio'!D298</f>
        <v>Nov 09, 2020</v>
      </c>
      <c r="J299" s="19">
        <f>'Overall Portfolio'!E298</f>
        <v>12461.05</v>
      </c>
      <c r="K299" s="19">
        <f>'Overall Portfolio'!F298</f>
        <v>3550.5</v>
      </c>
      <c r="L299" s="32">
        <f>'Overall Portfolio'!G298</f>
        <v>196.80959803634289</v>
      </c>
      <c r="M299" s="35">
        <f t="shared" si="23"/>
        <v>1.6104635280974833E-2</v>
      </c>
      <c r="N299" s="36">
        <f t="shared" si="24"/>
        <v>1.1699872344305584E-2</v>
      </c>
      <c r="O299" s="20">
        <f t="shared" si="25"/>
        <v>-2.7280921080658049E-2</v>
      </c>
    </row>
    <row r="300" spans="9:15" x14ac:dyDescent="0.25">
      <c r="I300" s="2" t="str">
        <f>'Overall Portfolio'!D299</f>
        <v>Nov 10, 2020</v>
      </c>
      <c r="J300" s="19">
        <f>'Overall Portfolio'!E299</f>
        <v>12631.1</v>
      </c>
      <c r="K300" s="19">
        <f>'Overall Portfolio'!F299</f>
        <v>3545.53</v>
      </c>
      <c r="L300" s="32">
        <f>'Overall Portfolio'!G299</f>
        <v>198.09279552215409</v>
      </c>
      <c r="M300" s="35">
        <f t="shared" si="23"/>
        <v>1.3646522564310537E-2</v>
      </c>
      <c r="N300" s="36">
        <f t="shared" si="24"/>
        <v>-1.3998028446696731E-3</v>
      </c>
      <c r="O300" s="20">
        <f t="shared" si="25"/>
        <v>6.519994444448951E-3</v>
      </c>
    </row>
    <row r="301" spans="9:15" x14ac:dyDescent="0.25">
      <c r="I301" s="2" t="str">
        <f>'Overall Portfolio'!D300</f>
        <v>Nov 11, 2020</v>
      </c>
      <c r="J301" s="19">
        <f>'Overall Portfolio'!E300</f>
        <v>12749.15</v>
      </c>
      <c r="K301" s="19">
        <f>'Overall Portfolio'!F300</f>
        <v>3572.66</v>
      </c>
      <c r="L301" s="32">
        <f>'Overall Portfolio'!G300</f>
        <v>200.80859006697767</v>
      </c>
      <c r="M301" s="35">
        <f t="shared" si="23"/>
        <v>9.3459793683843273E-3</v>
      </c>
      <c r="N301" s="36">
        <f t="shared" si="24"/>
        <v>7.6518884341691962E-3</v>
      </c>
      <c r="O301" s="20">
        <f t="shared" si="25"/>
        <v>1.3709708814320987E-2</v>
      </c>
    </row>
    <row r="302" spans="9:15" x14ac:dyDescent="0.25">
      <c r="I302" s="2" t="str">
        <f>'Overall Portfolio'!D301</f>
        <v>Nov 12, 2020</v>
      </c>
      <c r="J302" s="19">
        <f>'Overall Portfolio'!E301</f>
        <v>12690.8</v>
      </c>
      <c r="K302" s="19">
        <f>'Overall Portfolio'!F301</f>
        <v>3537.01</v>
      </c>
      <c r="L302" s="32">
        <f>'Overall Portfolio'!G301</f>
        <v>201.10195688377209</v>
      </c>
      <c r="M302" s="35">
        <f t="shared" si="23"/>
        <v>-4.5767757066157433E-3</v>
      </c>
      <c r="N302" s="36">
        <f t="shared" si="24"/>
        <v>-9.9785593927212979E-3</v>
      </c>
      <c r="O302" s="20">
        <f t="shared" si="25"/>
        <v>1.4609276261368098E-3</v>
      </c>
    </row>
    <row r="303" spans="9:15" x14ac:dyDescent="0.25">
      <c r="I303" s="2" t="str">
        <f>'Overall Portfolio'!D302</f>
        <v>Nov 13, 2020</v>
      </c>
      <c r="J303" s="19">
        <f>'Overall Portfolio'!E302</f>
        <v>12719.95</v>
      </c>
      <c r="K303" s="19">
        <f>'Overall Portfolio'!F302</f>
        <v>3585.15</v>
      </c>
      <c r="L303" s="32">
        <f>'Overall Portfolio'!G302</f>
        <v>204.75722046244616</v>
      </c>
      <c r="M303" s="35">
        <f t="shared" si="23"/>
        <v>2.2969395152394601E-3</v>
      </c>
      <c r="N303" s="36">
        <f t="shared" si="24"/>
        <v>1.3610365817456005E-2</v>
      </c>
      <c r="O303" s="20">
        <f t="shared" si="25"/>
        <v>1.8176171108999384E-2</v>
      </c>
    </row>
    <row r="304" spans="9:15" x14ac:dyDescent="0.25">
      <c r="I304" s="2" t="str">
        <f>'Overall Portfolio'!D303</f>
        <v>Nov 14, 2020</v>
      </c>
      <c r="J304" s="19">
        <f>'Overall Portfolio'!E303</f>
        <v>12780.25</v>
      </c>
      <c r="K304" s="19">
        <f>'Overall Portfolio'!F303</f>
        <v>3585.15</v>
      </c>
      <c r="L304" s="32">
        <f>'Overall Portfolio'!G303</f>
        <v>200.20065063079349</v>
      </c>
      <c r="M304" s="35">
        <f t="shared" si="23"/>
        <v>4.7405846721095823E-3</v>
      </c>
      <c r="N304" s="36">
        <f t="shared" si="24"/>
        <v>0</v>
      </c>
      <c r="O304" s="20">
        <f t="shared" si="25"/>
        <v>-2.2253524546590353E-2</v>
      </c>
    </row>
    <row r="305" spans="9:15" x14ac:dyDescent="0.25">
      <c r="I305" s="2" t="str">
        <f>'Overall Portfolio'!D304</f>
        <v>Nov 17, 2020</v>
      </c>
      <c r="J305" s="19">
        <f>'Overall Portfolio'!E304</f>
        <v>12874.2</v>
      </c>
      <c r="K305" s="19">
        <f>'Overall Portfolio'!F304</f>
        <v>3609.53</v>
      </c>
      <c r="L305" s="32">
        <f>'Overall Portfolio'!G304</f>
        <v>211.24941226989057</v>
      </c>
      <c r="M305" s="35">
        <f t="shared" si="23"/>
        <v>7.3511864008921624E-3</v>
      </c>
      <c r="N305" s="36">
        <f t="shared" si="24"/>
        <v>6.8002733497900536E-3</v>
      </c>
      <c r="O305" s="20">
        <f t="shared" si="25"/>
        <v>5.5188440218773449E-2</v>
      </c>
    </row>
    <row r="306" spans="9:15" x14ac:dyDescent="0.25">
      <c r="I306" s="2" t="str">
        <f>'Overall Portfolio'!D305</f>
        <v>Nov 18, 2020</v>
      </c>
      <c r="J306" s="19">
        <f>'Overall Portfolio'!E305</f>
        <v>12938.25</v>
      </c>
      <c r="K306" s="19">
        <f>'Overall Portfolio'!F305</f>
        <v>3567.79</v>
      </c>
      <c r="L306" s="32">
        <f>'Overall Portfolio'!G305</f>
        <v>208.78378854505723</v>
      </c>
      <c r="M306" s="35">
        <f t="shared" si="23"/>
        <v>4.9750664118934917E-3</v>
      </c>
      <c r="N306" s="36">
        <f t="shared" si="24"/>
        <v>-1.156383241031389E-2</v>
      </c>
      <c r="O306" s="20">
        <f t="shared" si="25"/>
        <v>-1.1671624069104047E-2</v>
      </c>
    </row>
    <row r="307" spans="9:15" x14ac:dyDescent="0.25">
      <c r="I307" s="2" t="str">
        <f>'Overall Portfolio'!D306</f>
        <v>Nov 19, 2020</v>
      </c>
      <c r="J307" s="19">
        <f>'Overall Portfolio'!E306</f>
        <v>12771.7</v>
      </c>
      <c r="K307" s="19">
        <f>'Overall Portfolio'!F306</f>
        <v>3581.87</v>
      </c>
      <c r="L307" s="32">
        <f>'Overall Portfolio'!G306</f>
        <v>207.45254187253352</v>
      </c>
      <c r="M307" s="35">
        <f t="shared" si="23"/>
        <v>-1.2872683709156951E-2</v>
      </c>
      <c r="N307" s="36">
        <f t="shared" si="24"/>
        <v>3.9464206133208446E-3</v>
      </c>
      <c r="O307" s="20">
        <f t="shared" si="25"/>
        <v>-6.3761975093982182E-3</v>
      </c>
    </row>
    <row r="308" spans="9:15" x14ac:dyDescent="0.25">
      <c r="I308" s="2" t="str">
        <f>'Overall Portfolio'!D307</f>
        <v>Nov 20, 2020</v>
      </c>
      <c r="J308" s="19">
        <f>'Overall Portfolio'!E307</f>
        <v>12859.05</v>
      </c>
      <c r="K308" s="19">
        <f>'Overall Portfolio'!F307</f>
        <v>3557.54</v>
      </c>
      <c r="L308" s="32">
        <f>'Overall Portfolio'!G307</f>
        <v>223.42561443518375</v>
      </c>
      <c r="M308" s="35">
        <f t="shared" si="23"/>
        <v>6.8393401035100609E-3</v>
      </c>
      <c r="N308" s="36">
        <f t="shared" si="24"/>
        <v>-6.7925413261787915E-3</v>
      </c>
      <c r="O308" s="20">
        <f t="shared" si="25"/>
        <v>7.6996273067913013E-2</v>
      </c>
    </row>
    <row r="309" spans="9:15" x14ac:dyDescent="0.25">
      <c r="I309" s="2" t="str">
        <f>'Overall Portfolio'!D308</f>
        <v>Nov 23, 2020</v>
      </c>
      <c r="J309" s="19">
        <f>'Overall Portfolio'!E308</f>
        <v>12926.45</v>
      </c>
      <c r="K309" s="19">
        <f>'Overall Portfolio'!F308</f>
        <v>3577.59</v>
      </c>
      <c r="L309" s="32">
        <f>'Overall Portfolio'!G308</f>
        <v>260.02879983430381</v>
      </c>
      <c r="M309" s="35">
        <f t="shared" si="23"/>
        <v>5.2414447412523213E-3</v>
      </c>
      <c r="N309" s="36">
        <f t="shared" si="24"/>
        <v>5.6359169538502396E-3</v>
      </c>
      <c r="O309" s="20">
        <f t="shared" si="25"/>
        <v>0.16382716678055154</v>
      </c>
    </row>
    <row r="310" spans="9:15" x14ac:dyDescent="0.25">
      <c r="I310" s="2" t="str">
        <f>'Overall Portfolio'!D309</f>
        <v>Nov 24, 2020</v>
      </c>
      <c r="J310" s="19">
        <f>'Overall Portfolio'!E309</f>
        <v>13055.15</v>
      </c>
      <c r="K310" s="19">
        <f>'Overall Portfolio'!F309</f>
        <v>3635.41</v>
      </c>
      <c r="L310" s="32">
        <f>'Overall Portfolio'!G309</f>
        <v>271.81874870161755</v>
      </c>
      <c r="M310" s="35">
        <f t="shared" si="23"/>
        <v>9.956329850809631E-3</v>
      </c>
      <c r="N310" s="36">
        <f t="shared" si="24"/>
        <v>1.6161717804443754E-2</v>
      </c>
      <c r="O310" s="20">
        <f t="shared" si="25"/>
        <v>4.5340934830397916E-2</v>
      </c>
    </row>
    <row r="311" spans="9:15" x14ac:dyDescent="0.25">
      <c r="I311" s="2" t="str">
        <f>'Overall Portfolio'!D310</f>
        <v>Nov 25, 2020</v>
      </c>
      <c r="J311" s="19">
        <f>'Overall Portfolio'!E310</f>
        <v>12858.4</v>
      </c>
      <c r="K311" s="19">
        <f>'Overall Portfolio'!F310</f>
        <v>3629.65</v>
      </c>
      <c r="L311" s="32">
        <f>'Overall Portfolio'!G310</f>
        <v>255.83187175480487</v>
      </c>
      <c r="M311" s="35">
        <f t="shared" si="23"/>
        <v>-1.5070680919024304E-2</v>
      </c>
      <c r="N311" s="36">
        <f t="shared" si="24"/>
        <v>-1.5844155129681736E-3</v>
      </c>
      <c r="O311" s="20">
        <f t="shared" si="25"/>
        <v>-5.8814474804171457E-2</v>
      </c>
    </row>
    <row r="312" spans="9:15" x14ac:dyDescent="0.25">
      <c r="I312" s="2" t="str">
        <f>'Overall Portfolio'!D311</f>
        <v>Nov 26, 2020</v>
      </c>
      <c r="J312" s="19">
        <f>'Overall Portfolio'!E311</f>
        <v>12987</v>
      </c>
      <c r="K312" s="19">
        <f>'Overall Portfolio'!F311</f>
        <v>3629.65</v>
      </c>
      <c r="L312" s="32">
        <f>'Overall Portfolio'!G311</f>
        <v>231.41121141459317</v>
      </c>
      <c r="M312" s="35">
        <f t="shared" si="23"/>
        <v>1.000124432277727E-2</v>
      </c>
      <c r="N312" s="36">
        <f t="shared" si="24"/>
        <v>0</v>
      </c>
      <c r="O312" s="20">
        <f t="shared" si="25"/>
        <v>-9.5455895204554553E-2</v>
      </c>
    </row>
    <row r="313" spans="9:15" x14ac:dyDescent="0.25">
      <c r="I313" s="2" t="str">
        <f>'Overall Portfolio'!D312</f>
        <v>Nov 27, 2020</v>
      </c>
      <c r="J313" s="19">
        <f>'Overall Portfolio'!E312</f>
        <v>12968.95</v>
      </c>
      <c r="K313" s="19">
        <f>'Overall Portfolio'!F312</f>
        <v>3638.35</v>
      </c>
      <c r="L313" s="32">
        <f>'Overall Portfolio'!G312</f>
        <v>233.07041507384557</v>
      </c>
      <c r="M313" s="35">
        <f t="shared" si="23"/>
        <v>-1.3898513898513709E-3</v>
      </c>
      <c r="N313" s="36">
        <f t="shared" si="24"/>
        <v>2.3969253233782073E-3</v>
      </c>
      <c r="O313" s="20">
        <f t="shared" si="25"/>
        <v>7.1699363618118461E-3</v>
      </c>
    </row>
    <row r="314" spans="9:15" x14ac:dyDescent="0.25">
      <c r="I314" s="2" t="str">
        <f>'Overall Portfolio'!D313</f>
        <v>Dec 01, 2020</v>
      </c>
      <c r="J314" s="19">
        <f>'Overall Portfolio'!E313</f>
        <v>13109.05</v>
      </c>
      <c r="K314" s="19">
        <f>'Overall Portfolio'!F313</f>
        <v>3662.45</v>
      </c>
      <c r="L314" s="32">
        <f>'Overall Portfolio'!G313</f>
        <v>257.23554751518373</v>
      </c>
      <c r="M314" s="35">
        <f t="shared" si="23"/>
        <v>1.0802724970024435E-2</v>
      </c>
      <c r="N314" s="36">
        <f t="shared" si="24"/>
        <v>6.6238817046189169E-3</v>
      </c>
      <c r="O314" s="20">
        <f t="shared" si="25"/>
        <v>0.10368168106484776</v>
      </c>
    </row>
    <row r="315" spans="9:15" x14ac:dyDescent="0.25">
      <c r="I315" s="2" t="str">
        <f>'Overall Portfolio'!D314</f>
        <v>Dec 02, 2020</v>
      </c>
      <c r="J315" s="19">
        <f>'Overall Portfolio'!E314</f>
        <v>13113.75</v>
      </c>
      <c r="K315" s="19">
        <f>'Overall Portfolio'!F314</f>
        <v>3669.01</v>
      </c>
      <c r="L315" s="32">
        <f>'Overall Portfolio'!G314</f>
        <v>262.06943029967283</v>
      </c>
      <c r="M315" s="35">
        <f t="shared" si="23"/>
        <v>3.5853093855009455E-4</v>
      </c>
      <c r="N315" s="36">
        <f t="shared" si="24"/>
        <v>1.7911507324332998E-3</v>
      </c>
      <c r="O315" s="20">
        <f t="shared" si="25"/>
        <v>1.8791659361168778E-2</v>
      </c>
    </row>
    <row r="316" spans="9:15" x14ac:dyDescent="0.25">
      <c r="I316" s="2" t="str">
        <f>'Overall Portfolio'!D315</f>
        <v>Dec 03, 2020</v>
      </c>
      <c r="J316" s="19">
        <f>'Overall Portfolio'!E315</f>
        <v>13133.9</v>
      </c>
      <c r="K316" s="19">
        <f>'Overall Portfolio'!F315</f>
        <v>3666.72</v>
      </c>
      <c r="L316" s="32">
        <f>'Overall Portfolio'!G315</f>
        <v>268.85018115212256</v>
      </c>
      <c r="M316" s="35">
        <f t="shared" si="23"/>
        <v>1.5365551425030599E-3</v>
      </c>
      <c r="N316" s="36">
        <f t="shared" si="24"/>
        <v>-6.241465681479097E-4</v>
      </c>
      <c r="O316" s="20">
        <f t="shared" si="25"/>
        <v>2.5873871838833162E-2</v>
      </c>
    </row>
    <row r="317" spans="9:15" x14ac:dyDescent="0.25">
      <c r="I317" s="2" t="str">
        <f>'Overall Portfolio'!D316</f>
        <v>Dec 04, 2020</v>
      </c>
      <c r="J317" s="19">
        <f>'Overall Portfolio'!E316</f>
        <v>13258.55</v>
      </c>
      <c r="K317" s="19">
        <f>'Overall Portfolio'!F316</f>
        <v>3699.12</v>
      </c>
      <c r="L317" s="32">
        <f>'Overall Portfolio'!G316</f>
        <v>248.60958743941714</v>
      </c>
      <c r="M317" s="35">
        <f t="shared" si="23"/>
        <v>9.4907072537480097E-3</v>
      </c>
      <c r="N317" s="36">
        <f t="shared" si="24"/>
        <v>8.8362351093074221E-3</v>
      </c>
      <c r="O317" s="20">
        <f t="shared" si="25"/>
        <v>-7.528577301293593E-2</v>
      </c>
    </row>
    <row r="318" spans="9:15" x14ac:dyDescent="0.25">
      <c r="I318" s="2" t="str">
        <f>'Overall Portfolio'!D317</f>
        <v>Dec 07, 2020</v>
      </c>
      <c r="J318" s="19">
        <f>'Overall Portfolio'!E317</f>
        <v>13355.75</v>
      </c>
      <c r="K318" s="19">
        <f>'Overall Portfolio'!F317</f>
        <v>3691.96</v>
      </c>
      <c r="L318" s="32">
        <f>'Overall Portfolio'!G317</f>
        <v>257.24394389438248</v>
      </c>
      <c r="M318" s="35">
        <f t="shared" si="23"/>
        <v>7.331118410384363E-3</v>
      </c>
      <c r="N318" s="36">
        <f t="shared" si="24"/>
        <v>-1.9355954929820562E-3</v>
      </c>
      <c r="O318" s="20">
        <f t="shared" si="25"/>
        <v>3.4730585187385143E-2</v>
      </c>
    </row>
    <row r="319" spans="9:15" x14ac:dyDescent="0.25">
      <c r="I319" s="2" t="str">
        <f>'Overall Portfolio'!D318</f>
        <v>Dec 08, 2020</v>
      </c>
      <c r="J319" s="19">
        <f>'Overall Portfolio'!E318</f>
        <v>13392.95</v>
      </c>
      <c r="K319" s="19">
        <f>'Overall Portfolio'!F318</f>
        <v>3702.25</v>
      </c>
      <c r="L319" s="32">
        <f>'Overall Portfolio'!G318</f>
        <v>240.60079660730628</v>
      </c>
      <c r="M319" s="35">
        <f t="shared" si="23"/>
        <v>2.785317185481917E-3</v>
      </c>
      <c r="N319" s="36">
        <f t="shared" si="24"/>
        <v>2.7871374554437889E-3</v>
      </c>
      <c r="O319" s="20">
        <f t="shared" si="25"/>
        <v>-6.4697916829907665E-2</v>
      </c>
    </row>
    <row r="320" spans="9:15" x14ac:dyDescent="0.25">
      <c r="I320" s="2" t="str">
        <f>'Overall Portfolio'!D319</f>
        <v>Dec 09, 2020</v>
      </c>
      <c r="J320" s="19">
        <f>'Overall Portfolio'!E319</f>
        <v>13529.1</v>
      </c>
      <c r="K320" s="19">
        <f>'Overall Portfolio'!F319</f>
        <v>3672.82</v>
      </c>
      <c r="L320" s="32">
        <f>'Overall Portfolio'!G319</f>
        <v>248.15269544262762</v>
      </c>
      <c r="M320" s="35">
        <f t="shared" si="23"/>
        <v>1.0165796183813081E-2</v>
      </c>
      <c r="N320" s="36">
        <f t="shared" si="24"/>
        <v>-7.9492200688769943E-3</v>
      </c>
      <c r="O320" s="20">
        <f t="shared" si="25"/>
        <v>3.1387671785838123E-2</v>
      </c>
    </row>
    <row r="321" spans="9:15" x14ac:dyDescent="0.25">
      <c r="I321" s="2" t="str">
        <f>'Overall Portfolio'!D320</f>
        <v>Dec 10, 2020</v>
      </c>
      <c r="J321" s="19">
        <f>'Overall Portfolio'!E320</f>
        <v>13478.3</v>
      </c>
      <c r="K321" s="19">
        <f>'Overall Portfolio'!F320</f>
        <v>3668.1</v>
      </c>
      <c r="L321" s="32">
        <f>'Overall Portfolio'!G320</f>
        <v>241.05158102236788</v>
      </c>
      <c r="M321" s="35">
        <f t="shared" si="23"/>
        <v>-3.7548691339409634E-3</v>
      </c>
      <c r="N321" s="36">
        <f t="shared" si="24"/>
        <v>-1.2851160688518437E-3</v>
      </c>
      <c r="O321" s="20">
        <f t="shared" si="25"/>
        <v>-2.8615906861674589E-2</v>
      </c>
    </row>
    <row r="322" spans="9:15" x14ac:dyDescent="0.25">
      <c r="I322" s="2" t="str">
        <f>'Overall Portfolio'!D321</f>
        <v>Dec 11, 2020</v>
      </c>
      <c r="J322" s="19">
        <f>'Overall Portfolio'!E321</f>
        <v>13513.85</v>
      </c>
      <c r="K322" s="19">
        <f>'Overall Portfolio'!F321</f>
        <v>3663.46</v>
      </c>
      <c r="L322" s="32">
        <f>'Overall Portfolio'!G321</f>
        <v>236.65844718011121</v>
      </c>
      <c r="M322" s="35">
        <f t="shared" si="23"/>
        <v>2.6375729876915166E-3</v>
      </c>
      <c r="N322" s="36">
        <f t="shared" si="24"/>
        <v>-1.264960061067022E-3</v>
      </c>
      <c r="O322" s="20">
        <f t="shared" si="25"/>
        <v>-1.8224870476369226E-2</v>
      </c>
    </row>
    <row r="323" spans="9:15" x14ac:dyDescent="0.25">
      <c r="I323" s="2" t="str">
        <f>'Overall Portfolio'!D322</f>
        <v>Dec 14, 2020</v>
      </c>
      <c r="J323" s="19">
        <f>'Overall Portfolio'!E322</f>
        <v>13558.15</v>
      </c>
      <c r="K323" s="19">
        <f>'Overall Portfolio'!F322</f>
        <v>3647.49</v>
      </c>
      <c r="L323" s="32">
        <f>'Overall Portfolio'!G322</f>
        <v>259.95987776846152</v>
      </c>
      <c r="M323" s="35">
        <f t="shared" si="23"/>
        <v>3.2781183748524789E-3</v>
      </c>
      <c r="N323" s="36">
        <f t="shared" si="24"/>
        <v>-4.359266922526861E-3</v>
      </c>
      <c r="O323" s="20">
        <f t="shared" si="25"/>
        <v>9.84601685086548E-2</v>
      </c>
    </row>
    <row r="324" spans="9:15" x14ac:dyDescent="0.25">
      <c r="I324" s="2" t="str">
        <f>'Overall Portfolio'!D323</f>
        <v>Dec 15, 2020</v>
      </c>
      <c r="J324" s="19">
        <f>'Overall Portfolio'!E323</f>
        <v>13567.85</v>
      </c>
      <c r="K324" s="19">
        <f>'Overall Portfolio'!F323</f>
        <v>3694.62</v>
      </c>
      <c r="L324" s="32">
        <f>'Overall Portfolio'!G323</f>
        <v>257.63286260387736</v>
      </c>
      <c r="M324" s="35">
        <f t="shared" si="23"/>
        <v>7.1543684057195911E-4</v>
      </c>
      <c r="N324" s="36">
        <f t="shared" si="24"/>
        <v>1.2921214314501217E-2</v>
      </c>
      <c r="O324" s="20">
        <f t="shared" si="25"/>
        <v>-8.95143967815204E-3</v>
      </c>
    </row>
    <row r="325" spans="9:15" x14ac:dyDescent="0.25">
      <c r="I325" s="2" t="str">
        <f>'Overall Portfolio'!D324</f>
        <v>Dec 16, 2020</v>
      </c>
      <c r="J325" s="19">
        <f>'Overall Portfolio'!E324</f>
        <v>13682.7</v>
      </c>
      <c r="K325" s="19">
        <f>'Overall Portfolio'!F324</f>
        <v>3701.17</v>
      </c>
      <c r="L325" s="32">
        <f>'Overall Portfolio'!G324</f>
        <v>279.02590207242685</v>
      </c>
      <c r="M325" s="35">
        <f t="shared" si="23"/>
        <v>8.4648636298307878E-3</v>
      </c>
      <c r="N325" s="36">
        <f t="shared" si="24"/>
        <v>1.7728480872187813E-3</v>
      </c>
      <c r="O325" s="20">
        <f t="shared" si="25"/>
        <v>8.3036920260604719E-2</v>
      </c>
    </row>
    <row r="326" spans="9:15" x14ac:dyDescent="0.25">
      <c r="I326" s="2" t="str">
        <f>'Overall Portfolio'!D325</f>
        <v>Dec 17, 2020</v>
      </c>
      <c r="J326" s="19">
        <f>'Overall Portfolio'!E325</f>
        <v>13740.7</v>
      </c>
      <c r="K326" s="19">
        <f>'Overall Portfolio'!F325</f>
        <v>3722.48</v>
      </c>
      <c r="L326" s="32">
        <f>'Overall Portfolio'!G325</f>
        <v>280.57540270970378</v>
      </c>
      <c r="M326" s="35">
        <f t="shared" ref="M326:M389" si="26">J326/J325-1</f>
        <v>4.2389294510585263E-3</v>
      </c>
      <c r="N326" s="36">
        <f t="shared" ref="N326:N389" si="27">K326/K325-1</f>
        <v>5.7576388007034573E-3</v>
      </c>
      <c r="O326" s="20">
        <f t="shared" ref="O326:O389" si="28">L326/L325-1</f>
        <v>5.5532501669852685E-3</v>
      </c>
    </row>
    <row r="327" spans="9:15" x14ac:dyDescent="0.25">
      <c r="I327" s="2" t="str">
        <f>'Overall Portfolio'!D326</f>
        <v>Dec 18, 2020</v>
      </c>
      <c r="J327" s="19">
        <f>'Overall Portfolio'!E326</f>
        <v>13760.55</v>
      </c>
      <c r="K327" s="19">
        <f>'Overall Portfolio'!F326</f>
        <v>3709.41</v>
      </c>
      <c r="L327" s="32">
        <f>'Overall Portfolio'!G326</f>
        <v>284.68770309125915</v>
      </c>
      <c r="M327" s="35">
        <f t="shared" si="26"/>
        <v>1.4446134476409078E-3</v>
      </c>
      <c r="N327" s="36">
        <f t="shared" si="27"/>
        <v>-3.5111001267972286E-3</v>
      </c>
      <c r="O327" s="20">
        <f t="shared" si="28"/>
        <v>1.4656667483464947E-2</v>
      </c>
    </row>
    <row r="328" spans="9:15" x14ac:dyDescent="0.25">
      <c r="I328" s="2" t="str">
        <f>'Overall Portfolio'!D327</f>
        <v>Dec 21, 2020</v>
      </c>
      <c r="J328" s="19">
        <f>'Overall Portfolio'!E327</f>
        <v>13328.4</v>
      </c>
      <c r="K328" s="19">
        <f>'Overall Portfolio'!F327</f>
        <v>3694.92</v>
      </c>
      <c r="L328" s="32">
        <f>'Overall Portfolio'!G327</f>
        <v>271.32201191236487</v>
      </c>
      <c r="M328" s="35">
        <f t="shared" si="26"/>
        <v>-3.1404994713147394E-2</v>
      </c>
      <c r="N328" s="36">
        <f t="shared" si="27"/>
        <v>-3.9062815919512772E-3</v>
      </c>
      <c r="O328" s="20">
        <f t="shared" si="28"/>
        <v>-4.694860731167505E-2</v>
      </c>
    </row>
    <row r="329" spans="9:15" x14ac:dyDescent="0.25">
      <c r="I329" s="2" t="str">
        <f>'Overall Portfolio'!D328</f>
        <v>Dec 22, 2020</v>
      </c>
      <c r="J329" s="19">
        <f>'Overall Portfolio'!E328</f>
        <v>13466.3</v>
      </c>
      <c r="K329" s="19">
        <f>'Overall Portfolio'!F328</f>
        <v>3687.26</v>
      </c>
      <c r="L329" s="32">
        <f>'Overall Portfolio'!G328</f>
        <v>282.31951911967127</v>
      </c>
      <c r="M329" s="35">
        <f t="shared" si="26"/>
        <v>1.0346328141412231E-2</v>
      </c>
      <c r="N329" s="36">
        <f t="shared" si="27"/>
        <v>-2.0731166033364223E-3</v>
      </c>
      <c r="O329" s="20">
        <f t="shared" si="28"/>
        <v>4.0533044590788769E-2</v>
      </c>
    </row>
    <row r="330" spans="9:15" x14ac:dyDescent="0.25">
      <c r="I330" s="2" t="str">
        <f>'Overall Portfolio'!D329</f>
        <v>Dec 23, 2020</v>
      </c>
      <c r="J330" s="19">
        <f>'Overall Portfolio'!E329</f>
        <v>13601.1</v>
      </c>
      <c r="K330" s="19">
        <f>'Overall Portfolio'!F329</f>
        <v>3690.01</v>
      </c>
      <c r="L330" s="32">
        <f>'Overall Portfolio'!G329</f>
        <v>259.17904826137931</v>
      </c>
      <c r="M330" s="35">
        <f t="shared" si="26"/>
        <v>1.0010173544329204E-2</v>
      </c>
      <c r="N330" s="36">
        <f t="shared" si="27"/>
        <v>7.4581125280026583E-4</v>
      </c>
      <c r="O330" s="20">
        <f t="shared" si="28"/>
        <v>-8.1965536532679684E-2</v>
      </c>
    </row>
    <row r="331" spans="9:15" x14ac:dyDescent="0.25">
      <c r="I331" s="2" t="str">
        <f>'Overall Portfolio'!D330</f>
        <v>Dec 24, 2020</v>
      </c>
      <c r="J331" s="19">
        <f>'Overall Portfolio'!E330</f>
        <v>13749.25</v>
      </c>
      <c r="K331" s="19">
        <f>'Overall Portfolio'!F330</f>
        <v>3703.06</v>
      </c>
      <c r="L331" s="32">
        <f>'Overall Portfolio'!G330</f>
        <v>275.15197646341812</v>
      </c>
      <c r="M331" s="35">
        <f t="shared" si="26"/>
        <v>1.0892501341803307E-2</v>
      </c>
      <c r="N331" s="36">
        <f t="shared" si="27"/>
        <v>3.5365757816374632E-3</v>
      </c>
      <c r="O331" s="20">
        <f t="shared" si="28"/>
        <v>6.1628933006692366E-2</v>
      </c>
    </row>
    <row r="332" spans="9:15" x14ac:dyDescent="0.25">
      <c r="I332" s="2" t="str">
        <f>'Overall Portfolio'!D331</f>
        <v>Dec 28, 2020</v>
      </c>
      <c r="J332" s="19">
        <f>'Overall Portfolio'!E331</f>
        <v>13873.2</v>
      </c>
      <c r="K332" s="19">
        <f>'Overall Portfolio'!F331</f>
        <v>3735.36</v>
      </c>
      <c r="L332" s="32">
        <f>'Overall Portfolio'!G331</f>
        <v>318.22020787612081</v>
      </c>
      <c r="M332" s="35">
        <f t="shared" si="26"/>
        <v>9.0150371838464416E-3</v>
      </c>
      <c r="N332" s="36">
        <f t="shared" si="27"/>
        <v>8.7225159732762236E-3</v>
      </c>
      <c r="O332" s="20">
        <f t="shared" si="28"/>
        <v>0.15652524821470326</v>
      </c>
    </row>
    <row r="333" spans="9:15" x14ac:dyDescent="0.25">
      <c r="I333" s="2" t="str">
        <f>'Overall Portfolio'!D332</f>
        <v>Dec 29, 2020</v>
      </c>
      <c r="J333" s="19">
        <f>'Overall Portfolio'!E332</f>
        <v>13932.6</v>
      </c>
      <c r="K333" s="19">
        <f>'Overall Portfolio'!F332</f>
        <v>3727.04</v>
      </c>
      <c r="L333" s="32">
        <f>'Overall Portfolio'!G332</f>
        <v>331.16796800560314</v>
      </c>
      <c r="M333" s="35">
        <f t="shared" si="26"/>
        <v>4.2816365366318276E-3</v>
      </c>
      <c r="N333" s="36">
        <f t="shared" si="27"/>
        <v>-2.2273622890431888E-3</v>
      </c>
      <c r="O333" s="20">
        <f t="shared" si="28"/>
        <v>4.0688051258274349E-2</v>
      </c>
    </row>
    <row r="334" spans="9:15" x14ac:dyDescent="0.25">
      <c r="I334" s="2" t="str">
        <f>'Overall Portfolio'!D333</f>
        <v>Dec 30, 2020</v>
      </c>
      <c r="J334" s="19">
        <f>'Overall Portfolio'!E333</f>
        <v>13981.95</v>
      </c>
      <c r="K334" s="19">
        <f>'Overall Portfolio'!F333</f>
        <v>3732.04</v>
      </c>
      <c r="L334" s="32">
        <f>'Overall Portfolio'!G333</f>
        <v>332.87072599484486</v>
      </c>
      <c r="M334" s="35">
        <f t="shared" si="26"/>
        <v>3.5420524525213715E-3</v>
      </c>
      <c r="N334" s="36">
        <f t="shared" si="27"/>
        <v>1.3415471795312772E-3</v>
      </c>
      <c r="O334" s="20">
        <f t="shared" si="28"/>
        <v>5.1416747806143359E-3</v>
      </c>
    </row>
    <row r="335" spans="9:15" x14ac:dyDescent="0.25">
      <c r="I335" s="2" t="str">
        <f>'Overall Portfolio'!D334</f>
        <v>Dec 31, 2020</v>
      </c>
      <c r="J335" s="19">
        <f>'Overall Portfolio'!E334</f>
        <v>13981.75</v>
      </c>
      <c r="K335" s="19">
        <f>'Overall Portfolio'!F334</f>
        <v>3756.07</v>
      </c>
      <c r="L335" s="32">
        <f>'Overall Portfolio'!G334</f>
        <v>328.36501676577984</v>
      </c>
      <c r="M335" s="35">
        <f t="shared" si="26"/>
        <v>-1.430415643033367E-5</v>
      </c>
      <c r="N335" s="36">
        <f t="shared" si="27"/>
        <v>6.4388377402171404E-3</v>
      </c>
      <c r="O335" s="20">
        <f t="shared" si="28"/>
        <v>-1.353591312543001E-2</v>
      </c>
    </row>
    <row r="336" spans="9:15" x14ac:dyDescent="0.25">
      <c r="I336" s="2" t="str">
        <f>'Overall Portfolio'!D335</f>
        <v>Jan 01, 2021</v>
      </c>
      <c r="J336" s="19">
        <f>'Overall Portfolio'!E335</f>
        <v>14018.5</v>
      </c>
      <c r="K336" s="19">
        <f>'Overall Portfolio'!F335</f>
        <v>3756.07</v>
      </c>
      <c r="L336" s="32">
        <f>'Overall Portfolio'!G335</f>
        <v>325.2872514769092</v>
      </c>
      <c r="M336" s="35">
        <f t="shared" si="26"/>
        <v>2.6284263414808606E-3</v>
      </c>
      <c r="N336" s="36">
        <f t="shared" si="27"/>
        <v>0</v>
      </c>
      <c r="O336" s="20">
        <f t="shared" si="28"/>
        <v>-9.3729999595724145E-3</v>
      </c>
    </row>
    <row r="337" spans="9:15" x14ac:dyDescent="0.25">
      <c r="I337" s="2" t="str">
        <f>'Overall Portfolio'!D336</f>
        <v>Jan 04, 2021</v>
      </c>
      <c r="J337" s="19">
        <f>'Overall Portfolio'!E336</f>
        <v>14132.9</v>
      </c>
      <c r="K337" s="19">
        <f>'Overall Portfolio'!F336</f>
        <v>3700.65</v>
      </c>
      <c r="L337" s="32">
        <f>'Overall Portfolio'!G336</f>
        <v>410.83031961342425</v>
      </c>
      <c r="M337" s="35">
        <f t="shared" si="26"/>
        <v>8.1606448621465155E-3</v>
      </c>
      <c r="N337" s="36">
        <f t="shared" si="27"/>
        <v>-1.475478359029514E-2</v>
      </c>
      <c r="O337" s="20">
        <f t="shared" si="28"/>
        <v>0.26297700800791257</v>
      </c>
    </row>
    <row r="338" spans="9:15" x14ac:dyDescent="0.25">
      <c r="I338" s="2" t="str">
        <f>'Overall Portfolio'!D337</f>
        <v>Jan 05, 2021</v>
      </c>
      <c r="J338" s="19">
        <f>'Overall Portfolio'!E337</f>
        <v>14199.5</v>
      </c>
      <c r="K338" s="19">
        <f>'Overall Portfolio'!F337</f>
        <v>3726.86</v>
      </c>
      <c r="L338" s="32">
        <f>'Overall Portfolio'!G337</f>
        <v>443.59240196048324</v>
      </c>
      <c r="M338" s="35">
        <f t="shared" si="26"/>
        <v>4.7124086351704175E-3</v>
      </c>
      <c r="N338" s="36">
        <f t="shared" si="27"/>
        <v>7.0825395538620661E-3</v>
      </c>
      <c r="O338" s="20">
        <f t="shared" si="28"/>
        <v>7.9746018691821074E-2</v>
      </c>
    </row>
    <row r="339" spans="9:15" x14ac:dyDescent="0.25">
      <c r="I339" s="2" t="str">
        <f>'Overall Portfolio'!D338</f>
        <v>Jan 06, 2021</v>
      </c>
      <c r="J339" s="19">
        <f>'Overall Portfolio'!E338</f>
        <v>14146.25</v>
      </c>
      <c r="K339" s="19">
        <f>'Overall Portfolio'!F338</f>
        <v>3748.14</v>
      </c>
      <c r="L339" s="32">
        <f>'Overall Portfolio'!G338</f>
        <v>508.98826484935034</v>
      </c>
      <c r="M339" s="35">
        <f t="shared" si="26"/>
        <v>-3.7501320469031096E-3</v>
      </c>
      <c r="N339" s="36">
        <f t="shared" si="27"/>
        <v>5.7099005597205377E-3</v>
      </c>
      <c r="O339" s="20">
        <f t="shared" si="28"/>
        <v>0.147423316088928</v>
      </c>
    </row>
    <row r="340" spans="9:15" x14ac:dyDescent="0.25">
      <c r="I340" s="2" t="str">
        <f>'Overall Portfolio'!D339</f>
        <v>Jan 07, 2021</v>
      </c>
      <c r="J340" s="19">
        <f>'Overall Portfolio'!E339</f>
        <v>14137.35</v>
      </c>
      <c r="K340" s="19">
        <f>'Overall Portfolio'!F339</f>
        <v>3803.79</v>
      </c>
      <c r="L340" s="32">
        <f>'Overall Portfolio'!G339</f>
        <v>500.38873354845771</v>
      </c>
      <c r="M340" s="35">
        <f t="shared" si="26"/>
        <v>-6.2914199876284993E-4</v>
      </c>
      <c r="N340" s="36">
        <f t="shared" si="27"/>
        <v>1.484736429268918E-2</v>
      </c>
      <c r="O340" s="20">
        <f t="shared" si="28"/>
        <v>-1.6895342967166327E-2</v>
      </c>
    </row>
    <row r="341" spans="9:15" x14ac:dyDescent="0.25">
      <c r="I341" s="2" t="str">
        <f>'Overall Portfolio'!D340</f>
        <v>Jan 08, 2021</v>
      </c>
      <c r="J341" s="19">
        <f>'Overall Portfolio'!E340</f>
        <v>14347.25</v>
      </c>
      <c r="K341" s="19">
        <f>'Overall Portfolio'!F340</f>
        <v>3824.68</v>
      </c>
      <c r="L341" s="32">
        <f>'Overall Portfolio'!G340</f>
        <v>503.85614173639175</v>
      </c>
      <c r="M341" s="35">
        <f t="shared" si="26"/>
        <v>1.4847195549378078E-2</v>
      </c>
      <c r="N341" s="36">
        <f t="shared" si="27"/>
        <v>5.4918909824148709E-3</v>
      </c>
      <c r="O341" s="20">
        <f t="shared" si="28"/>
        <v>6.9294289728412117E-3</v>
      </c>
    </row>
    <row r="342" spans="9:15" x14ac:dyDescent="0.25">
      <c r="I342" s="2" t="str">
        <f>'Overall Portfolio'!D341</f>
        <v>Jan 11, 2021</v>
      </c>
      <c r="J342" s="19">
        <f>'Overall Portfolio'!E341</f>
        <v>14484.75</v>
      </c>
      <c r="K342" s="19">
        <f>'Overall Portfolio'!F341</f>
        <v>3799.61</v>
      </c>
      <c r="L342" s="32">
        <f>'Overall Portfolio'!G341</f>
        <v>452.02759010973398</v>
      </c>
      <c r="M342" s="35">
        <f t="shared" si="26"/>
        <v>9.5837181341371647E-3</v>
      </c>
      <c r="N342" s="36">
        <f t="shared" si="27"/>
        <v>-6.5547967411652142E-3</v>
      </c>
      <c r="O342" s="20">
        <f t="shared" si="28"/>
        <v>-0.10286378855688039</v>
      </c>
    </row>
    <row r="343" spans="9:15" x14ac:dyDescent="0.25">
      <c r="I343" s="2" t="str">
        <f>'Overall Portfolio'!D342</f>
        <v>Jan 12, 2021</v>
      </c>
      <c r="J343" s="19">
        <f>'Overall Portfolio'!E342</f>
        <v>14563.45</v>
      </c>
      <c r="K343" s="19">
        <f>'Overall Portfolio'!F342</f>
        <v>3801.19</v>
      </c>
      <c r="L343" s="32">
        <f>'Overall Portfolio'!G342</f>
        <v>448.75066188111089</v>
      </c>
      <c r="M343" s="35">
        <f t="shared" si="26"/>
        <v>5.4333005402233958E-3</v>
      </c>
      <c r="N343" s="36">
        <f t="shared" si="27"/>
        <v>4.1583215119445072E-4</v>
      </c>
      <c r="O343" s="20">
        <f t="shared" si="28"/>
        <v>-7.2493987099937485E-3</v>
      </c>
    </row>
    <row r="344" spans="9:15" x14ac:dyDescent="0.25">
      <c r="I344" s="2" t="str">
        <f>'Overall Portfolio'!D343</f>
        <v>Jan 13, 2021</v>
      </c>
      <c r="J344" s="19">
        <f>'Overall Portfolio'!E343</f>
        <v>14564.85</v>
      </c>
      <c r="K344" s="19">
        <f>'Overall Portfolio'!F343</f>
        <v>3809.84</v>
      </c>
      <c r="L344" s="32">
        <f>'Overall Portfolio'!G343</f>
        <v>485.11562770240511</v>
      </c>
      <c r="M344" s="35">
        <f t="shared" si="26"/>
        <v>9.6131067844451579E-5</v>
      </c>
      <c r="N344" s="36">
        <f t="shared" si="27"/>
        <v>2.2756031663768717E-3</v>
      </c>
      <c r="O344" s="20">
        <f t="shared" si="28"/>
        <v>8.1036016011333478E-2</v>
      </c>
    </row>
    <row r="345" spans="9:15" x14ac:dyDescent="0.25">
      <c r="I345" s="2" t="str">
        <f>'Overall Portfolio'!D344</f>
        <v>Jan 14, 2021</v>
      </c>
      <c r="J345" s="19">
        <f>'Overall Portfolio'!E344</f>
        <v>14595.6</v>
      </c>
      <c r="K345" s="19">
        <f>'Overall Portfolio'!F344</f>
        <v>3795.54</v>
      </c>
      <c r="L345" s="32">
        <f>'Overall Portfolio'!G344</f>
        <v>505.19808274556192</v>
      </c>
      <c r="M345" s="35">
        <f t="shared" si="26"/>
        <v>2.1112472837001572E-3</v>
      </c>
      <c r="N345" s="36">
        <f t="shared" si="27"/>
        <v>-3.753438464607517E-3</v>
      </c>
      <c r="O345" s="20">
        <f t="shared" si="28"/>
        <v>4.1397254378860104E-2</v>
      </c>
    </row>
    <row r="346" spans="9:15" x14ac:dyDescent="0.25">
      <c r="I346" s="2" t="str">
        <f>'Overall Portfolio'!D345</f>
        <v>Jan 15, 2021</v>
      </c>
      <c r="J346" s="19">
        <f>'Overall Portfolio'!E345</f>
        <v>14433.7</v>
      </c>
      <c r="K346" s="19">
        <f>'Overall Portfolio'!F345</f>
        <v>3768.25</v>
      </c>
      <c r="L346" s="32">
        <f>'Overall Portfolio'!G345</f>
        <v>485.26123848808487</v>
      </c>
      <c r="M346" s="35">
        <f t="shared" si="26"/>
        <v>-1.1092384006138767E-2</v>
      </c>
      <c r="N346" s="36">
        <f t="shared" si="27"/>
        <v>-7.1900177576840196E-3</v>
      </c>
      <c r="O346" s="20">
        <f t="shared" si="28"/>
        <v>-3.9463420267012439E-2</v>
      </c>
    </row>
    <row r="347" spans="9:15" x14ac:dyDescent="0.25">
      <c r="I347" s="2" t="str">
        <f>'Overall Portfolio'!D346</f>
        <v>Jan 18, 2021</v>
      </c>
      <c r="J347" s="19">
        <f>'Overall Portfolio'!E346</f>
        <v>14281.3</v>
      </c>
      <c r="K347" s="19">
        <f>'Overall Portfolio'!F346</f>
        <v>3768.25</v>
      </c>
      <c r="L347" s="32">
        <f>'Overall Portfolio'!G346</f>
        <v>541.14371806212057</v>
      </c>
      <c r="M347" s="35">
        <f t="shared" si="26"/>
        <v>-1.0558623222042929E-2</v>
      </c>
      <c r="N347" s="36">
        <f t="shared" si="27"/>
        <v>0</v>
      </c>
      <c r="O347" s="20">
        <f t="shared" si="28"/>
        <v>0.11515957826787737</v>
      </c>
    </row>
    <row r="348" spans="9:15" x14ac:dyDescent="0.25">
      <c r="I348" s="2" t="str">
        <f>'Overall Portfolio'!D347</f>
        <v>Jan 19, 2021</v>
      </c>
      <c r="J348" s="19">
        <f>'Overall Portfolio'!E347</f>
        <v>14521.15</v>
      </c>
      <c r="K348" s="19">
        <f>'Overall Portfolio'!F347</f>
        <v>3798.91</v>
      </c>
      <c r="L348" s="32">
        <f>'Overall Portfolio'!G347</f>
        <v>551.36768451764522</v>
      </c>
      <c r="M348" s="35">
        <f t="shared" si="26"/>
        <v>1.6794689559073817E-2</v>
      </c>
      <c r="N348" s="36">
        <f t="shared" si="27"/>
        <v>8.136402839514334E-3</v>
      </c>
      <c r="O348" s="20">
        <f t="shared" si="28"/>
        <v>1.8893255366869033E-2</v>
      </c>
    </row>
    <row r="349" spans="9:15" x14ac:dyDescent="0.25">
      <c r="I349" s="2" t="str">
        <f>'Overall Portfolio'!D348</f>
        <v>Jan 20, 2021</v>
      </c>
      <c r="J349" s="19">
        <f>'Overall Portfolio'!E348</f>
        <v>14644.7</v>
      </c>
      <c r="K349" s="19">
        <f>'Overall Portfolio'!F348</f>
        <v>3851.85</v>
      </c>
      <c r="L349" s="32">
        <f>'Overall Portfolio'!G348</f>
        <v>555.13372863896529</v>
      </c>
      <c r="M349" s="35">
        <f t="shared" si="26"/>
        <v>8.508279302947841E-3</v>
      </c>
      <c r="N349" s="36">
        <f t="shared" si="27"/>
        <v>1.3935576257400273E-2</v>
      </c>
      <c r="O349" s="20">
        <f t="shared" si="28"/>
        <v>6.8303678780425869E-3</v>
      </c>
    </row>
    <row r="350" spans="9:15" x14ac:dyDescent="0.25">
      <c r="I350" s="2" t="str">
        <f>'Overall Portfolio'!D349</f>
        <v>Jan 21, 2021</v>
      </c>
      <c r="J350" s="19">
        <f>'Overall Portfolio'!E349</f>
        <v>14590.35</v>
      </c>
      <c r="K350" s="19">
        <f>'Overall Portfolio'!F349</f>
        <v>3853.07</v>
      </c>
      <c r="L350" s="32">
        <f>'Overall Portfolio'!G349</f>
        <v>462.17468879705109</v>
      </c>
      <c r="M350" s="35">
        <f t="shared" si="26"/>
        <v>-3.711240243910785E-3</v>
      </c>
      <c r="N350" s="36">
        <f t="shared" si="27"/>
        <v>3.167309215053038E-4</v>
      </c>
      <c r="O350" s="20">
        <f t="shared" si="28"/>
        <v>-0.16745341716098594</v>
      </c>
    </row>
    <row r="351" spans="9:15" x14ac:dyDescent="0.25">
      <c r="I351" s="2" t="str">
        <f>'Overall Portfolio'!D350</f>
        <v>Jan 22, 2021</v>
      </c>
      <c r="J351" s="19">
        <f>'Overall Portfolio'!E350</f>
        <v>14371.9</v>
      </c>
      <c r="K351" s="19">
        <f>'Overall Portfolio'!F350</f>
        <v>3841.47</v>
      </c>
      <c r="L351" s="32">
        <f>'Overall Portfolio'!G350</f>
        <v>511.28183890069147</v>
      </c>
      <c r="M351" s="35">
        <f t="shared" si="26"/>
        <v>-1.4972224792414224E-2</v>
      </c>
      <c r="N351" s="36">
        <f t="shared" si="27"/>
        <v>-3.0105863636010755E-3</v>
      </c>
      <c r="O351" s="20">
        <f t="shared" si="28"/>
        <v>0.10625235715840797</v>
      </c>
    </row>
    <row r="352" spans="9:15" x14ac:dyDescent="0.25">
      <c r="I352" s="2" t="str">
        <f>'Overall Portfolio'!D351</f>
        <v>Jan 25, 2021</v>
      </c>
      <c r="J352" s="19">
        <f>'Overall Portfolio'!E351</f>
        <v>14238.9</v>
      </c>
      <c r="K352" s="19">
        <f>'Overall Portfolio'!F351</f>
        <v>3855.36</v>
      </c>
      <c r="L352" s="32">
        <f>'Overall Portfolio'!G351</f>
        <v>518.87780848635168</v>
      </c>
      <c r="M352" s="35">
        <f t="shared" si="26"/>
        <v>-9.2541695948343827E-3</v>
      </c>
      <c r="N352" s="36">
        <f t="shared" si="27"/>
        <v>3.6158033252895461E-3</v>
      </c>
      <c r="O352" s="20">
        <f t="shared" si="28"/>
        <v>1.4856716995840014E-2</v>
      </c>
    </row>
    <row r="353" spans="9:15" x14ac:dyDescent="0.25">
      <c r="I353" s="2" t="str">
        <f>'Overall Portfolio'!D352</f>
        <v>Jan 27, 2021</v>
      </c>
      <c r="J353" s="19">
        <f>'Overall Portfolio'!E352</f>
        <v>13967.5</v>
      </c>
      <c r="K353" s="19">
        <f>'Overall Portfolio'!F352</f>
        <v>3750.77</v>
      </c>
      <c r="L353" s="32">
        <f>'Overall Portfolio'!G352</f>
        <v>485.31686447045774</v>
      </c>
      <c r="M353" s="35">
        <f t="shared" si="26"/>
        <v>-1.9060461131126694E-2</v>
      </c>
      <c r="N353" s="36">
        <f t="shared" si="27"/>
        <v>-2.7128465305444882E-2</v>
      </c>
      <c r="O353" s="20">
        <f t="shared" si="28"/>
        <v>-6.4679860011351176E-2</v>
      </c>
    </row>
    <row r="354" spans="9:15" x14ac:dyDescent="0.25">
      <c r="I354" s="2" t="str">
        <f>'Overall Portfolio'!D353</f>
        <v>Jan 28, 2021</v>
      </c>
      <c r="J354" s="19">
        <f>'Overall Portfolio'!E353</f>
        <v>13817.55</v>
      </c>
      <c r="K354" s="19">
        <f>'Overall Portfolio'!F353</f>
        <v>3787.38</v>
      </c>
      <c r="L354" s="32">
        <f>'Overall Portfolio'!G353</f>
        <v>524.48970156334019</v>
      </c>
      <c r="M354" s="35">
        <f t="shared" si="26"/>
        <v>-1.0735636298550233E-2</v>
      </c>
      <c r="N354" s="36">
        <f t="shared" si="27"/>
        <v>9.7606624773047823E-3</v>
      </c>
      <c r="O354" s="20">
        <f t="shared" si="28"/>
        <v>8.0716002184727298E-2</v>
      </c>
    </row>
    <row r="355" spans="9:15" x14ac:dyDescent="0.25">
      <c r="I355" s="2" t="str">
        <f>'Overall Portfolio'!D354</f>
        <v>Jan 29, 2021</v>
      </c>
      <c r="J355" s="19">
        <f>'Overall Portfolio'!E354</f>
        <v>13634.6</v>
      </c>
      <c r="K355" s="19">
        <f>'Overall Portfolio'!F354</f>
        <v>3714.24</v>
      </c>
      <c r="L355" s="32">
        <f>'Overall Portfolio'!G354</f>
        <v>536.98936190156735</v>
      </c>
      <c r="M355" s="35">
        <f t="shared" si="26"/>
        <v>-1.3240408031814588E-2</v>
      </c>
      <c r="N355" s="36">
        <f t="shared" si="27"/>
        <v>-1.9311502938707092E-2</v>
      </c>
      <c r="O355" s="20">
        <f t="shared" si="28"/>
        <v>2.3832041508097479E-2</v>
      </c>
    </row>
    <row r="356" spans="9:15" x14ac:dyDescent="0.25">
      <c r="I356" s="2" t="str">
        <f>'Overall Portfolio'!D355</f>
        <v>Feb 01, 2021</v>
      </c>
      <c r="J356" s="19">
        <f>'Overall Portfolio'!E355</f>
        <v>14281.2</v>
      </c>
      <c r="K356" s="19">
        <f>'Overall Portfolio'!F355</f>
        <v>3773.86</v>
      </c>
      <c r="L356" s="32">
        <f>'Overall Portfolio'!G355</f>
        <v>578.26418153029363</v>
      </c>
      <c r="M356" s="35">
        <f t="shared" si="26"/>
        <v>4.7423466768368838E-2</v>
      </c>
      <c r="N356" s="36">
        <f t="shared" si="27"/>
        <v>1.6051736021366558E-2</v>
      </c>
      <c r="O356" s="20">
        <f t="shared" si="28"/>
        <v>7.6863384188031958E-2</v>
      </c>
    </row>
    <row r="357" spans="9:15" x14ac:dyDescent="0.25">
      <c r="I357" s="2" t="str">
        <f>'Overall Portfolio'!D356</f>
        <v>Feb 02, 2021</v>
      </c>
      <c r="J357" s="19">
        <f>'Overall Portfolio'!E356</f>
        <v>14647.85</v>
      </c>
      <c r="K357" s="19">
        <f>'Overall Portfolio'!F356</f>
        <v>3826.31</v>
      </c>
      <c r="L357" s="32">
        <f>'Overall Portfolio'!G356</f>
        <v>612.96516454857783</v>
      </c>
      <c r="M357" s="35">
        <f t="shared" si="26"/>
        <v>2.5673612861664363E-2</v>
      </c>
      <c r="N357" s="36">
        <f t="shared" si="27"/>
        <v>1.3898236818535858E-2</v>
      </c>
      <c r="O357" s="20">
        <f t="shared" si="28"/>
        <v>6.0008875055088229E-2</v>
      </c>
    </row>
    <row r="358" spans="9:15" x14ac:dyDescent="0.25">
      <c r="I358" s="2" t="str">
        <f>'Overall Portfolio'!D357</f>
        <v>Feb 03, 2021</v>
      </c>
      <c r="J358" s="19">
        <f>'Overall Portfolio'!E357</f>
        <v>14789.95</v>
      </c>
      <c r="K358" s="19">
        <f>'Overall Portfolio'!F357</f>
        <v>3830.17</v>
      </c>
      <c r="L358" s="32">
        <f>'Overall Portfolio'!G357</f>
        <v>651.45885914827136</v>
      </c>
      <c r="M358" s="35">
        <f t="shared" si="26"/>
        <v>9.7010824114118765E-3</v>
      </c>
      <c r="N358" s="36">
        <f t="shared" si="27"/>
        <v>1.0088048276277739E-3</v>
      </c>
      <c r="O358" s="20">
        <f t="shared" si="28"/>
        <v>6.2799155361532577E-2</v>
      </c>
    </row>
    <row r="359" spans="9:15" x14ac:dyDescent="0.25">
      <c r="I359" s="2" t="str">
        <f>'Overall Portfolio'!D358</f>
        <v>Feb 04, 2021</v>
      </c>
      <c r="J359" s="19">
        <f>'Overall Portfolio'!E358</f>
        <v>14895.65</v>
      </c>
      <c r="K359" s="19">
        <f>'Overall Portfolio'!F358</f>
        <v>3871.74</v>
      </c>
      <c r="L359" s="32">
        <f>'Overall Portfolio'!G358</f>
        <v>642.16045820651448</v>
      </c>
      <c r="M359" s="35">
        <f t="shared" si="26"/>
        <v>7.1467449180016018E-3</v>
      </c>
      <c r="N359" s="36">
        <f t="shared" si="27"/>
        <v>1.0853304161434041E-2</v>
      </c>
      <c r="O359" s="20">
        <f t="shared" si="28"/>
        <v>-1.4273197472383425E-2</v>
      </c>
    </row>
    <row r="360" spans="9:15" x14ac:dyDescent="0.25">
      <c r="I360" s="2" t="str">
        <f>'Overall Portfolio'!D359</f>
        <v>Feb 05, 2021</v>
      </c>
      <c r="J360" s="19">
        <f>'Overall Portfolio'!E359</f>
        <v>14924.25</v>
      </c>
      <c r="K360" s="19">
        <f>'Overall Portfolio'!F359</f>
        <v>3886.83</v>
      </c>
      <c r="L360" s="32">
        <f>'Overall Portfolio'!G359</f>
        <v>734.28433091142767</v>
      </c>
      <c r="M360" s="35">
        <f t="shared" si="26"/>
        <v>1.9200236310601415E-3</v>
      </c>
      <c r="N360" s="36">
        <f t="shared" si="27"/>
        <v>3.897472454245321E-3</v>
      </c>
      <c r="O360" s="20">
        <f t="shared" si="28"/>
        <v>0.14345927334455522</v>
      </c>
    </row>
    <row r="361" spans="9:15" x14ac:dyDescent="0.25">
      <c r="I361" s="2" t="str">
        <f>'Overall Portfolio'!D360</f>
        <v>Feb 08, 2021</v>
      </c>
      <c r="J361" s="19">
        <f>'Overall Portfolio'!E360</f>
        <v>15115.8</v>
      </c>
      <c r="K361" s="19">
        <f>'Overall Portfolio'!F360</f>
        <v>3915.59</v>
      </c>
      <c r="L361" s="32">
        <f>'Overall Portfolio'!G360</f>
        <v>851.35114382807978</v>
      </c>
      <c r="M361" s="35">
        <f t="shared" si="26"/>
        <v>1.2834815819890322E-2</v>
      </c>
      <c r="N361" s="36">
        <f t="shared" si="27"/>
        <v>7.3993459966090747E-3</v>
      </c>
      <c r="O361" s="20">
        <f t="shared" si="28"/>
        <v>0.15942981211561924</v>
      </c>
    </row>
    <row r="362" spans="9:15" x14ac:dyDescent="0.25">
      <c r="I362" s="2" t="str">
        <f>'Overall Portfolio'!D361</f>
        <v>Feb 09, 2021</v>
      </c>
      <c r="J362" s="19">
        <f>'Overall Portfolio'!E361</f>
        <v>15109.3</v>
      </c>
      <c r="K362" s="19">
        <f>'Overall Portfolio'!F361</f>
        <v>3911.23</v>
      </c>
      <c r="L362" s="32">
        <f>'Overall Portfolio'!G361</f>
        <v>903.04636448954079</v>
      </c>
      <c r="M362" s="35">
        <f t="shared" si="26"/>
        <v>-4.3001362812422617E-4</v>
      </c>
      <c r="N362" s="36">
        <f t="shared" si="27"/>
        <v>-1.1134975827398197E-3</v>
      </c>
      <c r="O362" s="20">
        <f t="shared" si="28"/>
        <v>6.0721385102056269E-2</v>
      </c>
    </row>
    <row r="363" spans="9:15" x14ac:dyDescent="0.25">
      <c r="I363" s="2" t="str">
        <f>'Overall Portfolio'!D362</f>
        <v>Feb 10, 2021</v>
      </c>
      <c r="J363" s="19">
        <f>'Overall Portfolio'!E362</f>
        <v>15106.5</v>
      </c>
      <c r="K363" s="19">
        <f>'Overall Portfolio'!F362</f>
        <v>3909.88</v>
      </c>
      <c r="L363" s="32">
        <f>'Overall Portfolio'!G362</f>
        <v>1051.2509006162675</v>
      </c>
      <c r="M363" s="35">
        <f t="shared" si="26"/>
        <v>-1.8531632835405709E-4</v>
      </c>
      <c r="N363" s="36">
        <f t="shared" si="27"/>
        <v>-3.4515996246697878E-4</v>
      </c>
      <c r="O363" s="20">
        <f t="shared" si="28"/>
        <v>0.16411619818712331</v>
      </c>
    </row>
    <row r="364" spans="9:15" x14ac:dyDescent="0.25">
      <c r="I364" s="2" t="str">
        <f>'Overall Portfolio'!D363</f>
        <v>Feb 11, 2021</v>
      </c>
      <c r="J364" s="19">
        <f>'Overall Portfolio'!E363</f>
        <v>15173.3</v>
      </c>
      <c r="K364" s="19">
        <f>'Overall Portfolio'!F363</f>
        <v>3916.38</v>
      </c>
      <c r="L364" s="32">
        <f>'Overall Portfolio'!G363</f>
        <v>1054.1925856465941</v>
      </c>
      <c r="M364" s="35">
        <f t="shared" si="26"/>
        <v>4.4219375765397473E-3</v>
      </c>
      <c r="N364" s="36">
        <f t="shared" si="27"/>
        <v>1.6624551137118804E-3</v>
      </c>
      <c r="O364" s="20">
        <f t="shared" si="28"/>
        <v>2.7982711154892481E-3</v>
      </c>
    </row>
    <row r="365" spans="9:15" x14ac:dyDescent="0.25">
      <c r="I365" s="2" t="str">
        <f>'Overall Portfolio'!D364</f>
        <v>Feb 12, 2021</v>
      </c>
      <c r="J365" s="19">
        <f>'Overall Portfolio'!E364</f>
        <v>15163.3</v>
      </c>
      <c r="K365" s="19">
        <f>'Overall Portfolio'!F364</f>
        <v>3934.83</v>
      </c>
      <c r="L365" s="32">
        <f>'Overall Portfolio'!G364</f>
        <v>1072.6627832617091</v>
      </c>
      <c r="M365" s="35">
        <f t="shared" si="26"/>
        <v>-6.5905241443853235E-4</v>
      </c>
      <c r="N365" s="36">
        <f t="shared" si="27"/>
        <v>4.7109831017417836E-3</v>
      </c>
      <c r="O365" s="20">
        <f t="shared" si="28"/>
        <v>1.7520705292938699E-2</v>
      </c>
    </row>
    <row r="366" spans="9:15" x14ac:dyDescent="0.25">
      <c r="I366" s="2" t="str">
        <f>'Overall Portfolio'!D365</f>
        <v>Feb 15, 2021</v>
      </c>
      <c r="J366" s="19">
        <f>'Overall Portfolio'!E365</f>
        <v>15314.7</v>
      </c>
      <c r="K366" s="19">
        <f>'Overall Portfolio'!F365</f>
        <v>3934.83</v>
      </c>
      <c r="L366" s="32">
        <f>'Overall Portfolio'!G365</f>
        <v>1020.9058785785461</v>
      </c>
      <c r="M366" s="35">
        <f t="shared" si="26"/>
        <v>9.9846339517124516E-3</v>
      </c>
      <c r="N366" s="36">
        <f t="shared" si="27"/>
        <v>0</v>
      </c>
      <c r="O366" s="20">
        <f t="shared" si="28"/>
        <v>-4.8250862704290687E-2</v>
      </c>
    </row>
    <row r="367" spans="9:15" x14ac:dyDescent="0.25">
      <c r="I367" s="2" t="str">
        <f>'Overall Portfolio'!D366</f>
        <v>Feb 16, 2021</v>
      </c>
      <c r="J367" s="19">
        <f>'Overall Portfolio'!E366</f>
        <v>15313.45</v>
      </c>
      <c r="K367" s="19">
        <f>'Overall Portfolio'!F366</f>
        <v>3932.59</v>
      </c>
      <c r="L367" s="32">
        <f>'Overall Portfolio'!G366</f>
        <v>1030.3708500037701</v>
      </c>
      <c r="M367" s="35">
        <f t="shared" si="26"/>
        <v>-8.1620926299597052E-5</v>
      </c>
      <c r="N367" s="36">
        <f t="shared" si="27"/>
        <v>-5.6927491149549869E-4</v>
      </c>
      <c r="O367" s="20">
        <f t="shared" si="28"/>
        <v>9.2711498913127244E-3</v>
      </c>
    </row>
    <row r="368" spans="9:15" x14ac:dyDescent="0.25">
      <c r="I368" s="2" t="str">
        <f>'Overall Portfolio'!D367</f>
        <v>Feb 17, 2021</v>
      </c>
      <c r="J368" s="19">
        <f>'Overall Portfolio'!E367</f>
        <v>15208.9</v>
      </c>
      <c r="K368" s="19">
        <f>'Overall Portfolio'!F367</f>
        <v>3931.33</v>
      </c>
      <c r="L368" s="32">
        <f>'Overall Portfolio'!G367</f>
        <v>1100.5766079779787</v>
      </c>
      <c r="M368" s="35">
        <f t="shared" si="26"/>
        <v>-6.8273315288195358E-3</v>
      </c>
      <c r="N368" s="36">
        <f t="shared" si="27"/>
        <v>-3.2039953313212077E-4</v>
      </c>
      <c r="O368" s="20">
        <f t="shared" si="28"/>
        <v>6.8136397661047621E-2</v>
      </c>
    </row>
    <row r="369" spans="9:15" x14ac:dyDescent="0.25">
      <c r="I369" s="2" t="str">
        <f>'Overall Portfolio'!D368</f>
        <v>Feb 18, 2021</v>
      </c>
      <c r="J369" s="19">
        <f>'Overall Portfolio'!E368</f>
        <v>15118.95</v>
      </c>
      <c r="K369" s="19">
        <f>'Overall Portfolio'!F368</f>
        <v>3913.97</v>
      </c>
      <c r="L369" s="32">
        <f>'Overall Portfolio'!G368</f>
        <v>1159.6635802564697</v>
      </c>
      <c r="M369" s="35">
        <f t="shared" si="26"/>
        <v>-5.9143001795001204E-3</v>
      </c>
      <c r="N369" s="36">
        <f t="shared" si="27"/>
        <v>-4.4158083905446732E-3</v>
      </c>
      <c r="O369" s="20">
        <f t="shared" si="28"/>
        <v>5.3687287054962729E-2</v>
      </c>
    </row>
    <row r="370" spans="9:15" x14ac:dyDescent="0.25">
      <c r="I370" s="2" t="str">
        <f>'Overall Portfolio'!D369</f>
        <v>Feb 19, 2021</v>
      </c>
      <c r="J370" s="19">
        <f>'Overall Portfolio'!E369</f>
        <v>14981.75</v>
      </c>
      <c r="K370" s="19">
        <f>'Overall Portfolio'!F369</f>
        <v>3906.71</v>
      </c>
      <c r="L370" s="32">
        <f>'Overall Portfolio'!G369</f>
        <v>1339.7823480652241</v>
      </c>
      <c r="M370" s="35">
        <f t="shared" si="26"/>
        <v>-9.0747042618700702E-3</v>
      </c>
      <c r="N370" s="36">
        <f t="shared" si="27"/>
        <v>-1.8548941356217874E-3</v>
      </c>
      <c r="O370" s="20">
        <f t="shared" si="28"/>
        <v>0.1553198452338389</v>
      </c>
    </row>
    <row r="371" spans="9:15" x14ac:dyDescent="0.25">
      <c r="I371" s="2" t="str">
        <f>'Overall Portfolio'!D370</f>
        <v>Feb 22, 2021</v>
      </c>
      <c r="J371" s="19">
        <f>'Overall Portfolio'!E370</f>
        <v>14675.7</v>
      </c>
      <c r="K371" s="19">
        <f>'Overall Portfolio'!F370</f>
        <v>3876.5</v>
      </c>
      <c r="L371" s="32">
        <f>'Overall Portfolio'!G370</f>
        <v>1329.4722090747437</v>
      </c>
      <c r="M371" s="35">
        <f t="shared" si="26"/>
        <v>-2.0428187628281025E-2</v>
      </c>
      <c r="N371" s="36">
        <f t="shared" si="27"/>
        <v>-7.7328493796570141E-3</v>
      </c>
      <c r="O371" s="20">
        <f t="shared" si="28"/>
        <v>-7.6953835116347902E-3</v>
      </c>
    </row>
    <row r="372" spans="9:15" x14ac:dyDescent="0.25">
      <c r="I372" s="2" t="str">
        <f>'Overall Portfolio'!D371</f>
        <v>Feb 23, 2021</v>
      </c>
      <c r="J372" s="19">
        <f>'Overall Portfolio'!E371</f>
        <v>14707.8</v>
      </c>
      <c r="K372" s="19">
        <f>'Overall Portfolio'!F371</f>
        <v>3881.37</v>
      </c>
      <c r="L372" s="32">
        <f>'Overall Portfolio'!G371</f>
        <v>1170.4200483907787</v>
      </c>
      <c r="M372" s="35">
        <f t="shared" si="26"/>
        <v>2.1872891923382376E-3</v>
      </c>
      <c r="N372" s="36">
        <f t="shared" si="27"/>
        <v>1.2562878885591378E-3</v>
      </c>
      <c r="O372" s="20">
        <f t="shared" si="28"/>
        <v>-0.1196355663535521</v>
      </c>
    </row>
    <row r="373" spans="9:15" x14ac:dyDescent="0.25">
      <c r="I373" s="2" t="str">
        <f>'Overall Portfolio'!D372</f>
        <v>Feb 24, 2021</v>
      </c>
      <c r="J373" s="19">
        <f>'Overall Portfolio'!E372</f>
        <v>14982</v>
      </c>
      <c r="K373" s="19">
        <f>'Overall Portfolio'!F372</f>
        <v>3925.43</v>
      </c>
      <c r="L373" s="32">
        <f>'Overall Portfolio'!G372</f>
        <v>1252.7630567852405</v>
      </c>
      <c r="M373" s="35">
        <f t="shared" si="26"/>
        <v>1.8643168930771559E-2</v>
      </c>
      <c r="N373" s="36">
        <f t="shared" si="27"/>
        <v>1.135166191319037E-2</v>
      </c>
      <c r="O373" s="20">
        <f t="shared" si="28"/>
        <v>7.0353381683504024E-2</v>
      </c>
    </row>
    <row r="374" spans="9:15" x14ac:dyDescent="0.25">
      <c r="I374" s="2" t="str">
        <f>'Overall Portfolio'!D373</f>
        <v>Feb 25, 2021</v>
      </c>
      <c r="J374" s="19">
        <f>'Overall Portfolio'!E373</f>
        <v>15097.35</v>
      </c>
      <c r="K374" s="19">
        <f>'Overall Portfolio'!F373</f>
        <v>3829.34</v>
      </c>
      <c r="L374" s="32">
        <f>'Overall Portfolio'!G373</f>
        <v>1215.2804393025399</v>
      </c>
      <c r="M374" s="35">
        <f t="shared" si="26"/>
        <v>7.699239086904397E-3</v>
      </c>
      <c r="N374" s="36">
        <f t="shared" si="27"/>
        <v>-2.4478846903396523E-2</v>
      </c>
      <c r="O374" s="20">
        <f t="shared" si="28"/>
        <v>-2.9919957552776211E-2</v>
      </c>
    </row>
    <row r="375" spans="9:15" x14ac:dyDescent="0.25">
      <c r="I375" s="2" t="str">
        <f>'Overall Portfolio'!D374</f>
        <v>Feb 26, 2021</v>
      </c>
      <c r="J375" s="19">
        <f>'Overall Portfolio'!E374</f>
        <v>14529.15</v>
      </c>
      <c r="K375" s="19">
        <f>'Overall Portfolio'!F374</f>
        <v>3811.15</v>
      </c>
      <c r="L375" s="32">
        <f>'Overall Portfolio'!G374</f>
        <v>1289.571799271092</v>
      </c>
      <c r="M375" s="35">
        <f t="shared" si="26"/>
        <v>-3.7635744021301765E-2</v>
      </c>
      <c r="N375" s="36">
        <f t="shared" si="27"/>
        <v>-4.7501658249202716E-3</v>
      </c>
      <c r="O375" s="20">
        <f t="shared" si="28"/>
        <v>6.1131042322370099E-2</v>
      </c>
    </row>
    <row r="376" spans="9:15" x14ac:dyDescent="0.25">
      <c r="I376" s="2" t="str">
        <f>'Overall Portfolio'!D375</f>
        <v>Mar 01, 2021</v>
      </c>
      <c r="J376" s="19">
        <f>'Overall Portfolio'!E375</f>
        <v>14761.55</v>
      </c>
      <c r="K376" s="19">
        <f>'Overall Portfolio'!F375</f>
        <v>3901.82</v>
      </c>
      <c r="L376" s="32">
        <f>'Overall Portfolio'!G375</f>
        <v>1384.9414821627822</v>
      </c>
      <c r="M376" s="35">
        <f t="shared" si="26"/>
        <v>1.5995429877177836E-2</v>
      </c>
      <c r="N376" s="36">
        <f t="shared" si="27"/>
        <v>2.3790719336683086E-2</v>
      </c>
      <c r="O376" s="20">
        <f t="shared" si="28"/>
        <v>7.3954535098857077E-2</v>
      </c>
    </row>
    <row r="377" spans="9:15" x14ac:dyDescent="0.25">
      <c r="I377" s="2" t="str">
        <f>'Overall Portfolio'!D376</f>
        <v>Mar 02, 2021</v>
      </c>
      <c r="J377" s="19">
        <f>'Overall Portfolio'!E376</f>
        <v>14919.1</v>
      </c>
      <c r="K377" s="19">
        <f>'Overall Portfolio'!F376</f>
        <v>3870.29</v>
      </c>
      <c r="L377" s="32">
        <f>'Overall Portfolio'!G376</f>
        <v>1311.8958240726949</v>
      </c>
      <c r="M377" s="35">
        <f t="shared" si="26"/>
        <v>1.0672998431736636E-2</v>
      </c>
      <c r="N377" s="36">
        <f t="shared" si="27"/>
        <v>-8.0808443239309691E-3</v>
      </c>
      <c r="O377" s="20">
        <f t="shared" si="28"/>
        <v>-5.2742775800184827E-2</v>
      </c>
    </row>
    <row r="378" spans="9:15" x14ac:dyDescent="0.25">
      <c r="I378" s="2" t="str">
        <f>'Overall Portfolio'!D377</f>
        <v>Mar 03, 2021</v>
      </c>
      <c r="J378" s="19">
        <f>'Overall Portfolio'!E377</f>
        <v>15245.6</v>
      </c>
      <c r="K378" s="19">
        <f>'Overall Portfolio'!F377</f>
        <v>3819.72</v>
      </c>
      <c r="L378" s="32">
        <f>'Overall Portfolio'!G377</f>
        <v>1324.8992273160416</v>
      </c>
      <c r="M378" s="35">
        <f t="shared" si="26"/>
        <v>2.188469813862759E-2</v>
      </c>
      <c r="N378" s="36">
        <f t="shared" si="27"/>
        <v>-1.306620434127681E-2</v>
      </c>
      <c r="O378" s="20">
        <f t="shared" si="28"/>
        <v>9.9119175507231816E-3</v>
      </c>
    </row>
    <row r="379" spans="9:15" x14ac:dyDescent="0.25">
      <c r="I379" s="2" t="str">
        <f>'Overall Portfolio'!D378</f>
        <v>Mar 04, 2021</v>
      </c>
      <c r="J379" s="19">
        <f>'Overall Portfolio'!E378</f>
        <v>15080.75</v>
      </c>
      <c r="K379" s="19">
        <f>'Overall Portfolio'!F378</f>
        <v>3768.47</v>
      </c>
      <c r="L379" s="32">
        <f>'Overall Portfolio'!G378</f>
        <v>1244.7267205353717</v>
      </c>
      <c r="M379" s="35">
        <f t="shared" si="26"/>
        <v>-1.0812955869234475E-2</v>
      </c>
      <c r="N379" s="36">
        <f t="shared" si="27"/>
        <v>-1.3417213827191521E-2</v>
      </c>
      <c r="O379" s="20">
        <f t="shared" si="28"/>
        <v>-6.0512154530486084E-2</v>
      </c>
    </row>
    <row r="380" spans="9:15" x14ac:dyDescent="0.25">
      <c r="I380" s="2" t="str">
        <f>'Overall Portfolio'!D379</f>
        <v>Mar 05, 2021</v>
      </c>
      <c r="J380" s="19">
        <f>'Overall Portfolio'!E379</f>
        <v>14938.1</v>
      </c>
      <c r="K380" s="19">
        <f>'Overall Portfolio'!F379</f>
        <v>3841.94</v>
      </c>
      <c r="L380" s="32">
        <f>'Overall Portfolio'!G379</f>
        <v>1265.4935305409567</v>
      </c>
      <c r="M380" s="35">
        <f t="shared" si="26"/>
        <v>-9.4590786267261251E-3</v>
      </c>
      <c r="N380" s="36">
        <f t="shared" si="27"/>
        <v>1.9495975820425837E-2</v>
      </c>
      <c r="O380" s="20">
        <f t="shared" si="28"/>
        <v>1.6683830806374145E-2</v>
      </c>
    </row>
    <row r="381" spans="9:15" x14ac:dyDescent="0.25">
      <c r="I381" s="2" t="str">
        <f>'Overall Portfolio'!D380</f>
        <v>Mar 08, 2021</v>
      </c>
      <c r="J381" s="19">
        <f>'Overall Portfolio'!E380</f>
        <v>14956.2</v>
      </c>
      <c r="K381" s="19">
        <f>'Overall Portfolio'!F380</f>
        <v>3821.35</v>
      </c>
      <c r="L381" s="32">
        <f>'Overall Portfolio'!G380</f>
        <v>1313.8535894202803</v>
      </c>
      <c r="M381" s="35">
        <f t="shared" si="26"/>
        <v>1.2116668117096996E-3</v>
      </c>
      <c r="N381" s="36">
        <f t="shared" si="27"/>
        <v>-5.3592716179846622E-3</v>
      </c>
      <c r="O381" s="20">
        <f t="shared" si="28"/>
        <v>3.8214386492083641E-2</v>
      </c>
    </row>
    <row r="382" spans="9:15" x14ac:dyDescent="0.25">
      <c r="I382" s="2" t="str">
        <f>'Overall Portfolio'!D381</f>
        <v>Mar 09, 2021</v>
      </c>
      <c r="J382" s="19">
        <f>'Overall Portfolio'!E381</f>
        <v>15098.4</v>
      </c>
      <c r="K382" s="19">
        <f>'Overall Portfolio'!F381</f>
        <v>3875.44</v>
      </c>
      <c r="L382" s="32">
        <f>'Overall Portfolio'!G381</f>
        <v>1431.187490362981</v>
      </c>
      <c r="M382" s="35">
        <f t="shared" si="26"/>
        <v>9.5077626669874959E-3</v>
      </c>
      <c r="N382" s="36">
        <f t="shared" si="27"/>
        <v>1.4154683554241432E-2</v>
      </c>
      <c r="O382" s="20">
        <f t="shared" si="28"/>
        <v>8.9305156896875015E-2</v>
      </c>
    </row>
    <row r="383" spans="9:15" x14ac:dyDescent="0.25">
      <c r="I383" s="2" t="str">
        <f>'Overall Portfolio'!D382</f>
        <v>Mar 10, 2021</v>
      </c>
      <c r="J383" s="19">
        <f>'Overall Portfolio'!E382</f>
        <v>15174.8</v>
      </c>
      <c r="K383" s="19">
        <f>'Overall Portfolio'!F382</f>
        <v>3898.81</v>
      </c>
      <c r="L383" s="32">
        <f>'Overall Portfolio'!G382</f>
        <v>1369.2876445119161</v>
      </c>
      <c r="M383" s="35">
        <f t="shared" si="26"/>
        <v>5.0601388226567678E-3</v>
      </c>
      <c r="N383" s="36">
        <f t="shared" si="27"/>
        <v>6.0302830130256613E-3</v>
      </c>
      <c r="O383" s="20">
        <f t="shared" si="28"/>
        <v>-4.3250689562249867E-2</v>
      </c>
    </row>
    <row r="384" spans="9:15" x14ac:dyDescent="0.25">
      <c r="I384" s="2" t="str">
        <f>'Overall Portfolio'!D383</f>
        <v>Mar 12, 2021</v>
      </c>
      <c r="J384" s="19">
        <f>'Overall Portfolio'!E383</f>
        <v>15030.95</v>
      </c>
      <c r="K384" s="19">
        <f>'Overall Portfolio'!F383</f>
        <v>3943.34</v>
      </c>
      <c r="L384" s="32">
        <f>'Overall Portfolio'!G383</f>
        <v>1294.8583299772101</v>
      </c>
      <c r="M384" s="35">
        <f t="shared" si="26"/>
        <v>-9.4795318554444785E-3</v>
      </c>
      <c r="N384" s="36">
        <f t="shared" si="27"/>
        <v>1.1421433719519536E-2</v>
      </c>
      <c r="O384" s="20">
        <f t="shared" si="28"/>
        <v>-5.4356230287345042E-2</v>
      </c>
    </row>
    <row r="385" spans="9:15" x14ac:dyDescent="0.25">
      <c r="I385" s="2" t="str">
        <f>'Overall Portfolio'!D384</f>
        <v>Mar 15, 2021</v>
      </c>
      <c r="J385" s="19">
        <f>'Overall Portfolio'!E384</f>
        <v>14929.5</v>
      </c>
      <c r="K385" s="19">
        <f>'Overall Portfolio'!F384</f>
        <v>3968.94</v>
      </c>
      <c r="L385" s="32">
        <f>'Overall Portfolio'!G384</f>
        <v>1283.5289902630907</v>
      </c>
      <c r="M385" s="35">
        <f t="shared" si="26"/>
        <v>-6.7494070567729603E-3</v>
      </c>
      <c r="N385" s="36">
        <f t="shared" si="27"/>
        <v>6.4919585934766211E-3</v>
      </c>
      <c r="O385" s="20">
        <f t="shared" si="28"/>
        <v>-8.7494820489889547E-3</v>
      </c>
    </row>
    <row r="386" spans="9:15" x14ac:dyDescent="0.25">
      <c r="I386" s="2" t="str">
        <f>'Overall Portfolio'!D385</f>
        <v>Mar 16, 2021</v>
      </c>
      <c r="J386" s="19">
        <f>'Overall Portfolio'!E385</f>
        <v>14910.45</v>
      </c>
      <c r="K386" s="19">
        <f>'Overall Portfolio'!F385</f>
        <v>3962.71</v>
      </c>
      <c r="L386" s="32">
        <f>'Overall Portfolio'!G385</f>
        <v>1415.9484954054112</v>
      </c>
      <c r="M386" s="35">
        <f t="shared" si="26"/>
        <v>-1.2759971867778441E-3</v>
      </c>
      <c r="N386" s="36">
        <f t="shared" si="27"/>
        <v>-1.5696886322292825E-3</v>
      </c>
      <c r="O386" s="20">
        <f t="shared" si="28"/>
        <v>0.1031683009475135</v>
      </c>
    </row>
    <row r="387" spans="9:15" x14ac:dyDescent="0.25">
      <c r="I387" s="2" t="str">
        <f>'Overall Portfolio'!D386</f>
        <v>Mar 17, 2021</v>
      </c>
      <c r="J387" s="19">
        <f>'Overall Portfolio'!E386</f>
        <v>14721.3</v>
      </c>
      <c r="K387" s="19">
        <f>'Overall Portfolio'!F386</f>
        <v>3974.12</v>
      </c>
      <c r="L387" s="32">
        <f>'Overall Portfolio'!G386</f>
        <v>1509.5425023624443</v>
      </c>
      <c r="M387" s="35">
        <f t="shared" si="26"/>
        <v>-1.2685733830971047E-2</v>
      </c>
      <c r="N387" s="36">
        <f t="shared" si="27"/>
        <v>2.8793426720601367E-3</v>
      </c>
      <c r="O387" s="20">
        <f t="shared" si="28"/>
        <v>6.6099866810646501E-2</v>
      </c>
    </row>
    <row r="388" spans="9:15" x14ac:dyDescent="0.25">
      <c r="I388" s="2" t="str">
        <f>'Overall Portfolio'!D387</f>
        <v>Mar 18, 2021</v>
      </c>
      <c r="J388" s="19">
        <f>'Overall Portfolio'!E387</f>
        <v>14557.85</v>
      </c>
      <c r="K388" s="19">
        <f>'Overall Portfolio'!F387</f>
        <v>3915.46</v>
      </c>
      <c r="L388" s="32">
        <f>'Overall Portfolio'!G387</f>
        <v>1406.7779400276077</v>
      </c>
      <c r="M388" s="35">
        <f t="shared" si="26"/>
        <v>-1.1102959657095401E-2</v>
      </c>
      <c r="N388" s="36">
        <f t="shared" si="27"/>
        <v>-1.4760500437832724E-2</v>
      </c>
      <c r="O388" s="20">
        <f t="shared" si="28"/>
        <v>-6.8076627305299064E-2</v>
      </c>
    </row>
    <row r="389" spans="9:15" x14ac:dyDescent="0.25">
      <c r="I389" s="2" t="str">
        <f>'Overall Portfolio'!D388</f>
        <v>Mar 19, 2021</v>
      </c>
      <c r="J389" s="19">
        <f>'Overall Portfolio'!E388</f>
        <v>14744</v>
      </c>
      <c r="K389" s="19">
        <f>'Overall Portfolio'!F388</f>
        <v>3913.1</v>
      </c>
      <c r="L389" s="32">
        <f>'Overall Portfolio'!G388</f>
        <v>1451.6914155499951</v>
      </c>
      <c r="M389" s="35">
        <f t="shared" si="26"/>
        <v>1.2786915650319308E-2</v>
      </c>
      <c r="N389" s="36">
        <f t="shared" si="27"/>
        <v>-6.0273888636330764E-4</v>
      </c>
      <c r="O389" s="20">
        <f t="shared" si="28"/>
        <v>3.1926485513062541E-2</v>
      </c>
    </row>
    <row r="390" spans="9:15" x14ac:dyDescent="0.25">
      <c r="I390" s="2" t="str">
        <f>'Overall Portfolio'!D389</f>
        <v>Mar 22, 2021</v>
      </c>
      <c r="J390" s="19">
        <f>'Overall Portfolio'!E389</f>
        <v>14736.4</v>
      </c>
      <c r="K390" s="19">
        <f>'Overall Portfolio'!F389</f>
        <v>3940.59</v>
      </c>
      <c r="L390" s="32">
        <f>'Overall Portfolio'!G389</f>
        <v>1304.9384279641808</v>
      </c>
      <c r="M390" s="35">
        <f t="shared" ref="M390:M453" si="29">J390/J389-1</f>
        <v>-5.1546391752577136E-4</v>
      </c>
      <c r="N390" s="36">
        <f t="shared" ref="N390:N453" si="30">K390/K389-1</f>
        <v>7.0251207482558975E-3</v>
      </c>
      <c r="O390" s="20">
        <f t="shared" ref="O390:O453" si="31">L390/L389-1</f>
        <v>-0.10109103492233207</v>
      </c>
    </row>
    <row r="391" spans="9:15" x14ac:dyDescent="0.25">
      <c r="I391" s="2" t="str">
        <f>'Overall Portfolio'!D390</f>
        <v>Mar 23, 2021</v>
      </c>
      <c r="J391" s="19">
        <f>'Overall Portfolio'!E390</f>
        <v>14814.75</v>
      </c>
      <c r="K391" s="19">
        <f>'Overall Portfolio'!F390</f>
        <v>3910.52</v>
      </c>
      <c r="L391" s="32">
        <f>'Overall Portfolio'!G390</f>
        <v>1311.2864026508978</v>
      </c>
      <c r="M391" s="35">
        <f t="shared" si="29"/>
        <v>5.3167666458564522E-3</v>
      </c>
      <c r="N391" s="36">
        <f t="shared" si="30"/>
        <v>-7.6308370066411335E-3</v>
      </c>
      <c r="O391" s="20">
        <f t="shared" si="31"/>
        <v>4.8645779376887965E-3</v>
      </c>
    </row>
    <row r="392" spans="9:15" x14ac:dyDescent="0.25">
      <c r="I392" s="2" t="str">
        <f>'Overall Portfolio'!D391</f>
        <v>Mar 24, 2021</v>
      </c>
      <c r="J392" s="19">
        <f>'Overall Portfolio'!E391</f>
        <v>14549.4</v>
      </c>
      <c r="K392" s="19">
        <f>'Overall Portfolio'!F391</f>
        <v>3889.14</v>
      </c>
      <c r="L392" s="32">
        <f>'Overall Portfolio'!G391</f>
        <v>1259.2577934857477</v>
      </c>
      <c r="M392" s="35">
        <f t="shared" si="29"/>
        <v>-1.7911203361514749E-2</v>
      </c>
      <c r="N392" s="36">
        <f t="shared" si="30"/>
        <v>-5.4673035811094728E-3</v>
      </c>
      <c r="O392" s="20">
        <f t="shared" si="31"/>
        <v>-3.9677532734244014E-2</v>
      </c>
    </row>
    <row r="393" spans="9:15" x14ac:dyDescent="0.25">
      <c r="I393" s="2" t="str">
        <f>'Overall Portfolio'!D392</f>
        <v>Mar 25, 2021</v>
      </c>
      <c r="J393" s="19">
        <f>'Overall Portfolio'!E392</f>
        <v>14324.9</v>
      </c>
      <c r="K393" s="19">
        <f>'Overall Portfolio'!F392</f>
        <v>3909.52</v>
      </c>
      <c r="L393" s="32">
        <f>'Overall Portfolio'!G392</f>
        <v>1255.4520879481786</v>
      </c>
      <c r="M393" s="35">
        <f t="shared" si="29"/>
        <v>-1.5430189561081553E-2</v>
      </c>
      <c r="N393" s="36">
        <f t="shared" si="30"/>
        <v>5.2402330592367097E-3</v>
      </c>
      <c r="O393" s="20">
        <f t="shared" si="31"/>
        <v>-3.0221814447021211E-3</v>
      </c>
    </row>
    <row r="394" spans="9:15" x14ac:dyDescent="0.25">
      <c r="I394" s="2" t="str">
        <f>'Overall Portfolio'!D393</f>
        <v>Mar 26, 2021</v>
      </c>
      <c r="J394" s="19">
        <f>'Overall Portfolio'!E393</f>
        <v>14507.3</v>
      </c>
      <c r="K394" s="19">
        <f>'Overall Portfolio'!F393</f>
        <v>3974.54</v>
      </c>
      <c r="L394" s="32">
        <f>'Overall Portfolio'!G393</f>
        <v>1372.0991368742489</v>
      </c>
      <c r="M394" s="35">
        <f t="shared" si="29"/>
        <v>1.2733073180266397E-2</v>
      </c>
      <c r="N394" s="36">
        <f t="shared" si="30"/>
        <v>1.6631197691788335E-2</v>
      </c>
      <c r="O394" s="20">
        <f t="shared" si="31"/>
        <v>9.291238594115514E-2</v>
      </c>
    </row>
    <row r="395" spans="9:15" x14ac:dyDescent="0.25">
      <c r="I395" s="2" t="str">
        <f>'Overall Portfolio'!D394</f>
        <v>Mar 30, 2021</v>
      </c>
      <c r="J395" s="19">
        <f>'Overall Portfolio'!E394</f>
        <v>14845.1</v>
      </c>
      <c r="K395" s="19">
        <f>'Overall Portfolio'!F394</f>
        <v>3958.55</v>
      </c>
      <c r="L395" s="32">
        <f>'Overall Portfolio'!G394</f>
        <v>1467.1356416562103</v>
      </c>
      <c r="M395" s="35">
        <f t="shared" si="29"/>
        <v>2.3284829017115705E-2</v>
      </c>
      <c r="N395" s="36">
        <f t="shared" si="30"/>
        <v>-4.0231070765421872E-3</v>
      </c>
      <c r="O395" s="20">
        <f t="shared" si="31"/>
        <v>6.9263584698742831E-2</v>
      </c>
    </row>
    <row r="396" spans="9:15" x14ac:dyDescent="0.25">
      <c r="I396" s="2" t="str">
        <f>'Overall Portfolio'!D395</f>
        <v>Mar 31, 2021</v>
      </c>
      <c r="J396" s="19">
        <f>'Overall Portfolio'!E395</f>
        <v>14690.7</v>
      </c>
      <c r="K396" s="19">
        <f>'Overall Portfolio'!F395</f>
        <v>3972.89</v>
      </c>
      <c r="L396" s="32">
        <f>'Overall Portfolio'!G395</f>
        <v>1455.7393230437965</v>
      </c>
      <c r="M396" s="35">
        <f t="shared" si="29"/>
        <v>-1.0400738290749056E-2</v>
      </c>
      <c r="N396" s="36">
        <f t="shared" si="30"/>
        <v>3.6225385557842049E-3</v>
      </c>
      <c r="O396" s="20">
        <f t="shared" si="31"/>
        <v>-7.7677334588837077E-3</v>
      </c>
    </row>
    <row r="397" spans="9:15" x14ac:dyDescent="0.25">
      <c r="I397" s="2" t="str">
        <f>'Overall Portfolio'!D396</f>
        <v>Apr 01, 2021</v>
      </c>
      <c r="J397" s="19">
        <f>'Overall Portfolio'!E396</f>
        <v>14867.35</v>
      </c>
      <c r="K397" s="19">
        <f>'Overall Portfolio'!F396</f>
        <v>4019.87</v>
      </c>
      <c r="L397" s="32">
        <f>'Overall Portfolio'!G396</f>
        <v>1495.490271484256</v>
      </c>
      <c r="M397" s="35">
        <f t="shared" si="29"/>
        <v>1.2024614211712192E-2</v>
      </c>
      <c r="N397" s="36">
        <f t="shared" si="30"/>
        <v>1.1825144919693331E-2</v>
      </c>
      <c r="O397" s="20">
        <f t="shared" si="31"/>
        <v>2.7306364409628303E-2</v>
      </c>
    </row>
    <row r="398" spans="9:15" x14ac:dyDescent="0.25">
      <c r="I398" s="2" t="str">
        <f>'Overall Portfolio'!D397</f>
        <v>Apr 05, 2021</v>
      </c>
      <c r="J398" s="19">
        <f>'Overall Portfolio'!E397</f>
        <v>14637.8</v>
      </c>
      <c r="K398" s="19">
        <f>'Overall Portfolio'!F397</f>
        <v>4077.91</v>
      </c>
      <c r="L398" s="32">
        <f>'Overall Portfolio'!G397</f>
        <v>1571.2374889516825</v>
      </c>
      <c r="M398" s="35">
        <f t="shared" si="29"/>
        <v>-1.5439873279367244E-2</v>
      </c>
      <c r="N398" s="36">
        <f t="shared" si="30"/>
        <v>1.4438277854756487E-2</v>
      </c>
      <c r="O398" s="20">
        <f t="shared" si="31"/>
        <v>5.0650424754852041E-2</v>
      </c>
    </row>
    <row r="399" spans="9:15" x14ac:dyDescent="0.25">
      <c r="I399" s="2" t="str">
        <f>'Overall Portfolio'!D398</f>
        <v>Apr 06, 2021</v>
      </c>
      <c r="J399" s="19">
        <f>'Overall Portfolio'!E398</f>
        <v>14683.5</v>
      </c>
      <c r="K399" s="19">
        <f>'Overall Portfolio'!F398</f>
        <v>4073.94</v>
      </c>
      <c r="L399" s="32">
        <f>'Overall Portfolio'!G398</f>
        <v>1633.0521609887332</v>
      </c>
      <c r="M399" s="35">
        <f t="shared" si="29"/>
        <v>3.1220538605529757E-3</v>
      </c>
      <c r="N399" s="36">
        <f t="shared" si="30"/>
        <v>-9.7353791525556233E-4</v>
      </c>
      <c r="O399" s="20">
        <f t="shared" si="31"/>
        <v>3.9341393310500239E-2</v>
      </c>
    </row>
    <row r="400" spans="9:15" x14ac:dyDescent="0.25">
      <c r="I400" s="2" t="str">
        <f>'Overall Portfolio'!D399</f>
        <v>Apr 07, 2021</v>
      </c>
      <c r="J400" s="19">
        <f>'Overall Portfolio'!E399</f>
        <v>14819.05</v>
      </c>
      <c r="K400" s="19">
        <f>'Overall Portfolio'!F399</f>
        <v>4079.95</v>
      </c>
      <c r="L400" s="32">
        <f>'Overall Portfolio'!G399</f>
        <v>1530.2162824001691</v>
      </c>
      <c r="M400" s="35">
        <f t="shared" si="29"/>
        <v>9.2314502673067622E-3</v>
      </c>
      <c r="N400" s="36">
        <f t="shared" si="30"/>
        <v>1.4752303666720756E-3</v>
      </c>
      <c r="O400" s="20">
        <f t="shared" si="31"/>
        <v>-6.2971582320004993E-2</v>
      </c>
    </row>
    <row r="401" spans="9:15" x14ac:dyDescent="0.25">
      <c r="I401" s="2" t="str">
        <f>'Overall Portfolio'!D400</f>
        <v>Apr 08, 2021</v>
      </c>
      <c r="J401" s="19">
        <f>'Overall Portfolio'!E400</f>
        <v>14873.8</v>
      </c>
      <c r="K401" s="19">
        <f>'Overall Portfolio'!F400</f>
        <v>4097.17</v>
      </c>
      <c r="L401" s="32">
        <f>'Overall Portfolio'!G400</f>
        <v>1627.4423218268571</v>
      </c>
      <c r="M401" s="35">
        <f t="shared" si="29"/>
        <v>3.6945688151399647E-3</v>
      </c>
      <c r="N401" s="36">
        <f t="shared" si="30"/>
        <v>4.220639958823158E-3</v>
      </c>
      <c r="O401" s="20">
        <f t="shared" si="31"/>
        <v>6.3537449277554003E-2</v>
      </c>
    </row>
    <row r="402" spans="9:15" x14ac:dyDescent="0.25">
      <c r="I402" s="2" t="str">
        <f>'Overall Portfolio'!D401</f>
        <v>Apr 09, 2021</v>
      </c>
      <c r="J402" s="19">
        <f>'Overall Portfolio'!E401</f>
        <v>14834.85</v>
      </c>
      <c r="K402" s="19">
        <f>'Overall Portfolio'!F401</f>
        <v>4128.8</v>
      </c>
      <c r="L402" s="32">
        <f>'Overall Portfolio'!G401</f>
        <v>1657.5970695632354</v>
      </c>
      <c r="M402" s="35">
        <f t="shared" si="29"/>
        <v>-2.6186986513196953E-3</v>
      </c>
      <c r="N402" s="36">
        <f t="shared" si="30"/>
        <v>7.7199628035937717E-3</v>
      </c>
      <c r="O402" s="20">
        <f t="shared" si="31"/>
        <v>1.8528919478097761E-2</v>
      </c>
    </row>
    <row r="403" spans="9:15" x14ac:dyDescent="0.25">
      <c r="I403" s="2" t="str">
        <f>'Overall Portfolio'!D402</f>
        <v>Apr 12, 2021</v>
      </c>
      <c r="J403" s="19">
        <f>'Overall Portfolio'!E402</f>
        <v>14310.8</v>
      </c>
      <c r="K403" s="19">
        <f>'Overall Portfolio'!F402</f>
        <v>4127.99</v>
      </c>
      <c r="L403" s="32">
        <f>'Overall Portfolio'!G402</f>
        <v>1904.9779862242763</v>
      </c>
      <c r="M403" s="35">
        <f t="shared" si="29"/>
        <v>-3.5325601539617946E-2</v>
      </c>
      <c r="N403" s="36">
        <f t="shared" si="30"/>
        <v>-1.9618291028877799E-4</v>
      </c>
      <c r="O403" s="20">
        <f t="shared" si="31"/>
        <v>0.14924068170935167</v>
      </c>
    </row>
    <row r="404" spans="9:15" x14ac:dyDescent="0.25">
      <c r="I404" s="2" t="str">
        <f>'Overall Portfolio'!D403</f>
        <v>Apr 13, 2021</v>
      </c>
      <c r="J404" s="19">
        <f>'Overall Portfolio'!E403</f>
        <v>14504.8</v>
      </c>
      <c r="K404" s="19">
        <f>'Overall Portfolio'!F403</f>
        <v>4141.59</v>
      </c>
      <c r="L404" s="32">
        <f>'Overall Portfolio'!G403</f>
        <v>1936.5976145684976</v>
      </c>
      <c r="M404" s="35">
        <f t="shared" si="29"/>
        <v>1.3556195321016373E-2</v>
      </c>
      <c r="N404" s="36">
        <f t="shared" si="30"/>
        <v>3.2945816244711601E-3</v>
      </c>
      <c r="O404" s="20">
        <f t="shared" si="31"/>
        <v>1.6598421909794547E-2</v>
      </c>
    </row>
    <row r="405" spans="9:15" x14ac:dyDescent="0.25">
      <c r="I405" s="2" t="str">
        <f>'Overall Portfolio'!D404</f>
        <v>Apr 15, 2021</v>
      </c>
      <c r="J405" s="19">
        <f>'Overall Portfolio'!E404</f>
        <v>14581.45</v>
      </c>
      <c r="K405" s="19">
        <f>'Overall Portfolio'!F404</f>
        <v>4170.42</v>
      </c>
      <c r="L405" s="32">
        <f>'Overall Portfolio'!G404</f>
        <v>1995.6474509809714</v>
      </c>
      <c r="M405" s="35">
        <f t="shared" si="29"/>
        <v>5.2844575588770759E-3</v>
      </c>
      <c r="N405" s="36">
        <f t="shared" si="30"/>
        <v>6.9610946520539674E-3</v>
      </c>
      <c r="O405" s="20">
        <f t="shared" si="31"/>
        <v>3.0491536273853592E-2</v>
      </c>
    </row>
    <row r="406" spans="9:15" x14ac:dyDescent="0.25">
      <c r="I406" s="2" t="str">
        <f>'Overall Portfolio'!D405</f>
        <v>Apr 16, 2021</v>
      </c>
      <c r="J406" s="19">
        <f>'Overall Portfolio'!E405</f>
        <v>14617.85</v>
      </c>
      <c r="K406" s="19">
        <f>'Overall Portfolio'!F405</f>
        <v>4185.47</v>
      </c>
      <c r="L406" s="32">
        <f>'Overall Portfolio'!G405</f>
        <v>1900.3406518762872</v>
      </c>
      <c r="M406" s="35">
        <f t="shared" si="29"/>
        <v>2.4963223822047631E-3</v>
      </c>
      <c r="N406" s="36">
        <f t="shared" si="30"/>
        <v>3.6087492386858155E-3</v>
      </c>
      <c r="O406" s="20">
        <f t="shared" si="31"/>
        <v>-4.775733261796089E-2</v>
      </c>
    </row>
    <row r="407" spans="9:15" x14ac:dyDescent="0.25">
      <c r="I407" s="2" t="str">
        <f>'Overall Portfolio'!D406</f>
        <v>Apr 19, 2021</v>
      </c>
      <c r="J407" s="19">
        <f>'Overall Portfolio'!E406</f>
        <v>14359.45</v>
      </c>
      <c r="K407" s="19">
        <f>'Overall Portfolio'!F406</f>
        <v>4163.26</v>
      </c>
      <c r="L407" s="32">
        <f>'Overall Portfolio'!G406</f>
        <v>1720.2127267690489</v>
      </c>
      <c r="M407" s="35">
        <f t="shared" si="29"/>
        <v>-1.7677018166146197E-2</v>
      </c>
      <c r="N407" s="36">
        <f t="shared" si="30"/>
        <v>-5.3064530387267883E-3</v>
      </c>
      <c r="O407" s="20">
        <f t="shared" si="31"/>
        <v>-9.4787176672450957E-2</v>
      </c>
    </row>
    <row r="408" spans="9:15" x14ac:dyDescent="0.25">
      <c r="I408" s="2" t="str">
        <f>'Overall Portfolio'!D407</f>
        <v>Apr 20, 2021</v>
      </c>
      <c r="J408" s="19">
        <f>'Overall Portfolio'!E407</f>
        <v>14296.4</v>
      </c>
      <c r="K408" s="19">
        <f>'Overall Portfolio'!F407</f>
        <v>4134.9399999999996</v>
      </c>
      <c r="L408" s="32">
        <f>'Overall Portfolio'!G407</f>
        <v>1884.8751111536089</v>
      </c>
      <c r="M408" s="35">
        <f t="shared" si="29"/>
        <v>-4.3908366963916201E-3</v>
      </c>
      <c r="N408" s="36">
        <f t="shared" si="30"/>
        <v>-6.8023616108532359E-3</v>
      </c>
      <c r="O408" s="20">
        <f t="shared" si="31"/>
        <v>9.5722105657149337E-2</v>
      </c>
    </row>
    <row r="409" spans="9:15" x14ac:dyDescent="0.25">
      <c r="I409" s="2" t="str">
        <f>'Overall Portfolio'!D408</f>
        <v>Apr 22, 2021</v>
      </c>
      <c r="J409" s="19">
        <f>'Overall Portfolio'!E408</f>
        <v>14406.15</v>
      </c>
      <c r="K409" s="19">
        <f>'Overall Portfolio'!F408</f>
        <v>4134.9799999999996</v>
      </c>
      <c r="L409" s="32">
        <f>'Overall Portfolio'!G408</f>
        <v>1719.8323349374361</v>
      </c>
      <c r="M409" s="35">
        <f t="shared" si="29"/>
        <v>7.6767577851766244E-3</v>
      </c>
      <c r="N409" s="36">
        <f t="shared" si="30"/>
        <v>9.67365910997664E-6</v>
      </c>
      <c r="O409" s="20">
        <f t="shared" si="31"/>
        <v>-8.7561650763779753E-2</v>
      </c>
    </row>
    <row r="410" spans="9:15" x14ac:dyDescent="0.25">
      <c r="I410" s="2" t="str">
        <f>'Overall Portfolio'!D409</f>
        <v>Apr 23, 2021</v>
      </c>
      <c r="J410" s="19">
        <f>'Overall Portfolio'!E409</f>
        <v>14341.35</v>
      </c>
      <c r="K410" s="19">
        <f>'Overall Portfolio'!F409</f>
        <v>4180.17</v>
      </c>
      <c r="L410" s="32">
        <f>'Overall Portfolio'!G409</f>
        <v>1743.3115821828578</v>
      </c>
      <c r="M410" s="35">
        <f t="shared" si="29"/>
        <v>-4.4980789454502901E-3</v>
      </c>
      <c r="N410" s="36">
        <f t="shared" si="30"/>
        <v>1.0928710658818286E-2</v>
      </c>
      <c r="O410" s="20">
        <f t="shared" si="31"/>
        <v>1.3652055940834407E-2</v>
      </c>
    </row>
    <row r="411" spans="9:15" x14ac:dyDescent="0.25">
      <c r="I411" s="2" t="str">
        <f>'Overall Portfolio'!D410</f>
        <v>Apr 26, 2021</v>
      </c>
      <c r="J411" s="19">
        <f>'Overall Portfolio'!E410</f>
        <v>14485</v>
      </c>
      <c r="K411" s="19">
        <f>'Overall Portfolio'!F410</f>
        <v>4187.62</v>
      </c>
      <c r="L411" s="32">
        <f>'Overall Portfolio'!G410</f>
        <v>1828.9437689331025</v>
      </c>
      <c r="M411" s="35">
        <f t="shared" si="29"/>
        <v>1.0016490776670217E-2</v>
      </c>
      <c r="N411" s="36">
        <f t="shared" si="30"/>
        <v>1.782224167916624E-3</v>
      </c>
      <c r="O411" s="20">
        <f t="shared" si="31"/>
        <v>4.9120414058754669E-2</v>
      </c>
    </row>
    <row r="412" spans="9:15" x14ac:dyDescent="0.25">
      <c r="I412" s="2" t="str">
        <f>'Overall Portfolio'!D411</f>
        <v>Apr 27, 2021</v>
      </c>
      <c r="J412" s="19">
        <f>'Overall Portfolio'!E411</f>
        <v>14653.05</v>
      </c>
      <c r="K412" s="19">
        <f>'Overall Portfolio'!F411</f>
        <v>4186.72</v>
      </c>
      <c r="L412" s="32">
        <f>'Overall Portfolio'!G411</f>
        <v>1931.3905752579149</v>
      </c>
      <c r="M412" s="35">
        <f t="shared" si="29"/>
        <v>1.1601656886434109E-2</v>
      </c>
      <c r="N412" s="36">
        <f t="shared" si="30"/>
        <v>-2.1491921425531579E-4</v>
      </c>
      <c r="O412" s="20">
        <f t="shared" si="31"/>
        <v>5.601419139560182E-2</v>
      </c>
    </row>
    <row r="413" spans="9:15" x14ac:dyDescent="0.25">
      <c r="I413" s="2" t="str">
        <f>'Overall Portfolio'!D412</f>
        <v>Apr 28, 2021</v>
      </c>
      <c r="J413" s="19">
        <f>'Overall Portfolio'!E412</f>
        <v>14864.55</v>
      </c>
      <c r="K413" s="19">
        <f>'Overall Portfolio'!F412</f>
        <v>4183.18</v>
      </c>
      <c r="L413" s="32">
        <f>'Overall Portfolio'!G412</f>
        <v>1951.8667496935527</v>
      </c>
      <c r="M413" s="35">
        <f t="shared" si="29"/>
        <v>1.4433855067716328E-2</v>
      </c>
      <c r="N413" s="36">
        <f t="shared" si="30"/>
        <v>-8.4553063018300012E-4</v>
      </c>
      <c r="O413" s="20">
        <f t="shared" si="31"/>
        <v>1.0601778168511267E-2</v>
      </c>
    </row>
    <row r="414" spans="9:15" x14ac:dyDescent="0.25">
      <c r="I414" s="2" t="str">
        <f>'Overall Portfolio'!D413</f>
        <v>Apr 29, 2021</v>
      </c>
      <c r="J414" s="19">
        <f>'Overall Portfolio'!E413</f>
        <v>14894.9</v>
      </c>
      <c r="K414" s="19">
        <f>'Overall Portfolio'!F413</f>
        <v>4211.47</v>
      </c>
      <c r="L414" s="32">
        <f>'Overall Portfolio'!G413</f>
        <v>1977.2955071190904</v>
      </c>
      <c r="M414" s="35">
        <f t="shared" si="29"/>
        <v>2.0417705211392967E-3</v>
      </c>
      <c r="N414" s="36">
        <f t="shared" si="30"/>
        <v>6.7627976802335787E-3</v>
      </c>
      <c r="O414" s="20">
        <f t="shared" si="31"/>
        <v>1.3027916700527831E-2</v>
      </c>
    </row>
    <row r="415" spans="9:15" x14ac:dyDescent="0.25">
      <c r="I415" s="2" t="str">
        <f>'Overall Portfolio'!D414</f>
        <v>Apr 30, 2021</v>
      </c>
      <c r="J415" s="19">
        <f>'Overall Portfolio'!E414</f>
        <v>14631.1</v>
      </c>
      <c r="K415" s="19">
        <f>'Overall Portfolio'!F414</f>
        <v>4181.17</v>
      </c>
      <c r="L415" s="32">
        <f>'Overall Portfolio'!G414</f>
        <v>2042.3153243222123</v>
      </c>
      <c r="M415" s="35">
        <f t="shared" si="29"/>
        <v>-1.7710760058812003E-2</v>
      </c>
      <c r="N415" s="36">
        <f t="shared" si="30"/>
        <v>-7.1946375018698827E-3</v>
      </c>
      <c r="O415" s="20">
        <f t="shared" si="31"/>
        <v>3.2883206869698256E-2</v>
      </c>
    </row>
    <row r="416" spans="9:15" x14ac:dyDescent="0.25">
      <c r="I416" s="2" t="str">
        <f>'Overall Portfolio'!D415</f>
        <v>May 03, 2021</v>
      </c>
      <c r="J416" s="19">
        <f>'Overall Portfolio'!E415</f>
        <v>14634.15</v>
      </c>
      <c r="K416" s="19">
        <f>'Overall Portfolio'!F415</f>
        <v>4192.66</v>
      </c>
      <c r="L416" s="32">
        <f>'Overall Portfolio'!G415</f>
        <v>2205.0664402738444</v>
      </c>
      <c r="M416" s="35">
        <f t="shared" si="29"/>
        <v>2.0846006110275539E-4</v>
      </c>
      <c r="N416" s="36">
        <f t="shared" si="30"/>
        <v>2.7480346410215795E-3</v>
      </c>
      <c r="O416" s="20">
        <f t="shared" si="31"/>
        <v>7.968951415748915E-2</v>
      </c>
    </row>
    <row r="417" spans="9:15" x14ac:dyDescent="0.25">
      <c r="I417" s="2" t="str">
        <f>'Overall Portfolio'!D416</f>
        <v>May 04, 2021</v>
      </c>
      <c r="J417" s="19">
        <f>'Overall Portfolio'!E416</f>
        <v>14496.5</v>
      </c>
      <c r="K417" s="19">
        <f>'Overall Portfolio'!F416</f>
        <v>4164.66</v>
      </c>
      <c r="L417" s="32">
        <f>'Overall Portfolio'!G416</f>
        <v>2068.3049036566899</v>
      </c>
      <c r="M417" s="35">
        <f t="shared" si="29"/>
        <v>-9.4060809818130586E-3</v>
      </c>
      <c r="N417" s="36">
        <f t="shared" si="30"/>
        <v>-6.6783378571121377E-3</v>
      </c>
      <c r="O417" s="20">
        <f t="shared" si="31"/>
        <v>-6.2021503805649636E-2</v>
      </c>
    </row>
    <row r="418" spans="9:15" x14ac:dyDescent="0.25">
      <c r="I418" s="2" t="str">
        <f>'Overall Portfolio'!D417</f>
        <v>May 05, 2021</v>
      </c>
      <c r="J418" s="19">
        <f>'Overall Portfolio'!E417</f>
        <v>14617.85</v>
      </c>
      <c r="K418" s="19">
        <f>'Overall Portfolio'!F417</f>
        <v>4167.59</v>
      </c>
      <c r="L418" s="32">
        <f>'Overall Portfolio'!G417</f>
        <v>2255.1338284449685</v>
      </c>
      <c r="M418" s="35">
        <f t="shared" si="29"/>
        <v>8.3709861000931252E-3</v>
      </c>
      <c r="N418" s="36">
        <f t="shared" si="30"/>
        <v>7.0353882429774472E-4</v>
      </c>
      <c r="O418" s="20">
        <f t="shared" si="31"/>
        <v>9.0329488876602193E-2</v>
      </c>
    </row>
    <row r="419" spans="9:15" x14ac:dyDescent="0.25">
      <c r="I419" s="2" t="str">
        <f>'Overall Portfolio'!D418</f>
        <v>May 06, 2021</v>
      </c>
      <c r="J419" s="19">
        <f>'Overall Portfolio'!E418</f>
        <v>14724.8</v>
      </c>
      <c r="K419" s="19">
        <f>'Overall Portfolio'!F418</f>
        <v>4201.62</v>
      </c>
      <c r="L419" s="32">
        <f>'Overall Portfolio'!G418</f>
        <v>2322.7563884266256</v>
      </c>
      <c r="M419" s="35">
        <f t="shared" si="29"/>
        <v>7.3163974182248737E-3</v>
      </c>
      <c r="N419" s="36">
        <f t="shared" si="30"/>
        <v>8.1653905494540879E-3</v>
      </c>
      <c r="O419" s="20">
        <f t="shared" si="31"/>
        <v>2.9986051882466835E-2</v>
      </c>
    </row>
    <row r="420" spans="9:15" x14ac:dyDescent="0.25">
      <c r="I420" s="2" t="str">
        <f>'Overall Portfolio'!D419</f>
        <v>May 07, 2021</v>
      </c>
      <c r="J420" s="19">
        <f>'Overall Portfolio'!E419</f>
        <v>14823.15</v>
      </c>
      <c r="K420" s="19">
        <f>'Overall Portfolio'!F419</f>
        <v>4232.6000000000004</v>
      </c>
      <c r="L420" s="32">
        <f>'Overall Portfolio'!G419</f>
        <v>2316.1972928253599</v>
      </c>
      <c r="M420" s="35">
        <f t="shared" si="29"/>
        <v>6.6792078669999366E-3</v>
      </c>
      <c r="N420" s="36">
        <f t="shared" si="30"/>
        <v>7.3733464711231989E-3</v>
      </c>
      <c r="O420" s="20">
        <f t="shared" si="31"/>
        <v>-2.8238413782637473E-3</v>
      </c>
    </row>
    <row r="421" spans="9:15" x14ac:dyDescent="0.25">
      <c r="I421" s="2" t="str">
        <f>'Overall Portfolio'!D420</f>
        <v>May 10, 2021</v>
      </c>
      <c r="J421" s="19">
        <f>'Overall Portfolio'!E420</f>
        <v>14942.35</v>
      </c>
      <c r="K421" s="19">
        <f>'Overall Portfolio'!F420</f>
        <v>4188.43</v>
      </c>
      <c r="L421" s="32">
        <f>'Overall Portfolio'!G420</f>
        <v>2384.2901466318667</v>
      </c>
      <c r="M421" s="35">
        <f t="shared" si="29"/>
        <v>8.0414756647542163E-3</v>
      </c>
      <c r="N421" s="36">
        <f t="shared" si="30"/>
        <v>-1.0435666020885526E-2</v>
      </c>
      <c r="O421" s="20">
        <f t="shared" si="31"/>
        <v>2.9398555130614623E-2</v>
      </c>
    </row>
    <row r="422" spans="9:15" x14ac:dyDescent="0.25">
      <c r="I422" s="2" t="str">
        <f>'Overall Portfolio'!D421</f>
        <v>May 11, 2021</v>
      </c>
      <c r="J422" s="19">
        <f>'Overall Portfolio'!E421</f>
        <v>14850.75</v>
      </c>
      <c r="K422" s="19">
        <f>'Overall Portfolio'!F421</f>
        <v>4152.1000000000004</v>
      </c>
      <c r="L422" s="32">
        <f>'Overall Portfolio'!G421</f>
        <v>2533.8212841787595</v>
      </c>
      <c r="M422" s="35">
        <f t="shared" si="29"/>
        <v>-6.1302271731019653E-3</v>
      </c>
      <c r="N422" s="36">
        <f t="shared" si="30"/>
        <v>-8.6738945141735524E-3</v>
      </c>
      <c r="O422" s="20">
        <f t="shared" si="31"/>
        <v>6.2715159796355335E-2</v>
      </c>
    </row>
    <row r="423" spans="9:15" x14ac:dyDescent="0.25">
      <c r="I423" s="2" t="str">
        <f>'Overall Portfolio'!D422</f>
        <v>May 12, 2021</v>
      </c>
      <c r="J423" s="19">
        <f>'Overall Portfolio'!E422</f>
        <v>14696.5</v>
      </c>
      <c r="K423" s="19">
        <f>'Overall Portfolio'!F422</f>
        <v>4063.04</v>
      </c>
      <c r="L423" s="32">
        <f>'Overall Portfolio'!G422</f>
        <v>2251.6648651647911</v>
      </c>
      <c r="M423" s="35">
        <f t="shared" si="29"/>
        <v>-1.0386680807366599E-2</v>
      </c>
      <c r="N423" s="36">
        <f t="shared" si="30"/>
        <v>-2.1449387057151936E-2</v>
      </c>
      <c r="O423" s="20">
        <f t="shared" si="31"/>
        <v>-0.11135608528342544</v>
      </c>
    </row>
    <row r="424" spans="9:15" x14ac:dyDescent="0.25">
      <c r="I424" s="2" t="str">
        <f>'Overall Portfolio'!D423</f>
        <v>May 14, 2021</v>
      </c>
      <c r="J424" s="19">
        <f>'Overall Portfolio'!E423</f>
        <v>14677.8</v>
      </c>
      <c r="K424" s="19">
        <f>'Overall Portfolio'!F423</f>
        <v>4173.8500000000004</v>
      </c>
      <c r="L424" s="32">
        <f>'Overall Portfolio'!G423</f>
        <v>2558.041999782793</v>
      </c>
      <c r="M424" s="35">
        <f t="shared" si="29"/>
        <v>-1.2724117987276129E-3</v>
      </c>
      <c r="N424" s="36">
        <f t="shared" si="30"/>
        <v>2.7272682523430847E-2</v>
      </c>
      <c r="O424" s="20">
        <f t="shared" si="31"/>
        <v>0.13606693400866265</v>
      </c>
    </row>
    <row r="425" spans="9:15" x14ac:dyDescent="0.25">
      <c r="I425" s="2" t="str">
        <f>'Overall Portfolio'!D424</f>
        <v>May 17, 2021</v>
      </c>
      <c r="J425" s="19">
        <f>'Overall Portfolio'!E424</f>
        <v>14923.15</v>
      </c>
      <c r="K425" s="19">
        <f>'Overall Portfolio'!F424</f>
        <v>4163.29</v>
      </c>
      <c r="L425" s="32">
        <f>'Overall Portfolio'!G424</f>
        <v>2333.919329989003</v>
      </c>
      <c r="M425" s="35">
        <f t="shared" si="29"/>
        <v>1.671572033956048E-2</v>
      </c>
      <c r="N425" s="36">
        <f t="shared" si="30"/>
        <v>-2.5300382141189015E-3</v>
      </c>
      <c r="O425" s="20">
        <f t="shared" si="31"/>
        <v>-8.7614929626964932E-2</v>
      </c>
    </row>
    <row r="426" spans="9:15" x14ac:dyDescent="0.25">
      <c r="I426" s="2" t="str">
        <f>'Overall Portfolio'!D425</f>
        <v>May 18, 2021</v>
      </c>
      <c r="J426" s="19">
        <f>'Overall Portfolio'!E425</f>
        <v>15108.1</v>
      </c>
      <c r="K426" s="19">
        <f>'Overall Portfolio'!F425</f>
        <v>4127.83</v>
      </c>
      <c r="L426" s="32">
        <f>'Overall Portfolio'!G425</f>
        <v>2328.1522551829239</v>
      </c>
      <c r="M426" s="35">
        <f t="shared" si="29"/>
        <v>1.2393496011230853E-2</v>
      </c>
      <c r="N426" s="36">
        <f t="shared" si="30"/>
        <v>-8.5173024218827553E-3</v>
      </c>
      <c r="O426" s="20">
        <f t="shared" si="31"/>
        <v>-2.4709829221502E-3</v>
      </c>
    </row>
    <row r="427" spans="9:15" x14ac:dyDescent="0.25">
      <c r="I427" s="2" t="str">
        <f>'Overall Portfolio'!D426</f>
        <v>May 19, 2021</v>
      </c>
      <c r="J427" s="19">
        <f>'Overall Portfolio'!E426</f>
        <v>15030.15</v>
      </c>
      <c r="K427" s="19">
        <f>'Overall Portfolio'!F426</f>
        <v>4115.68</v>
      </c>
      <c r="L427" s="32">
        <f>'Overall Portfolio'!G426</f>
        <v>1671.609020071412</v>
      </c>
      <c r="M427" s="35">
        <f t="shared" si="29"/>
        <v>-5.1594839854118835E-3</v>
      </c>
      <c r="N427" s="36">
        <f t="shared" si="30"/>
        <v>-2.9434351705374118E-3</v>
      </c>
      <c r="O427" s="20">
        <f t="shared" si="31"/>
        <v>-0.282001846593116</v>
      </c>
    </row>
    <row r="428" spans="9:15" x14ac:dyDescent="0.25">
      <c r="I428" s="2" t="str">
        <f>'Overall Portfolio'!D427</f>
        <v>May 20, 2021</v>
      </c>
      <c r="J428" s="19">
        <f>'Overall Portfolio'!E427</f>
        <v>14906.05</v>
      </c>
      <c r="K428" s="19">
        <f>'Overall Portfolio'!F427</f>
        <v>4159.12</v>
      </c>
      <c r="L428" s="32">
        <f>'Overall Portfolio'!G427</f>
        <v>1985.8792563720474</v>
      </c>
      <c r="M428" s="35">
        <f t="shared" si="29"/>
        <v>-8.2567372913776582E-3</v>
      </c>
      <c r="N428" s="36">
        <f t="shared" si="30"/>
        <v>1.0554756443649449E-2</v>
      </c>
      <c r="O428" s="20">
        <f t="shared" si="31"/>
        <v>0.18800463058473427</v>
      </c>
    </row>
    <row r="429" spans="9:15" x14ac:dyDescent="0.25">
      <c r="I429" s="2" t="str">
        <f>'Overall Portfolio'!D428</f>
        <v>May 21, 2021</v>
      </c>
      <c r="J429" s="19">
        <f>'Overall Portfolio'!E428</f>
        <v>15175.3</v>
      </c>
      <c r="K429" s="19">
        <f>'Overall Portfolio'!F428</f>
        <v>4155.8599999999997</v>
      </c>
      <c r="L429" s="32">
        <f>'Overall Portfolio'!G428</f>
        <v>1705.4207071067094</v>
      </c>
      <c r="M429" s="35">
        <f t="shared" si="29"/>
        <v>1.8063135438295186E-2</v>
      </c>
      <c r="N429" s="36">
        <f t="shared" si="30"/>
        <v>-7.8381965415763588E-4</v>
      </c>
      <c r="O429" s="20">
        <f t="shared" si="31"/>
        <v>-0.14122638542370425</v>
      </c>
    </row>
    <row r="430" spans="9:15" x14ac:dyDescent="0.25">
      <c r="I430" s="2" t="str">
        <f>'Overall Portfolio'!D429</f>
        <v>May 24, 2021</v>
      </c>
      <c r="J430" s="19">
        <f>'Overall Portfolio'!E429</f>
        <v>15197.7</v>
      </c>
      <c r="K430" s="19">
        <f>'Overall Portfolio'!F429</f>
        <v>4197.05</v>
      </c>
      <c r="L430" s="32">
        <f>'Overall Portfolio'!G429</f>
        <v>1762.0340515986757</v>
      </c>
      <c r="M430" s="35">
        <f t="shared" si="29"/>
        <v>1.4760828451498842E-3</v>
      </c>
      <c r="N430" s="36">
        <f t="shared" si="30"/>
        <v>9.9113059631461553E-3</v>
      </c>
      <c r="O430" s="20">
        <f t="shared" si="31"/>
        <v>3.3196116510167295E-2</v>
      </c>
    </row>
    <row r="431" spans="9:15" x14ac:dyDescent="0.25">
      <c r="I431" s="2" t="str">
        <f>'Overall Portfolio'!D430</f>
        <v>May 25, 2021</v>
      </c>
      <c r="J431" s="19">
        <f>'Overall Portfolio'!E430</f>
        <v>15208.45</v>
      </c>
      <c r="K431" s="19">
        <f>'Overall Portfolio'!F430</f>
        <v>4188.13</v>
      </c>
      <c r="L431" s="32">
        <f>'Overall Portfolio'!G430</f>
        <v>1770.8865402963095</v>
      </c>
      <c r="M431" s="35">
        <f t="shared" si="29"/>
        <v>7.0734387440207769E-4</v>
      </c>
      <c r="N431" s="36">
        <f t="shared" si="30"/>
        <v>-2.1253022956601031E-3</v>
      </c>
      <c r="O431" s="20">
        <f t="shared" si="31"/>
        <v>5.0240168114810135E-3</v>
      </c>
    </row>
    <row r="432" spans="9:15" x14ac:dyDescent="0.25">
      <c r="I432" s="2" t="str">
        <f>'Overall Portfolio'!D431</f>
        <v>May 26, 2021</v>
      </c>
      <c r="J432" s="19">
        <f>'Overall Portfolio'!E431</f>
        <v>15301.45</v>
      </c>
      <c r="K432" s="19">
        <f>'Overall Portfolio'!F431</f>
        <v>4195.99</v>
      </c>
      <c r="L432" s="32">
        <f>'Overall Portfolio'!G431</f>
        <v>1968.0638779686603</v>
      </c>
      <c r="M432" s="35">
        <f t="shared" si="29"/>
        <v>6.115021583396052E-3</v>
      </c>
      <c r="N432" s="36">
        <f t="shared" si="30"/>
        <v>1.876732575158746E-3</v>
      </c>
      <c r="O432" s="20">
        <f t="shared" si="31"/>
        <v>0.11134385698101168</v>
      </c>
    </row>
    <row r="433" spans="9:15" x14ac:dyDescent="0.25">
      <c r="I433" s="2" t="str">
        <f>'Overall Portfolio'!D432</f>
        <v>May 27, 2021</v>
      </c>
      <c r="J433" s="19">
        <f>'Overall Portfolio'!E432</f>
        <v>15337.85</v>
      </c>
      <c r="K433" s="19">
        <f>'Overall Portfolio'!F432</f>
        <v>4200.88</v>
      </c>
      <c r="L433" s="32">
        <f>'Overall Portfolio'!G432</f>
        <v>1855.4840411626981</v>
      </c>
      <c r="M433" s="35">
        <f t="shared" si="29"/>
        <v>2.3788595198495077E-3</v>
      </c>
      <c r="N433" s="36">
        <f t="shared" si="30"/>
        <v>1.1653983922745859E-3</v>
      </c>
      <c r="O433" s="20">
        <f t="shared" si="31"/>
        <v>-5.7203344904720121E-2</v>
      </c>
    </row>
    <row r="434" spans="9:15" x14ac:dyDescent="0.25">
      <c r="I434" s="2" t="str">
        <f>'Overall Portfolio'!D433</f>
        <v>May 28, 2021</v>
      </c>
      <c r="J434" s="19">
        <f>'Overall Portfolio'!E433</f>
        <v>15435.65</v>
      </c>
      <c r="K434" s="19">
        <f>'Overall Portfolio'!F433</f>
        <v>4204.1099999999997</v>
      </c>
      <c r="L434" s="32">
        <f>'Overall Portfolio'!G433</f>
        <v>1681.8445952863428</v>
      </c>
      <c r="M434" s="35">
        <f t="shared" si="29"/>
        <v>6.3763826090357245E-3</v>
      </c>
      <c r="N434" s="36">
        <f t="shared" si="30"/>
        <v>7.688865190149663E-4</v>
      </c>
      <c r="O434" s="20">
        <f t="shared" si="31"/>
        <v>-9.3581751189596774E-2</v>
      </c>
    </row>
    <row r="435" spans="9:15" x14ac:dyDescent="0.25">
      <c r="I435" s="2" t="str">
        <f>'Overall Portfolio'!D434</f>
        <v>May 31, 2021</v>
      </c>
      <c r="J435" s="19">
        <f>'Overall Portfolio'!E434</f>
        <v>15582.8</v>
      </c>
      <c r="K435" s="19">
        <f>'Overall Portfolio'!F434</f>
        <v>4204.1099999999997</v>
      </c>
      <c r="L435" s="32">
        <f>'Overall Portfolio'!G434</f>
        <v>1886.0992924290099</v>
      </c>
      <c r="M435" s="35">
        <f t="shared" si="29"/>
        <v>9.5331262369904302E-3</v>
      </c>
      <c r="N435" s="36">
        <f t="shared" si="30"/>
        <v>0</v>
      </c>
      <c r="O435" s="20">
        <f t="shared" si="31"/>
        <v>0.1214468314820083</v>
      </c>
    </row>
    <row r="436" spans="9:15" x14ac:dyDescent="0.25">
      <c r="I436" s="2" t="str">
        <f>'Overall Portfolio'!D435</f>
        <v>Jun 01, 2021</v>
      </c>
      <c r="J436" s="19">
        <f>'Overall Portfolio'!E435</f>
        <v>15574.85</v>
      </c>
      <c r="K436" s="19">
        <f>'Overall Portfolio'!F435</f>
        <v>4202.04</v>
      </c>
      <c r="L436" s="32">
        <f>'Overall Portfolio'!G435</f>
        <v>1880.8507372278195</v>
      </c>
      <c r="M436" s="35">
        <f t="shared" si="29"/>
        <v>-5.1017788844098799E-4</v>
      </c>
      <c r="N436" s="36">
        <f t="shared" si="30"/>
        <v>-4.923753184382651E-4</v>
      </c>
      <c r="O436" s="20">
        <f t="shared" si="31"/>
        <v>-2.7827565718615555E-3</v>
      </c>
    </row>
    <row r="437" spans="9:15" x14ac:dyDescent="0.25">
      <c r="I437" s="2" t="str">
        <f>'Overall Portfolio'!D436</f>
        <v>Jun 02, 2021</v>
      </c>
      <c r="J437" s="19">
        <f>'Overall Portfolio'!E436</f>
        <v>15576.2</v>
      </c>
      <c r="K437" s="19">
        <f>'Overall Portfolio'!F436</f>
        <v>4208.12</v>
      </c>
      <c r="L437" s="32">
        <f>'Overall Portfolio'!G436</f>
        <v>1948.8007877248297</v>
      </c>
      <c r="M437" s="35">
        <f t="shared" si="29"/>
        <v>8.667820235830348E-5</v>
      </c>
      <c r="N437" s="36">
        <f t="shared" si="30"/>
        <v>1.4469162597214869E-3</v>
      </c>
      <c r="O437" s="20">
        <f t="shared" si="31"/>
        <v>3.6127295564751361E-2</v>
      </c>
    </row>
    <row r="438" spans="9:15" x14ac:dyDescent="0.25">
      <c r="I438" s="2" t="str">
        <f>'Overall Portfolio'!D437</f>
        <v>Jun 03, 2021</v>
      </c>
      <c r="J438" s="19">
        <f>'Overall Portfolio'!E437</f>
        <v>15690.35</v>
      </c>
      <c r="K438" s="19">
        <f>'Overall Portfolio'!F437</f>
        <v>4192.8500000000004</v>
      </c>
      <c r="L438" s="32">
        <f>'Overall Portfolio'!G437</f>
        <v>2056.9398817492456</v>
      </c>
      <c r="M438" s="35">
        <f t="shared" si="29"/>
        <v>7.3284883347670693E-3</v>
      </c>
      <c r="N438" s="36">
        <f t="shared" si="30"/>
        <v>-3.6286988013648491E-3</v>
      </c>
      <c r="O438" s="20">
        <f t="shared" si="31"/>
        <v>5.549007097368075E-2</v>
      </c>
    </row>
    <row r="439" spans="9:15" x14ac:dyDescent="0.25">
      <c r="I439" s="2" t="str">
        <f>'Overall Portfolio'!D438</f>
        <v>Jun 04, 2021</v>
      </c>
      <c r="J439" s="19">
        <f>'Overall Portfolio'!E438</f>
        <v>15670.25</v>
      </c>
      <c r="K439" s="19">
        <f>'Overall Portfolio'!F438</f>
        <v>4229.8900000000003</v>
      </c>
      <c r="L439" s="32">
        <f>'Overall Portfolio'!G438</f>
        <v>1907.4656201369171</v>
      </c>
      <c r="M439" s="35">
        <f t="shared" si="29"/>
        <v>-1.2810421692314167E-3</v>
      </c>
      <c r="N439" s="36">
        <f t="shared" si="30"/>
        <v>8.8340865998068896E-3</v>
      </c>
      <c r="O439" s="20">
        <f t="shared" si="31"/>
        <v>-7.2668269470867464E-2</v>
      </c>
    </row>
    <row r="440" spans="9:15" x14ac:dyDescent="0.25">
      <c r="I440" s="2" t="str">
        <f>'Overall Portfolio'!D439</f>
        <v>Jun 07, 2021</v>
      </c>
      <c r="J440" s="19">
        <f>'Overall Portfolio'!E439</f>
        <v>15751.65</v>
      </c>
      <c r="K440" s="19">
        <f>'Overall Portfolio'!F439</f>
        <v>4226.5200000000004</v>
      </c>
      <c r="L440" s="32">
        <f>'Overall Portfolio'!G439</f>
        <v>1765.5504110149791</v>
      </c>
      <c r="M440" s="35">
        <f t="shared" si="29"/>
        <v>5.1945565641899893E-3</v>
      </c>
      <c r="N440" s="36">
        <f t="shared" si="30"/>
        <v>-7.9671102558220852E-4</v>
      </c>
      <c r="O440" s="20">
        <f t="shared" si="31"/>
        <v>-7.4399877839869788E-2</v>
      </c>
    </row>
    <row r="441" spans="9:15" x14ac:dyDescent="0.25">
      <c r="I441" s="2" t="str">
        <f>'Overall Portfolio'!D440</f>
        <v>Jun 08, 2021</v>
      </c>
      <c r="J441" s="19">
        <f>'Overall Portfolio'!E440</f>
        <v>15740.1</v>
      </c>
      <c r="K441" s="19">
        <f>'Overall Portfolio'!F440</f>
        <v>4227.26</v>
      </c>
      <c r="L441" s="32">
        <f>'Overall Portfolio'!G440</f>
        <v>1758.3506502004532</v>
      </c>
      <c r="M441" s="35">
        <f t="shared" si="29"/>
        <v>-7.3325651598399322E-4</v>
      </c>
      <c r="N441" s="36">
        <f t="shared" si="30"/>
        <v>1.7508493985585183E-4</v>
      </c>
      <c r="O441" s="20">
        <f t="shared" si="31"/>
        <v>-4.0779129101088385E-3</v>
      </c>
    </row>
    <row r="442" spans="9:15" x14ac:dyDescent="0.25">
      <c r="I442" s="2" t="str">
        <f>'Overall Portfolio'!D441</f>
        <v>Jun 09, 2021</v>
      </c>
      <c r="J442" s="19">
        <f>'Overall Portfolio'!E441</f>
        <v>15635.35</v>
      </c>
      <c r="K442" s="19">
        <f>'Overall Portfolio'!F441</f>
        <v>4219.55</v>
      </c>
      <c r="L442" s="32">
        <f>'Overall Portfolio'!G441</f>
        <v>1831.1982362399867</v>
      </c>
      <c r="M442" s="35">
        <f t="shared" si="29"/>
        <v>-6.6549767790547998E-3</v>
      </c>
      <c r="N442" s="36">
        <f t="shared" si="30"/>
        <v>-1.8238764589828538E-3</v>
      </c>
      <c r="O442" s="20">
        <f t="shared" si="31"/>
        <v>4.1429498735777726E-2</v>
      </c>
    </row>
    <row r="443" spans="9:15" x14ac:dyDescent="0.25">
      <c r="I443" s="2" t="str">
        <f>'Overall Portfolio'!D442</f>
        <v>Jun 10, 2021</v>
      </c>
      <c r="J443" s="19">
        <f>'Overall Portfolio'!E442</f>
        <v>15737.75</v>
      </c>
      <c r="K443" s="19">
        <f>'Overall Portfolio'!F442</f>
        <v>4239.18</v>
      </c>
      <c r="L443" s="32">
        <f>'Overall Portfolio'!G442</f>
        <v>1729.1084256647307</v>
      </c>
      <c r="M443" s="35">
        <f t="shared" si="29"/>
        <v>6.5492617690041666E-3</v>
      </c>
      <c r="N443" s="36">
        <f t="shared" si="30"/>
        <v>4.652154850635748E-3</v>
      </c>
      <c r="O443" s="20">
        <f t="shared" si="31"/>
        <v>-5.5750277908129586E-2</v>
      </c>
    </row>
    <row r="444" spans="9:15" x14ac:dyDescent="0.25">
      <c r="I444" s="2" t="str">
        <f>'Overall Portfolio'!D443</f>
        <v>Jun 11, 2021</v>
      </c>
      <c r="J444" s="19">
        <f>'Overall Portfolio'!E443</f>
        <v>15799.35</v>
      </c>
      <c r="K444" s="19">
        <f>'Overall Portfolio'!F443</f>
        <v>4247.4399999999996</v>
      </c>
      <c r="L444" s="32">
        <f>'Overall Portfolio'!G443</f>
        <v>1652.6050875146911</v>
      </c>
      <c r="M444" s="35">
        <f t="shared" si="29"/>
        <v>3.9141554542421186E-3</v>
      </c>
      <c r="N444" s="36">
        <f t="shared" si="30"/>
        <v>1.9484900381676606E-3</v>
      </c>
      <c r="O444" s="20">
        <f t="shared" si="31"/>
        <v>-4.4244384570984341E-2</v>
      </c>
    </row>
    <row r="445" spans="9:15" x14ac:dyDescent="0.25">
      <c r="I445" s="2" t="str">
        <f>'Overall Portfolio'!D444</f>
        <v>Jun 14, 2021</v>
      </c>
      <c r="J445" s="19">
        <f>'Overall Portfolio'!E444</f>
        <v>15811.85</v>
      </c>
      <c r="K445" s="19">
        <f>'Overall Portfolio'!F444</f>
        <v>4255.1499999999996</v>
      </c>
      <c r="L445" s="32">
        <f>'Overall Portfolio'!G444</f>
        <v>1802.1236381984327</v>
      </c>
      <c r="M445" s="35">
        <f t="shared" si="29"/>
        <v>7.911717887127967E-4</v>
      </c>
      <c r="N445" s="36">
        <f t="shared" si="30"/>
        <v>1.8152110447704484E-3</v>
      </c>
      <c r="O445" s="20">
        <f t="shared" si="31"/>
        <v>9.0474458667314517E-2</v>
      </c>
    </row>
    <row r="446" spans="9:15" x14ac:dyDescent="0.25">
      <c r="I446" s="2" t="str">
        <f>'Overall Portfolio'!D445</f>
        <v>Jun 15, 2021</v>
      </c>
      <c r="J446" s="19">
        <f>'Overall Portfolio'!E445</f>
        <v>15869.25</v>
      </c>
      <c r="K446" s="19">
        <f>'Overall Portfolio'!F445</f>
        <v>4246.59</v>
      </c>
      <c r="L446" s="32">
        <f>'Overall Portfolio'!G445</f>
        <v>1780.9135369918242</v>
      </c>
      <c r="M446" s="35">
        <f t="shared" si="29"/>
        <v>3.6301887508418673E-3</v>
      </c>
      <c r="N446" s="36">
        <f t="shared" si="30"/>
        <v>-2.0116799642784233E-3</v>
      </c>
      <c r="O446" s="20">
        <f t="shared" si="31"/>
        <v>-1.17695039102933E-2</v>
      </c>
    </row>
    <row r="447" spans="9:15" x14ac:dyDescent="0.25">
      <c r="I447" s="2" t="str">
        <f>'Overall Portfolio'!D446</f>
        <v>Jun 16, 2021</v>
      </c>
      <c r="J447" s="19">
        <f>'Overall Portfolio'!E446</f>
        <v>15767.55</v>
      </c>
      <c r="K447" s="19">
        <f>'Overall Portfolio'!F446</f>
        <v>4223.7</v>
      </c>
      <c r="L447" s="32">
        <f>'Overall Portfolio'!G446</f>
        <v>1686.1974780854134</v>
      </c>
      <c r="M447" s="35">
        <f t="shared" si="29"/>
        <v>-6.4086204452006301E-3</v>
      </c>
      <c r="N447" s="36">
        <f t="shared" si="30"/>
        <v>-5.3902072015429292E-3</v>
      </c>
      <c r="O447" s="20">
        <f t="shared" si="31"/>
        <v>-5.3183973808407115E-2</v>
      </c>
    </row>
    <row r="448" spans="9:15" x14ac:dyDescent="0.25">
      <c r="I448" s="2" t="str">
        <f>'Overall Portfolio'!D447</f>
        <v>Jun 17, 2021</v>
      </c>
      <c r="J448" s="19">
        <f>'Overall Portfolio'!E447</f>
        <v>15691.4</v>
      </c>
      <c r="K448" s="19">
        <f>'Overall Portfolio'!F447</f>
        <v>4221.8599999999997</v>
      </c>
      <c r="L448" s="32">
        <f>'Overall Portfolio'!G447</f>
        <v>1691.1802354291156</v>
      </c>
      <c r="M448" s="35">
        <f t="shared" si="29"/>
        <v>-4.8295391484409755E-3</v>
      </c>
      <c r="N448" s="36">
        <f t="shared" si="30"/>
        <v>-4.3563700073401268E-4</v>
      </c>
      <c r="O448" s="20">
        <f t="shared" si="31"/>
        <v>2.9550259732091799E-3</v>
      </c>
    </row>
    <row r="449" spans="9:15" x14ac:dyDescent="0.25">
      <c r="I449" s="2" t="str">
        <f>'Overall Portfolio'!D448</f>
        <v>Jun 18, 2021</v>
      </c>
      <c r="J449" s="19">
        <f>'Overall Portfolio'!E448</f>
        <v>15683.35</v>
      </c>
      <c r="K449" s="19">
        <f>'Overall Portfolio'!F448</f>
        <v>4166.45</v>
      </c>
      <c r="L449" s="32">
        <f>'Overall Portfolio'!G448</f>
        <v>1607.4251376239545</v>
      </c>
      <c r="M449" s="35">
        <f t="shared" si="29"/>
        <v>-5.1301987075713651E-4</v>
      </c>
      <c r="N449" s="36">
        <f t="shared" si="30"/>
        <v>-1.3124547000611053E-2</v>
      </c>
      <c r="O449" s="20">
        <f t="shared" si="31"/>
        <v>-4.9524643234675314E-2</v>
      </c>
    </row>
    <row r="450" spans="9:15" x14ac:dyDescent="0.25">
      <c r="I450" s="2" t="str">
        <f>'Overall Portfolio'!D449</f>
        <v>Jun 21, 2021</v>
      </c>
      <c r="J450" s="19">
        <f>'Overall Portfolio'!E449</f>
        <v>15746.5</v>
      </c>
      <c r="K450" s="19">
        <f>'Overall Portfolio'!F449</f>
        <v>4224.79</v>
      </c>
      <c r="L450" s="32">
        <f>'Overall Portfolio'!G449</f>
        <v>1338.1744313831578</v>
      </c>
      <c r="M450" s="35">
        <f t="shared" si="29"/>
        <v>4.0265632023770426E-3</v>
      </c>
      <c r="N450" s="36">
        <f t="shared" si="30"/>
        <v>1.4002328121062391E-2</v>
      </c>
      <c r="O450" s="20">
        <f t="shared" si="31"/>
        <v>-0.16750435210861181</v>
      </c>
    </row>
    <row r="451" spans="9:15" x14ac:dyDescent="0.25">
      <c r="I451" s="2" t="str">
        <f>'Overall Portfolio'!D450</f>
        <v>Jun 22, 2021</v>
      </c>
      <c r="J451" s="19">
        <f>'Overall Portfolio'!E450</f>
        <v>15772.75</v>
      </c>
      <c r="K451" s="19">
        <f>'Overall Portfolio'!F450</f>
        <v>4246.4399999999996</v>
      </c>
      <c r="L451" s="32">
        <f>'Overall Portfolio'!G450</f>
        <v>1312.6938333263865</v>
      </c>
      <c r="M451" s="35">
        <f t="shared" si="29"/>
        <v>1.6670371193598932E-3</v>
      </c>
      <c r="N451" s="36">
        <f t="shared" si="30"/>
        <v>5.124515064653945E-3</v>
      </c>
      <c r="O451" s="20">
        <f t="shared" si="31"/>
        <v>-1.9041312895534901E-2</v>
      </c>
    </row>
    <row r="452" spans="9:15" x14ac:dyDescent="0.25">
      <c r="I452" s="2" t="str">
        <f>'Overall Portfolio'!D451</f>
        <v>Jun 23, 2021</v>
      </c>
      <c r="J452" s="19">
        <f>'Overall Portfolio'!E451</f>
        <v>15686.95</v>
      </c>
      <c r="K452" s="19">
        <f>'Overall Portfolio'!F451</f>
        <v>4241.84</v>
      </c>
      <c r="L452" s="32">
        <f>'Overall Portfolio'!G451</f>
        <v>1425.0653027007227</v>
      </c>
      <c r="M452" s="35">
        <f t="shared" si="29"/>
        <v>-5.4397616141762528E-3</v>
      </c>
      <c r="N452" s="36">
        <f t="shared" si="30"/>
        <v>-1.0832603310065858E-3</v>
      </c>
      <c r="O452" s="20">
        <f t="shared" si="31"/>
        <v>8.5603715444891648E-2</v>
      </c>
    </row>
    <row r="453" spans="9:15" x14ac:dyDescent="0.25">
      <c r="I453" s="2" t="str">
        <f>'Overall Portfolio'!D452</f>
        <v>Jun 24, 2021</v>
      </c>
      <c r="J453" s="19">
        <f>'Overall Portfolio'!E452</f>
        <v>15790.45</v>
      </c>
      <c r="K453" s="19">
        <f>'Overall Portfolio'!F452</f>
        <v>4266.49</v>
      </c>
      <c r="L453" s="32">
        <f>'Overall Portfolio'!G452</f>
        <v>1504.8036519710479</v>
      </c>
      <c r="M453" s="35">
        <f t="shared" si="29"/>
        <v>6.5978408804769906E-3</v>
      </c>
      <c r="N453" s="36">
        <f t="shared" si="30"/>
        <v>5.8111574222505791E-3</v>
      </c>
      <c r="O453" s="20">
        <f t="shared" si="31"/>
        <v>5.5954172148608539E-2</v>
      </c>
    </row>
    <row r="454" spans="9:15" x14ac:dyDescent="0.25">
      <c r="I454" s="2" t="str">
        <f>'Overall Portfolio'!D453</f>
        <v>Jun 25, 2021</v>
      </c>
      <c r="J454" s="19">
        <f>'Overall Portfolio'!E453</f>
        <v>15860.35</v>
      </c>
      <c r="K454" s="19">
        <f>'Overall Portfolio'!F453</f>
        <v>4280.7</v>
      </c>
      <c r="L454" s="32">
        <f>'Overall Portfolio'!G453</f>
        <v>1381.3964329846572</v>
      </c>
      <c r="M454" s="35">
        <f t="shared" ref="M454:M500" si="32">J454/J453-1</f>
        <v>4.4267262807582419E-3</v>
      </c>
      <c r="N454" s="36">
        <f t="shared" ref="N454:N500" si="33">K454/K453-1</f>
        <v>3.3306066579319449E-3</v>
      </c>
      <c r="O454" s="20">
        <f t="shared" ref="O454:O500" si="34">L454/L453-1</f>
        <v>-8.2008851337347144E-2</v>
      </c>
    </row>
    <row r="455" spans="9:15" x14ac:dyDescent="0.25">
      <c r="I455" s="2" t="str">
        <f>'Overall Portfolio'!D454</f>
        <v>Jun 28, 2021</v>
      </c>
      <c r="J455" s="19">
        <f>'Overall Portfolio'!E454</f>
        <v>15814.7</v>
      </c>
      <c r="K455" s="19">
        <f>'Overall Portfolio'!F454</f>
        <v>4290.6099999999997</v>
      </c>
      <c r="L455" s="32">
        <f>'Overall Portfolio'!G454</f>
        <v>1478.4710865756101</v>
      </c>
      <c r="M455" s="35">
        <f t="shared" si="32"/>
        <v>-2.8782466969518028E-3</v>
      </c>
      <c r="N455" s="36">
        <f t="shared" si="33"/>
        <v>2.3150419323942906E-3</v>
      </c>
      <c r="O455" s="20">
        <f t="shared" si="34"/>
        <v>7.0272842229085919E-2</v>
      </c>
    </row>
    <row r="456" spans="9:15" x14ac:dyDescent="0.25">
      <c r="I456" s="2" t="str">
        <f>'Overall Portfolio'!D455</f>
        <v>Jun 29, 2021</v>
      </c>
      <c r="J456" s="19">
        <f>'Overall Portfolio'!E455</f>
        <v>15748.45</v>
      </c>
      <c r="K456" s="19">
        <f>'Overall Portfolio'!F455</f>
        <v>4291.8</v>
      </c>
      <c r="L456" s="32">
        <f>'Overall Portfolio'!G455</f>
        <v>1530.9641955833285</v>
      </c>
      <c r="M456" s="35">
        <f t="shared" si="32"/>
        <v>-4.1891404832212764E-3</v>
      </c>
      <c r="N456" s="36">
        <f t="shared" si="33"/>
        <v>2.7734984069871516E-4</v>
      </c>
      <c r="O456" s="20">
        <f t="shared" si="34"/>
        <v>3.5504995318712318E-2</v>
      </c>
    </row>
    <row r="457" spans="9:15" x14ac:dyDescent="0.25">
      <c r="I457" s="2" t="str">
        <f>'Overall Portfolio'!D456</f>
        <v>Jun 30, 2021</v>
      </c>
      <c r="J457" s="19">
        <f>'Overall Portfolio'!E456</f>
        <v>15721.5</v>
      </c>
      <c r="K457" s="19">
        <f>'Overall Portfolio'!F456</f>
        <v>4297.5</v>
      </c>
      <c r="L457" s="32">
        <f>'Overall Portfolio'!G456</f>
        <v>1556.8696197908091</v>
      </c>
      <c r="M457" s="35">
        <f t="shared" si="32"/>
        <v>-1.7112795227467448E-3</v>
      </c>
      <c r="N457" s="36">
        <f t="shared" si="33"/>
        <v>1.3281140780092571E-3</v>
      </c>
      <c r="O457" s="20">
        <f t="shared" si="34"/>
        <v>1.692098631843586E-2</v>
      </c>
    </row>
    <row r="458" spans="9:15" x14ac:dyDescent="0.25">
      <c r="I458" s="2" t="str">
        <f>'Overall Portfolio'!D457</f>
        <v>Jul 01, 2021</v>
      </c>
      <c r="J458" s="19">
        <f>'Overall Portfolio'!E457</f>
        <v>15680</v>
      </c>
      <c r="K458" s="19">
        <f>'Overall Portfolio'!F457</f>
        <v>4319.9399999999996</v>
      </c>
      <c r="L458" s="32">
        <f>'Overall Portfolio'!G457</f>
        <v>1482.0421707111313</v>
      </c>
      <c r="M458" s="35">
        <f t="shared" si="32"/>
        <v>-2.639697229908089E-3</v>
      </c>
      <c r="N458" s="36">
        <f t="shared" si="33"/>
        <v>5.2216404886560319E-3</v>
      </c>
      <c r="O458" s="20">
        <f t="shared" si="34"/>
        <v>-4.8062758838939956E-2</v>
      </c>
    </row>
    <row r="459" spans="9:15" x14ac:dyDescent="0.25">
      <c r="I459" s="2" t="str">
        <f>'Overall Portfolio'!D458</f>
        <v>Jul 02, 2021</v>
      </c>
      <c r="J459" s="19">
        <f>'Overall Portfolio'!E458</f>
        <v>15722.2</v>
      </c>
      <c r="K459" s="19">
        <f>'Overall Portfolio'!F458</f>
        <v>4352.34</v>
      </c>
      <c r="L459" s="32">
        <f>'Overall Portfolio'!G458</f>
        <v>1524.385820286687</v>
      </c>
      <c r="M459" s="35">
        <f t="shared" si="32"/>
        <v>2.6913265306123257E-3</v>
      </c>
      <c r="N459" s="36">
        <f t="shared" si="33"/>
        <v>7.5001041681135305E-3</v>
      </c>
      <c r="O459" s="20">
        <f t="shared" si="34"/>
        <v>2.8571150276538892E-2</v>
      </c>
    </row>
    <row r="460" spans="9:15" x14ac:dyDescent="0.25">
      <c r="I460" s="2" t="str">
        <f>'Overall Portfolio'!D459</f>
        <v>Jul 05, 2021</v>
      </c>
      <c r="J460" s="19">
        <f>'Overall Portfolio'!E459</f>
        <v>15834.35</v>
      </c>
      <c r="K460" s="19">
        <f>'Overall Portfolio'!F459</f>
        <v>4352.34</v>
      </c>
      <c r="L460" s="32">
        <f>'Overall Portfolio'!G459</f>
        <v>1552.343026594845</v>
      </c>
      <c r="M460" s="35">
        <f t="shared" si="32"/>
        <v>7.1332256300009611E-3</v>
      </c>
      <c r="N460" s="36">
        <f t="shared" si="33"/>
        <v>0</v>
      </c>
      <c r="O460" s="20">
        <f t="shared" si="34"/>
        <v>1.8339980558793378E-2</v>
      </c>
    </row>
    <row r="461" spans="9:15" x14ac:dyDescent="0.25">
      <c r="I461" s="2" t="str">
        <f>'Overall Portfolio'!D460</f>
        <v>Jul 06, 2021</v>
      </c>
      <c r="J461" s="19">
        <f>'Overall Portfolio'!E460</f>
        <v>15818.25</v>
      </c>
      <c r="K461" s="19">
        <f>'Overall Portfolio'!F460</f>
        <v>4343.54</v>
      </c>
      <c r="L461" s="32">
        <f>'Overall Portfolio'!G460</f>
        <v>1599.8116441492616</v>
      </c>
      <c r="M461" s="35">
        <f t="shared" si="32"/>
        <v>-1.0167768174885738E-3</v>
      </c>
      <c r="N461" s="36">
        <f t="shared" si="33"/>
        <v>-2.0219008625245172E-3</v>
      </c>
      <c r="O461" s="20">
        <f t="shared" si="34"/>
        <v>3.0578690882866022E-2</v>
      </c>
    </row>
    <row r="462" spans="9:15" x14ac:dyDescent="0.25">
      <c r="I462" s="2" t="str">
        <f>'Overall Portfolio'!D461</f>
        <v>Jul 07, 2021</v>
      </c>
      <c r="J462" s="19">
        <f>'Overall Portfolio'!E461</f>
        <v>15879.65</v>
      </c>
      <c r="K462" s="19">
        <f>'Overall Portfolio'!F461</f>
        <v>4358.13</v>
      </c>
      <c r="L462" s="32">
        <f>'Overall Portfolio'!G461</f>
        <v>1599.8159826358226</v>
      </c>
      <c r="M462" s="35">
        <f t="shared" si="32"/>
        <v>3.8815924644002298E-3</v>
      </c>
      <c r="N462" s="36">
        <f t="shared" si="33"/>
        <v>3.359011313352811E-3</v>
      </c>
      <c r="O462" s="20">
        <f t="shared" si="34"/>
        <v>2.7118733487707658E-6</v>
      </c>
    </row>
    <row r="463" spans="9:15" x14ac:dyDescent="0.25">
      <c r="I463" s="2" t="str">
        <f>'Overall Portfolio'!D462</f>
        <v>Jul 08, 2021</v>
      </c>
      <c r="J463" s="19">
        <f>'Overall Portfolio'!E462</f>
        <v>15727.9</v>
      </c>
      <c r="K463" s="19">
        <f>'Overall Portfolio'!F462</f>
        <v>4320.82</v>
      </c>
      <c r="L463" s="32">
        <f>'Overall Portfolio'!G462</f>
        <v>1508.1438827221496</v>
      </c>
      <c r="M463" s="35">
        <f t="shared" si="32"/>
        <v>-9.5562559628203925E-3</v>
      </c>
      <c r="N463" s="36">
        <f t="shared" si="33"/>
        <v>-8.56101125941644E-3</v>
      </c>
      <c r="O463" s="20">
        <f t="shared" si="34"/>
        <v>-5.7301652757985377E-2</v>
      </c>
    </row>
    <row r="464" spans="9:15" x14ac:dyDescent="0.25">
      <c r="I464" s="2" t="str">
        <f>'Overall Portfolio'!D463</f>
        <v>Jul 09, 2021</v>
      </c>
      <c r="J464" s="19">
        <f>'Overall Portfolio'!E463</f>
        <v>15689.8</v>
      </c>
      <c r="K464" s="19">
        <f>'Overall Portfolio'!F463</f>
        <v>4369.55</v>
      </c>
      <c r="L464" s="32">
        <f>'Overall Portfolio'!G463</f>
        <v>1531.2076816480871</v>
      </c>
      <c r="M464" s="35">
        <f t="shared" si="32"/>
        <v>-2.4224467347834233E-3</v>
      </c>
      <c r="N464" s="36">
        <f t="shared" si="33"/>
        <v>1.1277951870247049E-2</v>
      </c>
      <c r="O464" s="20">
        <f t="shared" si="34"/>
        <v>1.5292837235336032E-2</v>
      </c>
    </row>
    <row r="465" spans="9:15" x14ac:dyDescent="0.25">
      <c r="I465" s="2" t="str">
        <f>'Overall Portfolio'!D464</f>
        <v>Jul 12, 2021</v>
      </c>
      <c r="J465" s="19">
        <f>'Overall Portfolio'!E464</f>
        <v>15692.6</v>
      </c>
      <c r="K465" s="19">
        <f>'Overall Portfolio'!F464</f>
        <v>4384.63</v>
      </c>
      <c r="L465" s="32">
        <f>'Overall Portfolio'!G464</f>
        <v>1492.8506005420513</v>
      </c>
      <c r="M465" s="35">
        <f t="shared" si="32"/>
        <v>1.7845989113962624E-4</v>
      </c>
      <c r="N465" s="36">
        <f t="shared" si="33"/>
        <v>3.4511562975592103E-3</v>
      </c>
      <c r="O465" s="20">
        <f t="shared" si="34"/>
        <v>-2.5050214654586123E-2</v>
      </c>
    </row>
    <row r="466" spans="9:15" x14ac:dyDescent="0.25">
      <c r="I466" s="2" t="str">
        <f>'Overall Portfolio'!D465</f>
        <v>Jul 13, 2021</v>
      </c>
      <c r="J466" s="19">
        <f>'Overall Portfolio'!E465</f>
        <v>15812.35</v>
      </c>
      <c r="K466" s="19">
        <f>'Overall Portfolio'!F465</f>
        <v>4369.21</v>
      </c>
      <c r="L466" s="32">
        <f>'Overall Portfolio'!G465</f>
        <v>1441.5416705179157</v>
      </c>
      <c r="M466" s="35">
        <f t="shared" si="32"/>
        <v>7.6309853051756971E-3</v>
      </c>
      <c r="N466" s="36">
        <f t="shared" si="33"/>
        <v>-3.516830382495284E-3</v>
      </c>
      <c r="O466" s="20">
        <f t="shared" si="34"/>
        <v>-3.4369768820473712E-2</v>
      </c>
    </row>
    <row r="467" spans="9:15" x14ac:dyDescent="0.25">
      <c r="I467" s="2" t="str">
        <f>'Overall Portfolio'!D466</f>
        <v>Jul 14, 2021</v>
      </c>
      <c r="J467" s="19">
        <f>'Overall Portfolio'!E466</f>
        <v>15853.95</v>
      </c>
      <c r="K467" s="19">
        <f>'Overall Portfolio'!F466</f>
        <v>4374.3</v>
      </c>
      <c r="L467" s="32">
        <f>'Overall Portfolio'!G466</f>
        <v>1449.2541645065069</v>
      </c>
      <c r="M467" s="35">
        <f t="shared" si="32"/>
        <v>2.6308549962530403E-3</v>
      </c>
      <c r="N467" s="36">
        <f t="shared" si="33"/>
        <v>1.1649703264435818E-3</v>
      </c>
      <c r="O467" s="20">
        <f t="shared" si="34"/>
        <v>5.3501706862348897E-3</v>
      </c>
    </row>
    <row r="468" spans="9:15" x14ac:dyDescent="0.25">
      <c r="I468" s="2" t="str">
        <f>'Overall Portfolio'!D467</f>
        <v>Jul 15, 2021</v>
      </c>
      <c r="J468" s="19">
        <f>'Overall Portfolio'!E467</f>
        <v>15924.2</v>
      </c>
      <c r="K468" s="19">
        <f>'Overall Portfolio'!F467</f>
        <v>4360.03</v>
      </c>
      <c r="L468" s="32">
        <f>'Overall Portfolio'!G467</f>
        <v>1420.9611976511665</v>
      </c>
      <c r="M468" s="35">
        <f t="shared" si="32"/>
        <v>4.4310723825924381E-3</v>
      </c>
      <c r="N468" s="36">
        <f t="shared" si="33"/>
        <v>-3.2622362435132946E-3</v>
      </c>
      <c r="O468" s="20">
        <f t="shared" si="34"/>
        <v>-1.952243267486109E-2</v>
      </c>
    </row>
    <row r="469" spans="9:15" x14ac:dyDescent="0.25">
      <c r="I469" s="2" t="str">
        <f>'Overall Portfolio'!D468</f>
        <v>Jul 16, 2021</v>
      </c>
      <c r="J469" s="19">
        <f>'Overall Portfolio'!E468</f>
        <v>15923.4</v>
      </c>
      <c r="K469" s="19">
        <f>'Overall Portfolio'!F468</f>
        <v>4327.16</v>
      </c>
      <c r="L469" s="32">
        <f>'Overall Portfolio'!G468</f>
        <v>1369.1796479320235</v>
      </c>
      <c r="M469" s="35">
        <f t="shared" si="32"/>
        <v>-5.023800253711741E-5</v>
      </c>
      <c r="N469" s="36">
        <f t="shared" si="33"/>
        <v>-7.5389389522548811E-3</v>
      </c>
      <c r="O469" s="20">
        <f t="shared" si="34"/>
        <v>-3.6441213035751652E-2</v>
      </c>
    </row>
    <row r="470" spans="9:15" x14ac:dyDescent="0.25">
      <c r="I470" s="2" t="str">
        <f>'Overall Portfolio'!D469</f>
        <v>Jul 19, 2021</v>
      </c>
      <c r="J470" s="19">
        <f>'Overall Portfolio'!E469</f>
        <v>15752.4</v>
      </c>
      <c r="K470" s="19">
        <f>'Overall Portfolio'!F469</f>
        <v>4258.63</v>
      </c>
      <c r="L470" s="32">
        <f>'Overall Portfolio'!G469</f>
        <v>1304.5171668046253</v>
      </c>
      <c r="M470" s="35">
        <f t="shared" si="32"/>
        <v>-1.0738912543803436E-2</v>
      </c>
      <c r="N470" s="36">
        <f t="shared" si="33"/>
        <v>-1.5837177271004532E-2</v>
      </c>
      <c r="O470" s="20">
        <f t="shared" si="34"/>
        <v>-4.7227170828213039E-2</v>
      </c>
    </row>
    <row r="471" spans="9:15" x14ac:dyDescent="0.25">
      <c r="I471" s="2" t="str">
        <f>'Overall Portfolio'!D470</f>
        <v>Jul 20, 2021</v>
      </c>
      <c r="J471" s="19">
        <f>'Overall Portfolio'!E470</f>
        <v>15632.1</v>
      </c>
      <c r="K471" s="19">
        <f>'Overall Portfolio'!F470</f>
        <v>4323.21</v>
      </c>
      <c r="L471" s="32">
        <f>'Overall Portfolio'!G470</f>
        <v>1241.1194708635624</v>
      </c>
      <c r="M471" s="35">
        <f t="shared" si="32"/>
        <v>-7.6369315151976203E-3</v>
      </c>
      <c r="N471" s="36">
        <f t="shared" si="33"/>
        <v>1.5164501259794738E-2</v>
      </c>
      <c r="O471" s="20">
        <f t="shared" si="34"/>
        <v>-4.8598590769298622E-2</v>
      </c>
    </row>
    <row r="472" spans="9:15" x14ac:dyDescent="0.25">
      <c r="I472" s="2" t="str">
        <f>'Overall Portfolio'!D471</f>
        <v>Jul 22, 2021</v>
      </c>
      <c r="J472" s="19">
        <f>'Overall Portfolio'!E471</f>
        <v>15824.05</v>
      </c>
      <c r="K472" s="19">
        <f>'Overall Portfolio'!F471</f>
        <v>4367.4799999999996</v>
      </c>
      <c r="L472" s="32">
        <f>'Overall Portfolio'!G471</f>
        <v>1390.31248122847</v>
      </c>
      <c r="M472" s="35">
        <f t="shared" si="32"/>
        <v>1.2279220322285456E-2</v>
      </c>
      <c r="N472" s="36">
        <f t="shared" si="33"/>
        <v>1.0240076239645957E-2</v>
      </c>
      <c r="O472" s="20">
        <f t="shared" si="34"/>
        <v>0.12020841979144858</v>
      </c>
    </row>
    <row r="473" spans="9:15" x14ac:dyDescent="0.25">
      <c r="I473" s="2" t="str">
        <f>'Overall Portfolio'!D472</f>
        <v>Jul 23, 2021</v>
      </c>
      <c r="J473" s="19">
        <f>'Overall Portfolio'!E472</f>
        <v>15856.05</v>
      </c>
      <c r="K473" s="19">
        <f>'Overall Portfolio'!F472</f>
        <v>4411.8</v>
      </c>
      <c r="L473" s="32">
        <f>'Overall Portfolio'!G472</f>
        <v>1425.4697752238667</v>
      </c>
      <c r="M473" s="35">
        <f t="shared" si="32"/>
        <v>2.022238301825352E-3</v>
      </c>
      <c r="N473" s="36">
        <f t="shared" si="33"/>
        <v>1.0147728209402462E-2</v>
      </c>
      <c r="O473" s="20">
        <f t="shared" si="34"/>
        <v>2.528733250264148E-2</v>
      </c>
    </row>
    <row r="474" spans="9:15" x14ac:dyDescent="0.25">
      <c r="I474" s="2" t="str">
        <f>'Overall Portfolio'!D473</f>
        <v>Jul 26, 2021</v>
      </c>
      <c r="J474" s="19">
        <f>'Overall Portfolio'!E473</f>
        <v>15824.45</v>
      </c>
      <c r="K474" s="19">
        <f>'Overall Portfolio'!F473</f>
        <v>4422.2299999999996</v>
      </c>
      <c r="L474" s="32">
        <f>'Overall Portfolio'!G473</f>
        <v>1484.8726353768534</v>
      </c>
      <c r="M474" s="35">
        <f t="shared" si="32"/>
        <v>-1.9929301433836422E-3</v>
      </c>
      <c r="N474" s="36">
        <f t="shared" si="33"/>
        <v>2.3641144204178399E-3</v>
      </c>
      <c r="O474" s="20">
        <f t="shared" si="34"/>
        <v>4.1672479617224978E-2</v>
      </c>
    </row>
    <row r="475" spans="9:15" x14ac:dyDescent="0.25">
      <c r="I475" s="2" t="str">
        <f>'Overall Portfolio'!D474</f>
        <v>Jul 27, 2021</v>
      </c>
      <c r="J475" s="19">
        <f>'Overall Portfolio'!E474</f>
        <v>15746.45</v>
      </c>
      <c r="K475" s="19">
        <f>'Overall Portfolio'!F474</f>
        <v>4401.46</v>
      </c>
      <c r="L475" s="32">
        <f>'Overall Portfolio'!G474</f>
        <v>1525.9820603205694</v>
      </c>
      <c r="M475" s="35">
        <f t="shared" si="32"/>
        <v>-4.929081263487789E-3</v>
      </c>
      <c r="N475" s="36">
        <f t="shared" si="33"/>
        <v>-4.696725407769331E-3</v>
      </c>
      <c r="O475" s="20">
        <f t="shared" si="34"/>
        <v>2.7685488953254733E-2</v>
      </c>
    </row>
    <row r="476" spans="9:15" x14ac:dyDescent="0.25">
      <c r="I476" s="2" t="str">
        <f>'Overall Portfolio'!D475</f>
        <v>Jul 28, 2021</v>
      </c>
      <c r="J476" s="19">
        <f>'Overall Portfolio'!E475</f>
        <v>15709.4</v>
      </c>
      <c r="K476" s="19">
        <f>'Overall Portfolio'!F475</f>
        <v>4400.6499999999996</v>
      </c>
      <c r="L476" s="32">
        <f>'Overall Portfolio'!G475</f>
        <v>1530.4089745622055</v>
      </c>
      <c r="M476" s="35">
        <f t="shared" si="32"/>
        <v>-2.3529112911164773E-3</v>
      </c>
      <c r="N476" s="36">
        <f t="shared" si="33"/>
        <v>-1.8402984464249705E-4</v>
      </c>
      <c r="O476" s="20">
        <f t="shared" si="34"/>
        <v>2.9010263991608998E-3</v>
      </c>
    </row>
    <row r="477" spans="9:15" x14ac:dyDescent="0.25">
      <c r="I477" s="2" t="str">
        <f>'Overall Portfolio'!D476</f>
        <v>Jul 29, 2021</v>
      </c>
      <c r="J477" s="19">
        <f>'Overall Portfolio'!E476</f>
        <v>15778.45</v>
      </c>
      <c r="K477" s="19">
        <f>'Overall Portfolio'!F476</f>
        <v>4419.1499999999996</v>
      </c>
      <c r="L477" s="32">
        <f>'Overall Portfolio'!G476</f>
        <v>1544.3527018662789</v>
      </c>
      <c r="M477" s="35">
        <f t="shared" si="32"/>
        <v>4.3954574967854931E-3</v>
      </c>
      <c r="N477" s="36">
        <f t="shared" si="33"/>
        <v>4.2039244202560777E-3</v>
      </c>
      <c r="O477" s="20">
        <f t="shared" si="34"/>
        <v>9.1111118242510614E-3</v>
      </c>
    </row>
    <row r="478" spans="9:15" x14ac:dyDescent="0.25">
      <c r="I478" s="2" t="str">
        <f>'Overall Portfolio'!D477</f>
        <v>Jul 30, 2021</v>
      </c>
      <c r="J478" s="19">
        <f>'Overall Portfolio'!E477</f>
        <v>15763.05</v>
      </c>
      <c r="K478" s="19">
        <f>'Overall Portfolio'!F477</f>
        <v>4395.26</v>
      </c>
      <c r="L478" s="32">
        <f>'Overall Portfolio'!G477</f>
        <v>1583.362811749211</v>
      </c>
      <c r="M478" s="35">
        <f t="shared" si="32"/>
        <v>-9.7601475430109108E-4</v>
      </c>
      <c r="N478" s="36">
        <f t="shared" si="33"/>
        <v>-5.4060169942181657E-3</v>
      </c>
      <c r="O478" s="20">
        <f t="shared" si="34"/>
        <v>2.5259845005477066E-2</v>
      </c>
    </row>
    <row r="479" spans="9:15" x14ac:dyDescent="0.25">
      <c r="I479" s="2" t="str">
        <f>'Overall Portfolio'!D478</f>
        <v>Aug 02, 2021</v>
      </c>
      <c r="J479" s="19">
        <f>'Overall Portfolio'!E478</f>
        <v>15885.15</v>
      </c>
      <c r="K479" s="19">
        <f>'Overall Portfolio'!F478</f>
        <v>4387.1099999999997</v>
      </c>
      <c r="L479" s="32">
        <f>'Overall Portfolio'!G478</f>
        <v>1606.4344343140715</v>
      </c>
      <c r="M479" s="35">
        <f t="shared" si="32"/>
        <v>7.7459628688609783E-3</v>
      </c>
      <c r="N479" s="36">
        <f t="shared" si="33"/>
        <v>-1.854270282076742E-3</v>
      </c>
      <c r="O479" s="20">
        <f t="shared" si="34"/>
        <v>1.4571279806282922E-2</v>
      </c>
    </row>
    <row r="480" spans="9:15" x14ac:dyDescent="0.25">
      <c r="I480" s="2" t="str">
        <f>'Overall Portfolio'!D479</f>
        <v>Aug 03, 2021</v>
      </c>
      <c r="J480" s="19">
        <f>'Overall Portfolio'!E479</f>
        <v>16130.75</v>
      </c>
      <c r="K480" s="19">
        <f>'Overall Portfolio'!F479</f>
        <v>4423.1499999999996</v>
      </c>
      <c r="L480" s="32">
        <f>'Overall Portfolio'!G479</f>
        <v>1611.5799483096616</v>
      </c>
      <c r="M480" s="35">
        <f t="shared" si="32"/>
        <v>1.5460980853186701E-2</v>
      </c>
      <c r="N480" s="36">
        <f t="shared" si="33"/>
        <v>8.2149752342657312E-3</v>
      </c>
      <c r="O480" s="20">
        <f t="shared" si="34"/>
        <v>3.2030650524415005E-3</v>
      </c>
    </row>
    <row r="481" spans="9:15" x14ac:dyDescent="0.25">
      <c r="I481" s="2" t="str">
        <f>'Overall Portfolio'!D480</f>
        <v>Aug 04, 2021</v>
      </c>
      <c r="J481" s="19">
        <f>'Overall Portfolio'!E480</f>
        <v>16258.8</v>
      </c>
      <c r="K481" s="19">
        <f>'Overall Portfolio'!F480</f>
        <v>4402.68</v>
      </c>
      <c r="L481" s="32">
        <f>'Overall Portfolio'!G480</f>
        <v>1667.7506191900534</v>
      </c>
      <c r="M481" s="35">
        <f t="shared" si="32"/>
        <v>7.9382545758877043E-3</v>
      </c>
      <c r="N481" s="36">
        <f t="shared" si="33"/>
        <v>-4.6279235386543771E-3</v>
      </c>
      <c r="O481" s="20">
        <f t="shared" si="34"/>
        <v>3.4854411622152304E-2</v>
      </c>
    </row>
    <row r="482" spans="9:15" x14ac:dyDescent="0.25">
      <c r="I482" s="2" t="str">
        <f>'Overall Portfolio'!D481</f>
        <v>Aug 05, 2021</v>
      </c>
      <c r="J482" s="19">
        <f>'Overall Portfolio'!E481</f>
        <v>16294.6</v>
      </c>
      <c r="K482" s="19">
        <f>'Overall Portfolio'!F481</f>
        <v>4429.1000000000004</v>
      </c>
      <c r="L482" s="32">
        <f>'Overall Portfolio'!G481</f>
        <v>1694.747656044957</v>
      </c>
      <c r="M482" s="35">
        <f t="shared" si="32"/>
        <v>2.201884517922581E-3</v>
      </c>
      <c r="N482" s="36">
        <f t="shared" si="33"/>
        <v>6.0008903667765345E-3</v>
      </c>
      <c r="O482" s="20">
        <f t="shared" si="34"/>
        <v>1.6187694097823169E-2</v>
      </c>
    </row>
    <row r="483" spans="9:15" x14ac:dyDescent="0.25">
      <c r="I483" s="2" t="str">
        <f>'Overall Portfolio'!D482</f>
        <v>Aug 06, 2021</v>
      </c>
      <c r="J483" s="19">
        <f>'Overall Portfolio'!E482</f>
        <v>16238.2</v>
      </c>
      <c r="K483" s="19">
        <f>'Overall Portfolio'!F482</f>
        <v>4436.5200000000004</v>
      </c>
      <c r="L483" s="32">
        <f>'Overall Portfolio'!G482</f>
        <v>1722.3353874064449</v>
      </c>
      <c r="M483" s="35">
        <f t="shared" si="32"/>
        <v>-3.4612693775851744E-3</v>
      </c>
      <c r="N483" s="36">
        <f t="shared" si="33"/>
        <v>1.6752839177258672E-3</v>
      </c>
      <c r="O483" s="20">
        <f t="shared" si="34"/>
        <v>1.6278371156369875E-2</v>
      </c>
    </row>
    <row r="484" spans="9:15" x14ac:dyDescent="0.25">
      <c r="I484" s="2" t="str">
        <f>'Overall Portfolio'!D483</f>
        <v>Aug 09, 2021</v>
      </c>
      <c r="J484" s="19">
        <f>'Overall Portfolio'!E483</f>
        <v>16258.25</v>
      </c>
      <c r="K484" s="19">
        <f>'Overall Portfolio'!F483</f>
        <v>4432.3500000000004</v>
      </c>
      <c r="L484" s="32">
        <f>'Overall Portfolio'!G483</f>
        <v>1827.7741838404493</v>
      </c>
      <c r="M484" s="35">
        <f t="shared" si="32"/>
        <v>1.2347427670553746E-3</v>
      </c>
      <c r="N484" s="36">
        <f t="shared" si="33"/>
        <v>-9.3992588785807296E-4</v>
      </c>
      <c r="O484" s="20">
        <f t="shared" si="34"/>
        <v>6.1218504366201243E-2</v>
      </c>
    </row>
    <row r="485" spans="9:15" x14ac:dyDescent="0.25">
      <c r="I485" s="2" t="str">
        <f>'Overall Portfolio'!D484</f>
        <v>Aug 10, 2021</v>
      </c>
      <c r="J485" s="19">
        <f>'Overall Portfolio'!E484</f>
        <v>16280.1</v>
      </c>
      <c r="K485" s="19">
        <f>'Overall Portfolio'!F484</f>
        <v>4436.75</v>
      </c>
      <c r="L485" s="32">
        <f>'Overall Portfolio'!G484</f>
        <v>1956.5762013155309</v>
      </c>
      <c r="M485" s="35">
        <f t="shared" si="32"/>
        <v>1.3439330801285898E-3</v>
      </c>
      <c r="N485" s="36">
        <f t="shared" si="33"/>
        <v>9.9270138865370505E-4</v>
      </c>
      <c r="O485" s="20">
        <f t="shared" si="34"/>
        <v>7.0469327455127795E-2</v>
      </c>
    </row>
    <row r="486" spans="9:15" x14ac:dyDescent="0.25">
      <c r="I486" s="2" t="str">
        <f>'Overall Portfolio'!D485</f>
        <v>Aug 11, 2021</v>
      </c>
      <c r="J486" s="19">
        <f>'Overall Portfolio'!E485</f>
        <v>16282.25</v>
      </c>
      <c r="K486" s="19">
        <f>'Overall Portfolio'!F485</f>
        <v>4447.7</v>
      </c>
      <c r="L486" s="32">
        <f>'Overall Portfolio'!G485</f>
        <v>2050.8141832278834</v>
      </c>
      <c r="M486" s="35">
        <f t="shared" si="32"/>
        <v>1.3206307086566227E-4</v>
      </c>
      <c r="N486" s="36">
        <f t="shared" si="33"/>
        <v>2.4680227644109376E-3</v>
      </c>
      <c r="O486" s="20">
        <f t="shared" si="34"/>
        <v>4.8164738919440175E-2</v>
      </c>
    </row>
    <row r="487" spans="9:15" x14ac:dyDescent="0.25">
      <c r="I487" s="2" t="str">
        <f>'Overall Portfolio'!D486</f>
        <v>Aug 12, 2021</v>
      </c>
      <c r="J487" s="19">
        <f>'Overall Portfolio'!E486</f>
        <v>16364.4</v>
      </c>
      <c r="K487" s="19">
        <f>'Overall Portfolio'!F486</f>
        <v>4460.84</v>
      </c>
      <c r="L487" s="32">
        <f>'Overall Portfolio'!G486</f>
        <v>2040.6720064991157</v>
      </c>
      <c r="M487" s="35">
        <f t="shared" si="32"/>
        <v>5.0453714934974858E-3</v>
      </c>
      <c r="N487" s="36">
        <f t="shared" si="33"/>
        <v>2.9543359489174748E-3</v>
      </c>
      <c r="O487" s="20">
        <f t="shared" si="34"/>
        <v>-4.9454391391053898E-3</v>
      </c>
    </row>
    <row r="488" spans="9:15" x14ac:dyDescent="0.25">
      <c r="I488" s="2" t="str">
        <f>'Overall Portfolio'!D487</f>
        <v>Aug 13, 2021</v>
      </c>
      <c r="J488" s="19">
        <f>'Overall Portfolio'!E487</f>
        <v>16529.099999999999</v>
      </c>
      <c r="K488" s="19">
        <f>'Overall Portfolio'!F487</f>
        <v>4468</v>
      </c>
      <c r="L488" s="32">
        <f>'Overall Portfolio'!G487</f>
        <v>2293.6471791260929</v>
      </c>
      <c r="M488" s="35">
        <f t="shared" si="32"/>
        <v>1.006453032191823E-2</v>
      </c>
      <c r="N488" s="36">
        <f t="shared" si="33"/>
        <v>1.6050788640704639E-3</v>
      </c>
      <c r="O488" s="20">
        <f t="shared" si="34"/>
        <v>0.12396660111046942</v>
      </c>
    </row>
    <row r="489" spans="9:15" x14ac:dyDescent="0.25">
      <c r="I489" s="2" t="str">
        <f>'Overall Portfolio'!D488</f>
        <v>Aug 16, 2021</v>
      </c>
      <c r="J489" s="19">
        <f>'Overall Portfolio'!E488</f>
        <v>16563.05</v>
      </c>
      <c r="K489" s="19">
        <f>'Overall Portfolio'!F488</f>
        <v>4479.66</v>
      </c>
      <c r="L489" s="32">
        <f>'Overall Portfolio'!G488</f>
        <v>2233.119271941976</v>
      </c>
      <c r="M489" s="35">
        <f t="shared" si="32"/>
        <v>2.0539533307923907E-3</v>
      </c>
      <c r="N489" s="36">
        <f t="shared" si="33"/>
        <v>2.6096687555952069E-3</v>
      </c>
      <c r="O489" s="20">
        <f t="shared" si="34"/>
        <v>-2.6389371362328995E-2</v>
      </c>
    </row>
    <row r="490" spans="9:15" x14ac:dyDescent="0.25">
      <c r="I490" s="2" t="str">
        <f>'Overall Portfolio'!D489</f>
        <v>Aug 17, 2021</v>
      </c>
      <c r="J490" s="19">
        <f>'Overall Portfolio'!E489</f>
        <v>16614.599999999999</v>
      </c>
      <c r="K490" s="19">
        <f>'Overall Portfolio'!F489</f>
        <v>4448.08</v>
      </c>
      <c r="L490" s="32">
        <f>'Overall Portfolio'!G489</f>
        <v>2110.7107966349672</v>
      </c>
      <c r="M490" s="35">
        <f t="shared" si="32"/>
        <v>3.1123494766964743E-3</v>
      </c>
      <c r="N490" s="36">
        <f t="shared" si="33"/>
        <v>-7.0496421603425397E-3</v>
      </c>
      <c r="O490" s="20">
        <f t="shared" si="34"/>
        <v>-5.481501899383967E-2</v>
      </c>
    </row>
    <row r="491" spans="9:15" x14ac:dyDescent="0.25">
      <c r="I491" s="2" t="str">
        <f>'Overall Portfolio'!D490</f>
        <v>Aug 18, 2021</v>
      </c>
      <c r="J491" s="19">
        <f>'Overall Portfolio'!E490</f>
        <v>16568.849999999999</v>
      </c>
      <c r="K491" s="19">
        <f>'Overall Portfolio'!F490</f>
        <v>4400.2700000000004</v>
      </c>
      <c r="L491" s="32">
        <f>'Overall Portfolio'!G490</f>
        <v>2208.6127734981374</v>
      </c>
      <c r="M491" s="35">
        <f t="shared" si="32"/>
        <v>-2.7536022534397908E-3</v>
      </c>
      <c r="N491" s="36">
        <f t="shared" si="33"/>
        <v>-1.0748457761550978E-2</v>
      </c>
      <c r="O491" s="20">
        <f t="shared" si="34"/>
        <v>4.6383415965489894E-2</v>
      </c>
    </row>
    <row r="492" spans="9:15" x14ac:dyDescent="0.25">
      <c r="I492" s="2" t="str">
        <f>'Overall Portfolio'!D491</f>
        <v>Aug 20, 2021</v>
      </c>
      <c r="J492" s="19">
        <f>'Overall Portfolio'!E491</f>
        <v>16450.5</v>
      </c>
      <c r="K492" s="19">
        <f>'Overall Portfolio'!F491</f>
        <v>4441.67</v>
      </c>
      <c r="L492" s="32">
        <f>'Overall Portfolio'!G491</f>
        <v>2522.3573868968961</v>
      </c>
      <c r="M492" s="35">
        <f t="shared" si="32"/>
        <v>-7.1429218080916179E-3</v>
      </c>
      <c r="N492" s="36">
        <f t="shared" si="33"/>
        <v>9.4085135684853771E-3</v>
      </c>
      <c r="O492" s="20">
        <f t="shared" si="34"/>
        <v>0.14205505698576149</v>
      </c>
    </row>
    <row r="493" spans="9:15" x14ac:dyDescent="0.25">
      <c r="I493" s="2" t="str">
        <f>'Overall Portfolio'!D492</f>
        <v>Aug 23, 2021</v>
      </c>
      <c r="J493" s="19">
        <f>'Overall Portfolio'!E492</f>
        <v>16496.45</v>
      </c>
      <c r="K493" s="19">
        <f>'Overall Portfolio'!F492</f>
        <v>4479.54</v>
      </c>
      <c r="L493" s="32">
        <f>'Overall Portfolio'!G492</f>
        <v>2839.5436092202553</v>
      </c>
      <c r="M493" s="35">
        <f t="shared" si="32"/>
        <v>2.7932281693565653E-3</v>
      </c>
      <c r="N493" s="36">
        <f t="shared" si="33"/>
        <v>8.5260724006961386E-3</v>
      </c>
      <c r="O493" s="20">
        <f t="shared" si="34"/>
        <v>0.1257499131451687</v>
      </c>
    </row>
    <row r="494" spans="9:15" x14ac:dyDescent="0.25">
      <c r="I494" s="2" t="str">
        <f>'Overall Portfolio'!D493</f>
        <v>Aug 24, 2021</v>
      </c>
      <c r="J494" s="19">
        <f>'Overall Portfolio'!E493</f>
        <v>16624.599999999999</v>
      </c>
      <c r="K494" s="19">
        <f>'Overall Portfolio'!F493</f>
        <v>4486.2299999999996</v>
      </c>
      <c r="L494" s="32">
        <f>'Overall Portfolio'!G493</f>
        <v>2673.3034443776196</v>
      </c>
      <c r="M494" s="35">
        <f t="shared" si="32"/>
        <v>7.7683380363653409E-3</v>
      </c>
      <c r="N494" s="36">
        <f t="shared" si="33"/>
        <v>1.4934569174511747E-3</v>
      </c>
      <c r="O494" s="20">
        <f t="shared" si="34"/>
        <v>-5.8544677497763709E-2</v>
      </c>
    </row>
    <row r="495" spans="9:15" x14ac:dyDescent="0.25">
      <c r="I495" s="2" t="str">
        <f>'Overall Portfolio'!D494</f>
        <v>Aug 25, 2021</v>
      </c>
      <c r="J495" s="19">
        <f>'Overall Portfolio'!E494</f>
        <v>16634.650000000001</v>
      </c>
      <c r="K495" s="19">
        <f>'Overall Portfolio'!F494</f>
        <v>4496.1899999999996</v>
      </c>
      <c r="L495" s="32">
        <f>'Overall Portfolio'!G494</f>
        <v>2730.1943742085359</v>
      </c>
      <c r="M495" s="35">
        <f t="shared" si="32"/>
        <v>6.0452582317793713E-4</v>
      </c>
      <c r="N495" s="36">
        <f t="shared" si="33"/>
        <v>2.2201269217136943E-3</v>
      </c>
      <c r="O495" s="20">
        <f t="shared" si="34"/>
        <v>2.128113437723167E-2</v>
      </c>
    </row>
    <row r="496" spans="9:15" x14ac:dyDescent="0.25">
      <c r="I496" s="2" t="str">
        <f>'Overall Portfolio'!D495</f>
        <v>Aug 26, 2021</v>
      </c>
      <c r="J496" s="19">
        <f>'Overall Portfolio'!E495</f>
        <v>16636.900000000001</v>
      </c>
      <c r="K496" s="19">
        <f>'Overall Portfolio'!F495</f>
        <v>4469.91</v>
      </c>
      <c r="L496" s="32">
        <f>'Overall Portfolio'!G495</f>
        <v>2559.2940897876615</v>
      </c>
      <c r="M496" s="35">
        <f t="shared" si="32"/>
        <v>1.3525983414131026E-4</v>
      </c>
      <c r="N496" s="36">
        <f t="shared" si="33"/>
        <v>-5.8449487232522523E-3</v>
      </c>
      <c r="O496" s="20">
        <f t="shared" si="34"/>
        <v>-6.2596379963026361E-2</v>
      </c>
    </row>
    <row r="497" spans="9:15" x14ac:dyDescent="0.25">
      <c r="I497" s="2" t="str">
        <f>'Overall Portfolio'!D496</f>
        <v>Aug 27, 2021</v>
      </c>
      <c r="J497" s="19">
        <f>'Overall Portfolio'!E496</f>
        <v>16705.2</v>
      </c>
      <c r="K497" s="19">
        <f>'Overall Portfolio'!F496</f>
        <v>4509.37</v>
      </c>
      <c r="L497" s="32">
        <f>'Overall Portfolio'!G496</f>
        <v>2842.624914594433</v>
      </c>
      <c r="M497" s="35">
        <f t="shared" si="32"/>
        <v>4.1053321231718787E-3</v>
      </c>
      <c r="N497" s="36">
        <f t="shared" si="33"/>
        <v>8.8279182354902286E-3</v>
      </c>
      <c r="O497" s="20">
        <f t="shared" si="34"/>
        <v>0.11070663037020445</v>
      </c>
    </row>
    <row r="498" spans="9:15" x14ac:dyDescent="0.25">
      <c r="I498" s="2" t="str">
        <f>'Overall Portfolio'!D497</f>
        <v>Aug 30, 2021</v>
      </c>
      <c r="J498" s="19">
        <f>'Overall Portfolio'!E497</f>
        <v>16931.05</v>
      </c>
      <c r="K498" s="19">
        <f>'Overall Portfolio'!F497</f>
        <v>4528.79</v>
      </c>
      <c r="L498" s="32">
        <f>'Overall Portfolio'!G497</f>
        <v>2671.6211273593462</v>
      </c>
      <c r="M498" s="35">
        <f t="shared" si="32"/>
        <v>1.3519742355673658E-2</v>
      </c>
      <c r="N498" s="36">
        <f t="shared" si="33"/>
        <v>4.30658828173347E-3</v>
      </c>
      <c r="O498" s="20">
        <f t="shared" si="34"/>
        <v>-6.0157000087183277E-2</v>
      </c>
    </row>
    <row r="499" spans="9:15" x14ac:dyDescent="0.25">
      <c r="I499" s="2" t="str">
        <f>'Overall Portfolio'!D498</f>
        <v>Aug 31, 2021</v>
      </c>
      <c r="J499" s="19">
        <f>'Overall Portfolio'!E498</f>
        <v>17132.2</v>
      </c>
      <c r="K499" s="19">
        <f>'Overall Portfolio'!F498</f>
        <v>4522.68</v>
      </c>
      <c r="L499" s="32">
        <f>'Overall Portfolio'!G498</f>
        <v>2726.2587064801978</v>
      </c>
      <c r="M499" s="35">
        <f t="shared" si="32"/>
        <v>1.1880539009689439E-2</v>
      </c>
      <c r="N499" s="36">
        <f t="shared" si="33"/>
        <v>-1.349146239944865E-3</v>
      </c>
      <c r="O499" s="20">
        <f t="shared" si="34"/>
        <v>2.0451095614315573E-2</v>
      </c>
    </row>
    <row r="500" spans="9:15" ht="15.75" thickBot="1" x14ac:dyDescent="0.3">
      <c r="I500" s="23" t="str">
        <f>'Overall Portfolio'!D499</f>
        <v>Sep 01, 2021</v>
      </c>
      <c r="J500" s="27">
        <f>'Overall Portfolio'!E499</f>
        <v>17076.25</v>
      </c>
      <c r="K500" s="27">
        <f>'Overall Portfolio'!F499</f>
        <v>4524.09</v>
      </c>
      <c r="L500" s="34">
        <f>'Overall Portfolio'!G499</f>
        <v>2876.1262705118861</v>
      </c>
      <c r="M500" s="37">
        <f t="shared" si="32"/>
        <v>-3.2657802267076486E-3</v>
      </c>
      <c r="N500" s="38">
        <f t="shared" si="33"/>
        <v>3.117620525883158E-4</v>
      </c>
      <c r="O500" s="39">
        <f t="shared" si="34"/>
        <v>5.4971879108706601E-2</v>
      </c>
    </row>
  </sheetData>
  <mergeCells count="4">
    <mergeCell ref="B1:D1"/>
    <mergeCell ref="E2:G2"/>
    <mergeCell ref="J2:L2"/>
    <mergeCell ref="M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Crypto Data</vt:lpstr>
      <vt:lpstr>Equity Data</vt:lpstr>
      <vt:lpstr>Investment Performance</vt:lpstr>
      <vt:lpstr>Crypto Portfolio</vt:lpstr>
      <vt:lpstr>Overall Portfolio</vt:lpstr>
      <vt:lpstr>Volatility Based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2021-09-04T19:09:24Z</dcterms:created>
  <dcterms:modified xsi:type="dcterms:W3CDTF">2021-09-06T04:57:27Z</dcterms:modified>
</cp:coreProperties>
</file>