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es.py\EXCEL\"/>
    </mc:Choice>
  </mc:AlternateContent>
  <xr:revisionPtr revIDLastSave="0" documentId="13_ncr:1_{2B49FA5E-E2C6-4AC9-8FD3-0D678ED4841B}" xr6:coauthVersionLast="47" xr6:coauthVersionMax="47" xr10:uidLastSave="{00000000-0000-0000-0000-000000000000}"/>
  <bookViews>
    <workbookView xWindow="11424" yWindow="0" windowWidth="11712" windowHeight="12336" firstSheet="1" activeTab="2" xr2:uid="{3E44F258-BF2C-4BC5-A22D-5F72FB0EF240}"/>
  </bookViews>
  <sheets>
    <sheet name="SUM,COUNT,AVERAGE" sheetId="1" r:id="rId1"/>
    <sheet name="Sheet2" sheetId="2" r:id="rId2"/>
    <sheet name="SUMIF" sheetId="3" r:id="rId3"/>
    <sheet name="TODAY,DATE" sheetId="4" r:id="rId4"/>
    <sheet name="Workda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D6" i="5" s="1"/>
  <c r="C7" i="4"/>
  <c r="F7" i="4" s="1"/>
  <c r="F13" i="4"/>
  <c r="C2" i="4"/>
  <c r="F2" i="4" s="1"/>
  <c r="I19" i="3"/>
  <c r="K19" i="3" a="1"/>
  <c r="K19" i="3" s="1"/>
  <c r="F21" i="3"/>
  <c r="F19" i="3"/>
  <c r="C21" i="3"/>
  <c r="C19" i="3"/>
  <c r="M2" i="3"/>
  <c r="L2" i="3"/>
  <c r="K2" i="3"/>
  <c r="J2" i="3"/>
  <c r="E2" i="3"/>
  <c r="H16" i="1" a="1"/>
  <c r="H16" i="1" s="1"/>
  <c r="H15" i="1"/>
  <c r="I3" i="3"/>
  <c r="I4" i="3"/>
  <c r="I5" i="3"/>
  <c r="I6" i="3"/>
  <c r="I7" i="3"/>
  <c r="I8" i="3"/>
  <c r="I2" i="3"/>
  <c r="H2" i="3"/>
  <c r="G2" i="3"/>
  <c r="F2" i="3"/>
  <c r="K5" i="2"/>
  <c r="K6" i="2"/>
  <c r="K7" i="2"/>
  <c r="K4" i="2"/>
  <c r="G17" i="2"/>
  <c r="H17" i="2"/>
  <c r="I17" i="2"/>
  <c r="J17" i="2"/>
  <c r="K17" i="2"/>
  <c r="L17" i="2"/>
  <c r="M17" i="2"/>
  <c r="G18" i="2"/>
  <c r="H18" i="2"/>
  <c r="I18" i="2"/>
  <c r="J18" i="2"/>
  <c r="K18" i="2"/>
  <c r="L18" i="2"/>
  <c r="M18" i="2"/>
  <c r="G19" i="2"/>
  <c r="H19" i="2"/>
  <c r="I19" i="2"/>
  <c r="J19" i="2"/>
  <c r="K19" i="2"/>
  <c r="L19" i="2"/>
  <c r="M19" i="2"/>
  <c r="G20" i="2"/>
  <c r="H20" i="2"/>
  <c r="I20" i="2"/>
  <c r="J20" i="2"/>
  <c r="K20" i="2"/>
  <c r="L20" i="2"/>
  <c r="M20" i="2"/>
  <c r="G21" i="2"/>
  <c r="H21" i="2"/>
  <c r="I21" i="2"/>
  <c r="J21" i="2"/>
  <c r="K21" i="2"/>
  <c r="L21" i="2"/>
  <c r="M21" i="2"/>
  <c r="G22" i="2"/>
  <c r="H22" i="2"/>
  <c r="I22" i="2"/>
  <c r="J22" i="2"/>
  <c r="K22" i="2"/>
  <c r="L22" i="2"/>
  <c r="M22" i="2"/>
  <c r="G23" i="2"/>
  <c r="H23" i="2"/>
  <c r="I23" i="2"/>
  <c r="J23" i="2"/>
  <c r="K23" i="2"/>
  <c r="L23" i="2"/>
  <c r="M23" i="2"/>
  <c r="G24" i="2"/>
  <c r="H24" i="2"/>
  <c r="I24" i="2"/>
  <c r="J24" i="2"/>
  <c r="K24" i="2"/>
  <c r="L24" i="2"/>
  <c r="M24" i="2"/>
  <c r="G25" i="2"/>
  <c r="H25" i="2"/>
  <c r="I25" i="2"/>
  <c r="J25" i="2"/>
  <c r="K25" i="2"/>
  <c r="L25" i="2"/>
  <c r="M25" i="2"/>
  <c r="H16" i="2"/>
  <c r="I16" i="2"/>
  <c r="J16" i="2"/>
  <c r="K16" i="2"/>
  <c r="L16" i="2"/>
  <c r="M16" i="2"/>
  <c r="G16" i="2"/>
  <c r="H2" i="2"/>
  <c r="F4" i="2"/>
  <c r="F5" i="2"/>
  <c r="F6" i="2"/>
  <c r="F7" i="2"/>
  <c r="F8" i="2"/>
  <c r="F9" i="2"/>
  <c r="F10" i="2"/>
  <c r="F11" i="2"/>
  <c r="F12" i="2"/>
  <c r="F3" i="2"/>
  <c r="E4" i="2"/>
  <c r="E5" i="2"/>
  <c r="E6" i="2"/>
  <c r="E7" i="2"/>
  <c r="E8" i="2"/>
  <c r="E9" i="2"/>
  <c r="E10" i="2"/>
  <c r="E11" i="2"/>
  <c r="E12" i="2"/>
  <c r="E3" i="2"/>
  <c r="D3" i="2"/>
  <c r="D4" i="2"/>
  <c r="D5" i="2"/>
  <c r="D6" i="2"/>
  <c r="D7" i="2"/>
  <c r="D8" i="2"/>
  <c r="D9" i="2"/>
  <c r="D10" i="2"/>
  <c r="D11" i="2"/>
  <c r="D12" i="2"/>
  <c r="C4" i="2"/>
  <c r="C5" i="2"/>
  <c r="C6" i="2"/>
  <c r="C7" i="2"/>
  <c r="C8" i="2"/>
  <c r="C9" i="2"/>
  <c r="C10" i="2"/>
  <c r="C11" i="2"/>
  <c r="C12" i="2"/>
  <c r="C3" i="2"/>
  <c r="B4" i="2"/>
  <c r="B5" i="2"/>
  <c r="B6" i="2"/>
  <c r="B7" i="2"/>
  <c r="B8" i="2"/>
  <c r="B9" i="2"/>
  <c r="B10" i="2"/>
  <c r="B11" i="2"/>
  <c r="B12" i="2"/>
  <c r="B3" i="2"/>
  <c r="Q2" i="1"/>
  <c r="B12" i="1"/>
  <c r="A12" i="1"/>
  <c r="T3" i="1" a="1"/>
  <c r="T3" i="1" s="1"/>
  <c r="T4" i="1" a="1"/>
  <c r="T4" i="1" s="1"/>
  <c r="T5" i="1" a="1"/>
  <c r="T5" i="1" s="1"/>
  <c r="T6" i="1" a="1"/>
  <c r="T6" i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2" i="1" a="1"/>
  <c r="T2" i="1" s="1"/>
  <c r="S3" i="1"/>
  <c r="S4" i="1"/>
  <c r="S5" i="1"/>
  <c r="S6" i="1"/>
  <c r="S7" i="1"/>
  <c r="S8" i="1"/>
  <c r="S9" i="1"/>
  <c r="S10" i="1"/>
  <c r="S11" i="1"/>
  <c r="S2" i="1"/>
  <c r="R3" i="1"/>
  <c r="R4" i="1"/>
  <c r="R5" i="1"/>
  <c r="R6" i="1"/>
  <c r="R7" i="1"/>
  <c r="R8" i="1"/>
  <c r="R9" i="1"/>
  <c r="R10" i="1"/>
  <c r="R11" i="1"/>
  <c r="R2" i="1"/>
  <c r="Q3" i="1"/>
  <c r="Q4" i="1"/>
  <c r="Q5" i="1"/>
  <c r="Q6" i="1"/>
  <c r="Q7" i="1"/>
  <c r="Q8" i="1"/>
  <c r="Q9" i="1"/>
  <c r="Q10" i="1"/>
  <c r="Q11" i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F19" i="5" l="1"/>
  <c r="F18" i="5"/>
  <c r="D19" i="5"/>
  <c r="D18" i="5"/>
  <c r="D15" i="5"/>
  <c r="D14" i="5"/>
  <c r="D9" i="5"/>
  <c r="D8" i="5"/>
  <c r="D13" i="5"/>
  <c r="D12" i="5"/>
  <c r="D7" i="5"/>
  <c r="J19" i="4"/>
  <c r="J21" i="4"/>
  <c r="J20" i="4"/>
  <c r="J18" i="4"/>
  <c r="J17" i="4"/>
  <c r="C11" i="4"/>
  <c r="F11" i="4" s="1"/>
  <c r="F9" i="4"/>
  <c r="F8" i="4"/>
  <c r="F4" i="4"/>
  <c r="F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<sst xmlns="http://schemas.openxmlformats.org/spreadsheetml/2006/main" count="117" uniqueCount="97">
  <si>
    <t>Data1</t>
  </si>
  <si>
    <t>Data2</t>
  </si>
  <si>
    <t>City</t>
  </si>
  <si>
    <t>Goa</t>
  </si>
  <si>
    <t>Ahmedabad</t>
  </si>
  <si>
    <t>Vadodara</t>
  </si>
  <si>
    <t>Rajkot</t>
  </si>
  <si>
    <t>Dwarka</t>
  </si>
  <si>
    <t>Surat</t>
  </si>
  <si>
    <t>Mumbai</t>
  </si>
  <si>
    <t>SUM</t>
  </si>
  <si>
    <t>AVERAGE</t>
  </si>
  <si>
    <t>COUNT</t>
  </si>
  <si>
    <t>COUNTA</t>
  </si>
  <si>
    <t>COUNTBLANK</t>
  </si>
  <si>
    <t>MINIMUM</t>
  </si>
  <si>
    <t>MAXIMUM</t>
  </si>
  <si>
    <t>TRIM</t>
  </si>
  <si>
    <t xml:space="preserve">    Dhrumil</t>
  </si>
  <si>
    <t>LEFT</t>
  </si>
  <si>
    <t>RIGHT</t>
  </si>
  <si>
    <t>CONCATE</t>
  </si>
  <si>
    <t>STATE</t>
  </si>
  <si>
    <t>Maharastra</t>
  </si>
  <si>
    <t>Gujarat</t>
  </si>
  <si>
    <t>Delhi</t>
  </si>
  <si>
    <t>Rajasthan</t>
  </si>
  <si>
    <t>Kerala</t>
  </si>
  <si>
    <t>Bangluru</t>
  </si>
  <si>
    <t>Chennai</t>
  </si>
  <si>
    <t>IF</t>
  </si>
  <si>
    <t>IFS</t>
  </si>
  <si>
    <t>SUMIF</t>
  </si>
  <si>
    <t>DATA1</t>
  </si>
  <si>
    <t>DATA2</t>
  </si>
  <si>
    <t>DATA3</t>
  </si>
  <si>
    <t>DATA4</t>
  </si>
  <si>
    <t>NARODA</t>
  </si>
  <si>
    <t>MANINAGAR</t>
  </si>
  <si>
    <t>PUNE</t>
  </si>
  <si>
    <t>NAGPUR</t>
  </si>
  <si>
    <t>GUJARAT</t>
  </si>
  <si>
    <t>M.P</t>
  </si>
  <si>
    <t>U.P</t>
  </si>
  <si>
    <t>DELHI</t>
  </si>
  <si>
    <t>AVERAGEIF</t>
  </si>
  <si>
    <t>COUNTIF</t>
  </si>
  <si>
    <t>LENGTH</t>
  </si>
  <si>
    <t>SUMIFS</t>
  </si>
  <si>
    <t>AVERAGEIFS</t>
  </si>
  <si>
    <t>COUNTIFS</t>
  </si>
  <si>
    <t>CLASS1</t>
  </si>
  <si>
    <t>CLASS2</t>
  </si>
  <si>
    <t>CLASS3</t>
  </si>
  <si>
    <t>CLASS4</t>
  </si>
  <si>
    <t>CLASS5</t>
  </si>
  <si>
    <t>CLASS6</t>
  </si>
  <si>
    <t>STUDENT NAME</t>
  </si>
  <si>
    <t>COURSE</t>
  </si>
  <si>
    <t>MARKS</t>
  </si>
  <si>
    <t>PARTH</t>
  </si>
  <si>
    <t>DHRUMIL</t>
  </si>
  <si>
    <t>MEET</t>
  </si>
  <si>
    <t>HARSH</t>
  </si>
  <si>
    <t>JATIN</t>
  </si>
  <si>
    <t>UMAKANT</t>
  </si>
  <si>
    <t>DA</t>
  </si>
  <si>
    <t>PYTHONWITHDA</t>
  </si>
  <si>
    <t>HLOOKUP</t>
  </si>
  <si>
    <t>VLOOKUP</t>
  </si>
  <si>
    <t>INDEX</t>
  </si>
  <si>
    <t>OFFSET</t>
  </si>
  <si>
    <t>Dhrumil</t>
  </si>
  <si>
    <t>Rows&amp;Coulmns</t>
  </si>
  <si>
    <t>XLOOKUP</t>
  </si>
  <si>
    <t>TODAY</t>
  </si>
  <si>
    <t>DAY</t>
  </si>
  <si>
    <t>MONTH</t>
  </si>
  <si>
    <t>YEAR</t>
  </si>
  <si>
    <t>NOW</t>
  </si>
  <si>
    <t>HOUR</t>
  </si>
  <si>
    <t>MINUTS</t>
  </si>
  <si>
    <t>SECONDS</t>
  </si>
  <si>
    <t>EOMONTH</t>
  </si>
  <si>
    <t>Holidays</t>
  </si>
  <si>
    <t>Workday without holidays</t>
  </si>
  <si>
    <t>Workday with holidays</t>
  </si>
  <si>
    <t>Networkday without holiday</t>
  </si>
  <si>
    <t>Networkday with holiday</t>
  </si>
  <si>
    <t>Workday.intl without holidays</t>
  </si>
  <si>
    <t>Workday.intl with holidays</t>
  </si>
  <si>
    <t>Networkdays.intl without holiday</t>
  </si>
  <si>
    <t>Networkdays.intl with holiday</t>
  </si>
  <si>
    <t>Edate</t>
  </si>
  <si>
    <t>Current Edate</t>
  </si>
  <si>
    <t>Eomonth</t>
  </si>
  <si>
    <t>Current 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</si>
</sst>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dd\,\ d\ mmmm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Bahnschrift SemiBold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00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5" borderId="0" xfId="0" applyFill="1"/>
    <xf numFmtId="0" fontId="0" fillId="5" borderId="0" xfId="0" applyFill="1" applyAlignment="1">
      <alignment wrapText="1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8" xfId="0" applyFill="1" applyBorder="1"/>
    <xf numFmtId="0" fontId="2" fillId="7" borderId="15" xfId="0" applyFont="1" applyFill="1" applyBorder="1"/>
    <xf numFmtId="0" fontId="2" fillId="7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14" xfId="0" applyFill="1" applyBorder="1"/>
    <xf numFmtId="0" fontId="0" fillId="6" borderId="11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8" xfId="0" applyFill="1" applyBorder="1"/>
    <xf numFmtId="0" fontId="2" fillId="7" borderId="8" xfId="0" applyFont="1" applyFill="1" applyBorder="1"/>
    <xf numFmtId="0" fontId="2" fillId="7" borderId="23" xfId="0" applyFont="1" applyFill="1" applyBorder="1"/>
    <xf numFmtId="0" fontId="0" fillId="2" borderId="8" xfId="0" applyFill="1" applyBorder="1"/>
    <xf numFmtId="0" fontId="2" fillId="2" borderId="8" xfId="0" applyFont="1" applyFill="1" applyBorder="1"/>
    <xf numFmtId="0" fontId="0" fillId="4" borderId="8" xfId="0" applyFill="1" applyBorder="1"/>
    <xf numFmtId="0" fontId="1" fillId="2" borderId="8" xfId="0" applyFont="1" applyFill="1" applyBorder="1"/>
    <xf numFmtId="0" fontId="2" fillId="7" borderId="0" xfId="0" applyFont="1" applyFill="1"/>
    <xf numFmtId="164" fontId="0" fillId="6" borderId="0" xfId="0" applyNumberFormat="1" applyFill="1"/>
    <xf numFmtId="22" fontId="0" fillId="6" borderId="0" xfId="0" applyNumberFormat="1" applyFill="1"/>
    <xf numFmtId="14" fontId="0" fillId="6" borderId="0" xfId="0" applyNumberFormat="1" applyFill="1"/>
    <xf numFmtId="165" fontId="0" fillId="6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5" fontId="0" fillId="8" borderId="0" xfId="0" applyNumberFormat="1" applyFill="1"/>
    <xf numFmtId="0" fontId="0" fillId="8" borderId="0" xfId="0" applyFill="1"/>
    <xf numFmtId="14" fontId="0" fillId="8" borderId="0" xfId="0" applyNumberFormat="1" applyFill="1"/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49EE-1DD2-461D-920A-C18E4F7EF4E3}">
  <dimension ref="A1:T17"/>
  <sheetViews>
    <sheetView workbookViewId="0">
      <selection activeCell="T2" sqref="T2"/>
    </sheetView>
  </sheetViews>
  <sheetFormatPr defaultRowHeight="14.4" x14ac:dyDescent="0.3"/>
  <cols>
    <col min="3" max="3" width="10.6640625" bestFit="1" customWidth="1"/>
    <col min="4" max="4" width="10.6640625" customWidth="1"/>
    <col min="6" max="6" width="10" bestFit="1" customWidth="1"/>
    <col min="9" max="9" width="14" bestFit="1" customWidth="1"/>
    <col min="10" max="10" width="9.5546875" bestFit="1" customWidth="1"/>
    <col min="11" max="11" width="10" bestFit="1" customWidth="1"/>
    <col min="17" max="17" width="17.33203125" bestFit="1" customWidth="1"/>
    <col min="18" max="19" width="10" bestFit="1" customWidth="1"/>
    <col min="20" max="20" width="16.21875" bestFit="1" customWidth="1"/>
  </cols>
  <sheetData>
    <row r="1" spans="1:20" ht="15" thickBot="1" x14ac:dyDescent="0.35">
      <c r="A1" s="35" t="s">
        <v>0</v>
      </c>
      <c r="B1" s="35" t="s">
        <v>1</v>
      </c>
      <c r="C1" s="35" t="s">
        <v>2</v>
      </c>
      <c r="D1" s="35" t="s">
        <v>22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20</v>
      </c>
      <c r="O1" s="47" t="s">
        <v>21</v>
      </c>
      <c r="P1" s="47"/>
      <c r="Q1" s="2" t="s">
        <v>21</v>
      </c>
      <c r="R1" s="47" t="s">
        <v>30</v>
      </c>
      <c r="S1" s="47"/>
      <c r="T1" s="2" t="s">
        <v>31</v>
      </c>
    </row>
    <row r="2" spans="1:20" ht="15" thickTop="1" x14ac:dyDescent="0.3">
      <c r="A2" s="34">
        <v>23</v>
      </c>
      <c r="B2" s="34">
        <v>74</v>
      </c>
      <c r="C2" s="34" t="s">
        <v>3</v>
      </c>
      <c r="D2" s="34" t="s">
        <v>23</v>
      </c>
      <c r="E2" s="3">
        <f t="shared" ref="E2:E11" si="0">SUM(A2:B2)</f>
        <v>97</v>
      </c>
      <c r="F2" s="3">
        <f t="shared" ref="F2:F11" si="1">AVERAGE(A2:B2)</f>
        <v>48.5</v>
      </c>
      <c r="G2" s="3">
        <f t="shared" ref="G2:G11" si="2">COUNT(A2:C2)</f>
        <v>2</v>
      </c>
      <c r="H2" s="3">
        <f t="shared" ref="H2:H11" si="3">COUNTA(A2:C2)</f>
        <v>3</v>
      </c>
      <c r="I2" s="3">
        <f t="shared" ref="I2:I11" si="4">COUNTBLANK(A2:C2)</f>
        <v>0</v>
      </c>
      <c r="J2" s="3">
        <f t="shared" ref="J2:J11" si="5">MIN(A2:B2)</f>
        <v>23</v>
      </c>
      <c r="K2" s="3">
        <f t="shared" ref="K2:K11" si="6">MAX(A2:B2)</f>
        <v>74</v>
      </c>
      <c r="L2" s="3" t="str">
        <f>TRIM(C14)</f>
        <v>Dhrumil</v>
      </c>
      <c r="M2" s="3" t="str">
        <f>LEFT(C2,2)</f>
        <v>Go</v>
      </c>
      <c r="N2" s="3" t="str">
        <f>RIGHT(C2,3)</f>
        <v>Goa</v>
      </c>
      <c r="O2" s="3" t="str">
        <f>_xlfn.CONCAT(C2:D2)</f>
        <v>GoaMaharastra</v>
      </c>
      <c r="P2" s="3"/>
      <c r="Q2" s="4" t="str">
        <f>_xlfn.CONCAT(C2," ",D2)</f>
        <v>Goa Maharastra</v>
      </c>
      <c r="R2" s="3" t="str">
        <f>IF(C2="GOA","CORRECT","NOT VALID")</f>
        <v>CORRECT</v>
      </c>
      <c r="S2" s="3" t="str">
        <f>IF(C2="GOA","NOT VALID","CORRECT")</f>
        <v>NOT VALID</v>
      </c>
      <c r="T2" s="5" t="str" cm="1">
        <f t="array" ref="T2">_xlfn.IFS(B2&gt;50,"GREATER THAN 50",B2&lt;50,"FAIL")</f>
        <v>GREATER THAN 50</v>
      </c>
    </row>
    <row r="3" spans="1:20" x14ac:dyDescent="0.3">
      <c r="A3" s="34">
        <v>25</v>
      </c>
      <c r="B3" s="34">
        <v>58</v>
      </c>
      <c r="C3" s="34" t="s">
        <v>4</v>
      </c>
      <c r="D3" s="34" t="s">
        <v>24</v>
      </c>
      <c r="E3" s="3">
        <f t="shared" si="0"/>
        <v>83</v>
      </c>
      <c r="F3" s="3">
        <f t="shared" si="1"/>
        <v>41.5</v>
      </c>
      <c r="G3" s="3">
        <f t="shared" si="2"/>
        <v>2</v>
      </c>
      <c r="H3" s="3">
        <f t="shared" si="3"/>
        <v>3</v>
      </c>
      <c r="I3" s="3">
        <f t="shared" si="4"/>
        <v>0</v>
      </c>
      <c r="J3" s="3">
        <f t="shared" si="5"/>
        <v>25</v>
      </c>
      <c r="K3" s="3">
        <f t="shared" si="6"/>
        <v>58</v>
      </c>
      <c r="L3" s="3"/>
      <c r="M3" s="3" t="str">
        <f t="shared" ref="M3:M11" si="7">LEFT(C3,2)</f>
        <v>Ah</v>
      </c>
      <c r="N3" s="3" t="str">
        <f t="shared" ref="N3:N11" si="8">RIGHT(C3,3)</f>
        <v>bad</v>
      </c>
      <c r="O3" s="3" t="str">
        <f t="shared" ref="O3:O11" si="9">_xlfn.CONCAT(C3:D3)</f>
        <v>AhmedabadGujarat</v>
      </c>
      <c r="P3" s="3"/>
      <c r="Q3" s="4" t="str">
        <f t="shared" ref="Q3:Q11" si="10">_xlfn.CONCAT(C3," ",D3)</f>
        <v>Ahmedabad Gujarat</v>
      </c>
      <c r="R3" s="3" t="str">
        <f t="shared" ref="R3:R11" si="11">IF(C3="GOA","CORRECT","NOT VALID")</f>
        <v>NOT VALID</v>
      </c>
      <c r="S3" s="3" t="str">
        <f t="shared" ref="S3:S11" si="12">IF(C3="GOA","NOT VALID","CORRECT")</f>
        <v>CORRECT</v>
      </c>
      <c r="T3" s="6" t="str" cm="1">
        <f t="array" ref="T3">_xlfn.IFS(B3&gt;50,"GREATER THAN 50",B3&lt;50,"FAIL")</f>
        <v>GREATER THAN 50</v>
      </c>
    </row>
    <row r="4" spans="1:20" x14ac:dyDescent="0.3">
      <c r="A4" s="34">
        <v>85</v>
      </c>
      <c r="B4" s="34">
        <v>96</v>
      </c>
      <c r="C4" s="34" t="s">
        <v>5</v>
      </c>
      <c r="D4" s="34" t="s">
        <v>25</v>
      </c>
      <c r="E4" s="3">
        <f t="shared" si="0"/>
        <v>181</v>
      </c>
      <c r="F4" s="3">
        <f t="shared" si="1"/>
        <v>90.5</v>
      </c>
      <c r="G4" s="3">
        <f t="shared" si="2"/>
        <v>2</v>
      </c>
      <c r="H4" s="3">
        <f t="shared" si="3"/>
        <v>3</v>
      </c>
      <c r="I4" s="3">
        <f t="shared" si="4"/>
        <v>0</v>
      </c>
      <c r="J4" s="3">
        <f t="shared" si="5"/>
        <v>85</v>
      </c>
      <c r="K4" s="3">
        <f t="shared" si="6"/>
        <v>96</v>
      </c>
      <c r="L4" s="3"/>
      <c r="M4" s="3" t="str">
        <f t="shared" si="7"/>
        <v>Va</v>
      </c>
      <c r="N4" s="3" t="str">
        <f t="shared" si="8"/>
        <v>ara</v>
      </c>
      <c r="O4" s="3" t="str">
        <f t="shared" si="9"/>
        <v>VadodaraDelhi</v>
      </c>
      <c r="P4" s="3"/>
      <c r="Q4" s="3" t="str">
        <f t="shared" si="10"/>
        <v>Vadodara Delhi</v>
      </c>
      <c r="R4" s="3" t="str">
        <f t="shared" si="11"/>
        <v>NOT VALID</v>
      </c>
      <c r="S4" s="3" t="str">
        <f t="shared" si="12"/>
        <v>CORRECT</v>
      </c>
      <c r="T4" s="6" t="str" cm="1">
        <f t="array" ref="T4">_xlfn.IFS(B4&gt;50,"GREATER THAN 50",B4&lt;50,"FAIL")</f>
        <v>GREATER THAN 50</v>
      </c>
    </row>
    <row r="5" spans="1:20" x14ac:dyDescent="0.3">
      <c r="A5" s="34">
        <v>46</v>
      </c>
      <c r="B5" s="34">
        <v>25</v>
      </c>
      <c r="C5" s="34" t="s">
        <v>6</v>
      </c>
      <c r="D5" s="34" t="s">
        <v>26</v>
      </c>
      <c r="E5" s="3">
        <f t="shared" si="0"/>
        <v>71</v>
      </c>
      <c r="F5" s="3">
        <f t="shared" si="1"/>
        <v>35.5</v>
      </c>
      <c r="G5" s="3">
        <f t="shared" si="2"/>
        <v>2</v>
      </c>
      <c r="H5" s="3">
        <f t="shared" si="3"/>
        <v>3</v>
      </c>
      <c r="I5" s="3">
        <f t="shared" si="4"/>
        <v>0</v>
      </c>
      <c r="J5" s="3">
        <f t="shared" si="5"/>
        <v>25</v>
      </c>
      <c r="K5" s="3">
        <f t="shared" si="6"/>
        <v>46</v>
      </c>
      <c r="L5" s="3"/>
      <c r="M5" s="3" t="str">
        <f t="shared" si="7"/>
        <v>Ra</v>
      </c>
      <c r="N5" s="3" t="str">
        <f t="shared" si="8"/>
        <v>kot</v>
      </c>
      <c r="O5" s="3" t="str">
        <f t="shared" si="9"/>
        <v>RajkotRajasthan</v>
      </c>
      <c r="P5" s="3"/>
      <c r="Q5" s="3" t="str">
        <f t="shared" si="10"/>
        <v>Rajkot Rajasthan</v>
      </c>
      <c r="R5" s="3" t="str">
        <f t="shared" si="11"/>
        <v>NOT VALID</v>
      </c>
      <c r="S5" s="3" t="str">
        <f t="shared" si="12"/>
        <v>CORRECT</v>
      </c>
      <c r="T5" s="6" t="str" cm="1">
        <f t="array" ref="T5">_xlfn.IFS(B5&gt;50,"GREATER THAN 50",B5&lt;50,"FAIL")</f>
        <v>FAIL</v>
      </c>
    </row>
    <row r="6" spans="1:20" x14ac:dyDescent="0.3">
      <c r="A6" s="34">
        <v>98</v>
      </c>
      <c r="B6" s="34">
        <v>34</v>
      </c>
      <c r="C6" s="34" t="s">
        <v>7</v>
      </c>
      <c r="D6" s="34" t="s">
        <v>27</v>
      </c>
      <c r="E6" s="3">
        <f t="shared" si="0"/>
        <v>132</v>
      </c>
      <c r="F6" s="3">
        <f t="shared" si="1"/>
        <v>66</v>
      </c>
      <c r="G6" s="3">
        <f t="shared" si="2"/>
        <v>2</v>
      </c>
      <c r="H6" s="3">
        <f t="shared" si="3"/>
        <v>3</v>
      </c>
      <c r="I6" s="3">
        <f t="shared" si="4"/>
        <v>0</v>
      </c>
      <c r="J6" s="3">
        <f t="shared" si="5"/>
        <v>34</v>
      </c>
      <c r="K6" s="3">
        <f t="shared" si="6"/>
        <v>98</v>
      </c>
      <c r="L6" s="3"/>
      <c r="M6" s="3" t="str">
        <f t="shared" si="7"/>
        <v>Dw</v>
      </c>
      <c r="N6" s="3" t="str">
        <f t="shared" si="8"/>
        <v>rka</v>
      </c>
      <c r="O6" s="3" t="str">
        <f t="shared" si="9"/>
        <v>DwarkaKerala</v>
      </c>
      <c r="P6" s="3"/>
      <c r="Q6" s="3" t="str">
        <f t="shared" si="10"/>
        <v>Dwarka Kerala</v>
      </c>
      <c r="R6" s="3" t="str">
        <f t="shared" si="11"/>
        <v>NOT VALID</v>
      </c>
      <c r="S6" s="3" t="str">
        <f t="shared" si="12"/>
        <v>CORRECT</v>
      </c>
      <c r="T6" s="6" t="str" cm="1">
        <f t="array" ref="T6">_xlfn.IFS(B6&gt;50,"GREATER THAN 50",B6&lt;50,"FAIL")</f>
        <v>FAIL</v>
      </c>
    </row>
    <row r="7" spans="1:20" x14ac:dyDescent="0.3">
      <c r="A7" s="34">
        <v>54</v>
      </c>
      <c r="B7" s="34">
        <v>51</v>
      </c>
      <c r="C7" s="34"/>
      <c r="D7" s="34" t="s">
        <v>28</v>
      </c>
      <c r="E7" s="3">
        <f t="shared" si="0"/>
        <v>105</v>
      </c>
      <c r="F7" s="3">
        <f t="shared" si="1"/>
        <v>52.5</v>
      </c>
      <c r="G7" s="3">
        <f t="shared" si="2"/>
        <v>2</v>
      </c>
      <c r="H7" s="3">
        <f t="shared" si="3"/>
        <v>2</v>
      </c>
      <c r="I7" s="3">
        <f t="shared" si="4"/>
        <v>1</v>
      </c>
      <c r="J7" s="3">
        <f t="shared" si="5"/>
        <v>51</v>
      </c>
      <c r="K7" s="3">
        <f t="shared" si="6"/>
        <v>54</v>
      </c>
      <c r="L7" s="3"/>
      <c r="M7" s="3" t="str">
        <f t="shared" si="7"/>
        <v/>
      </c>
      <c r="N7" s="3" t="str">
        <f t="shared" si="8"/>
        <v/>
      </c>
      <c r="O7" s="3" t="str">
        <f t="shared" si="9"/>
        <v>Bangluru</v>
      </c>
      <c r="P7" s="3"/>
      <c r="Q7" s="3" t="str">
        <f t="shared" si="10"/>
        <v xml:space="preserve"> Bangluru</v>
      </c>
      <c r="R7" s="3" t="str">
        <f t="shared" si="11"/>
        <v>NOT VALID</v>
      </c>
      <c r="S7" s="3" t="str">
        <f t="shared" si="12"/>
        <v>CORRECT</v>
      </c>
      <c r="T7" s="6" t="str" cm="1">
        <f t="array" ref="T7">_xlfn.IFS(B7&gt;50,"GREATER THAN 50",B7&lt;50,"FAIL")</f>
        <v>GREATER THAN 50</v>
      </c>
    </row>
    <row r="8" spans="1:20" x14ac:dyDescent="0.3">
      <c r="A8" s="34">
        <v>16</v>
      </c>
      <c r="B8" s="34">
        <v>62</v>
      </c>
      <c r="C8" s="34" t="s">
        <v>3</v>
      </c>
      <c r="D8" s="34" t="s">
        <v>29</v>
      </c>
      <c r="E8" s="3">
        <f t="shared" si="0"/>
        <v>78</v>
      </c>
      <c r="F8" s="3">
        <f t="shared" si="1"/>
        <v>39</v>
      </c>
      <c r="G8" s="3">
        <f t="shared" si="2"/>
        <v>2</v>
      </c>
      <c r="H8" s="3">
        <f t="shared" si="3"/>
        <v>3</v>
      </c>
      <c r="I8" s="3">
        <f t="shared" si="4"/>
        <v>0</v>
      </c>
      <c r="J8" s="3">
        <f t="shared" si="5"/>
        <v>16</v>
      </c>
      <c r="K8" s="3">
        <f t="shared" si="6"/>
        <v>62</v>
      </c>
      <c r="L8" s="3"/>
      <c r="M8" s="3" t="str">
        <f t="shared" si="7"/>
        <v>Go</v>
      </c>
      <c r="N8" s="3" t="str">
        <f t="shared" si="8"/>
        <v>Goa</v>
      </c>
      <c r="O8" s="3" t="str">
        <f t="shared" si="9"/>
        <v>GoaChennai</v>
      </c>
      <c r="P8" s="3"/>
      <c r="Q8" s="3" t="str">
        <f t="shared" si="10"/>
        <v>Goa Chennai</v>
      </c>
      <c r="R8" s="3" t="str">
        <f t="shared" si="11"/>
        <v>CORRECT</v>
      </c>
      <c r="S8" s="3" t="str">
        <f t="shared" si="12"/>
        <v>NOT VALID</v>
      </c>
      <c r="T8" s="6" t="str" cm="1">
        <f t="array" ref="T8">_xlfn.IFS(B8&gt;50,"GREATER THAN 50",B8&lt;50,"FAIL")</f>
        <v>GREATER THAN 50</v>
      </c>
    </row>
    <row r="9" spans="1:20" x14ac:dyDescent="0.3">
      <c r="A9" s="34">
        <v>78</v>
      </c>
      <c r="B9" s="34">
        <v>77</v>
      </c>
      <c r="C9" s="34"/>
      <c r="D9" s="34" t="s">
        <v>24</v>
      </c>
      <c r="E9" s="3">
        <f t="shared" si="0"/>
        <v>155</v>
      </c>
      <c r="F9" s="3">
        <f t="shared" si="1"/>
        <v>77.5</v>
      </c>
      <c r="G9" s="3">
        <f t="shared" si="2"/>
        <v>2</v>
      </c>
      <c r="H9" s="3">
        <f t="shared" si="3"/>
        <v>2</v>
      </c>
      <c r="I9" s="3">
        <f t="shared" si="4"/>
        <v>1</v>
      </c>
      <c r="J9" s="3">
        <f t="shared" si="5"/>
        <v>77</v>
      </c>
      <c r="K9" s="3">
        <f t="shared" si="6"/>
        <v>78</v>
      </c>
      <c r="L9" s="3"/>
      <c r="M9" s="3" t="str">
        <f t="shared" si="7"/>
        <v/>
      </c>
      <c r="N9" s="3" t="str">
        <f t="shared" si="8"/>
        <v/>
      </c>
      <c r="O9" s="3" t="str">
        <f t="shared" si="9"/>
        <v>Gujarat</v>
      </c>
      <c r="P9" s="3"/>
      <c r="Q9" s="3" t="str">
        <f t="shared" si="10"/>
        <v xml:space="preserve"> Gujarat</v>
      </c>
      <c r="R9" s="3" t="str">
        <f t="shared" si="11"/>
        <v>NOT VALID</v>
      </c>
      <c r="S9" s="3" t="str">
        <f t="shared" si="12"/>
        <v>CORRECT</v>
      </c>
      <c r="T9" s="6" t="str" cm="1">
        <f t="array" ref="T9">_xlfn.IFS(B9&gt;50,"GREATER THAN 50",B9&lt;50,"FAIL")</f>
        <v>GREATER THAN 50</v>
      </c>
    </row>
    <row r="10" spans="1:20" x14ac:dyDescent="0.3">
      <c r="A10" s="34">
        <v>57</v>
      </c>
      <c r="B10" s="34">
        <v>95</v>
      </c>
      <c r="C10" s="34" t="s">
        <v>8</v>
      </c>
      <c r="D10" s="34" t="s">
        <v>25</v>
      </c>
      <c r="E10" s="3">
        <f t="shared" si="0"/>
        <v>152</v>
      </c>
      <c r="F10" s="3">
        <f t="shared" si="1"/>
        <v>76</v>
      </c>
      <c r="G10" s="3">
        <f t="shared" si="2"/>
        <v>2</v>
      </c>
      <c r="H10" s="3">
        <f t="shared" si="3"/>
        <v>3</v>
      </c>
      <c r="I10" s="3">
        <f t="shared" si="4"/>
        <v>0</v>
      </c>
      <c r="J10" s="3">
        <f t="shared" si="5"/>
        <v>57</v>
      </c>
      <c r="K10" s="3">
        <f t="shared" si="6"/>
        <v>95</v>
      </c>
      <c r="L10" s="3"/>
      <c r="M10" s="3" t="str">
        <f t="shared" si="7"/>
        <v>Su</v>
      </c>
      <c r="N10" s="3" t="str">
        <f t="shared" si="8"/>
        <v>rat</v>
      </c>
      <c r="O10" s="3" t="str">
        <f t="shared" si="9"/>
        <v>SuratDelhi</v>
      </c>
      <c r="P10" s="3"/>
      <c r="Q10" s="3" t="str">
        <f t="shared" si="10"/>
        <v>Surat Delhi</v>
      </c>
      <c r="R10" s="3" t="str">
        <f t="shared" si="11"/>
        <v>NOT VALID</v>
      </c>
      <c r="S10" s="3" t="str">
        <f t="shared" si="12"/>
        <v>CORRECT</v>
      </c>
      <c r="T10" s="6" t="str" cm="1">
        <f t="array" ref="T10">_xlfn.IFS(B10&gt;50,"GREATER THAN 50",B10&lt;50,"FAIL")</f>
        <v>GREATER THAN 50</v>
      </c>
    </row>
    <row r="11" spans="1:20" x14ac:dyDescent="0.3">
      <c r="A11" s="34"/>
      <c r="B11" s="34">
        <v>65</v>
      </c>
      <c r="C11" s="34" t="s">
        <v>9</v>
      </c>
      <c r="D11" s="34"/>
      <c r="E11" s="7">
        <f t="shared" si="0"/>
        <v>65</v>
      </c>
      <c r="F11" s="7">
        <f t="shared" si="1"/>
        <v>65</v>
      </c>
      <c r="G11" s="7">
        <f t="shared" si="2"/>
        <v>1</v>
      </c>
      <c r="H11" s="7">
        <f t="shared" si="3"/>
        <v>2</v>
      </c>
      <c r="I11" s="7">
        <f t="shared" si="4"/>
        <v>1</v>
      </c>
      <c r="J11" s="7">
        <f t="shared" si="5"/>
        <v>65</v>
      </c>
      <c r="K11" s="7">
        <f t="shared" si="6"/>
        <v>65</v>
      </c>
      <c r="L11" s="7"/>
      <c r="M11" s="7" t="str">
        <f t="shared" si="7"/>
        <v>Mu</v>
      </c>
      <c r="N11" s="7" t="str">
        <f t="shared" si="8"/>
        <v>bai</v>
      </c>
      <c r="O11" s="7" t="str">
        <f t="shared" si="9"/>
        <v>Mumbai</v>
      </c>
      <c r="P11" s="7"/>
      <c r="Q11" s="7" t="str">
        <f t="shared" si="10"/>
        <v xml:space="preserve">Mumbai </v>
      </c>
      <c r="R11" s="7" t="str">
        <f t="shared" si="11"/>
        <v>NOT VALID</v>
      </c>
      <c r="S11" s="7" t="str">
        <f t="shared" si="12"/>
        <v>CORRECT</v>
      </c>
      <c r="T11" s="8" t="str" cm="1">
        <f t="array" ref="T11">_xlfn.IFS(B11&gt;50,"GREATER THAN 50",B11&lt;50,"FAIL")</f>
        <v>GREATER THAN 50</v>
      </c>
    </row>
    <row r="12" spans="1:20" x14ac:dyDescent="0.3">
      <c r="A12">
        <f>SUM(A2:A11)</f>
        <v>482</v>
      </c>
      <c r="B12">
        <f>AVERAGE(B2:B11)</f>
        <v>63.7</v>
      </c>
    </row>
    <row r="14" spans="1:20" x14ac:dyDescent="0.3">
      <c r="C14" t="s">
        <v>18</v>
      </c>
    </row>
    <row r="15" spans="1:20" x14ac:dyDescent="0.3">
      <c r="H15">
        <f>COUNTIF(C2:C11,C8)</f>
        <v>2</v>
      </c>
    </row>
    <row r="16" spans="1:20" x14ac:dyDescent="0.3">
      <c r="H16" t="e" cm="1">
        <f t="array" ref="H16">counta</f>
        <v>#NAME?</v>
      </c>
    </row>
    <row r="17" spans="17:17" x14ac:dyDescent="0.3">
      <c r="Q17" s="1"/>
    </row>
  </sheetData>
  <mergeCells count="2">
    <mergeCell ref="O1:P1"/>
    <mergeCell ref="R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6983-FA09-4E58-8150-DB410BF8F7E1}">
  <dimension ref="A1:M25"/>
  <sheetViews>
    <sheetView topLeftCell="F1" workbookViewId="0">
      <selection activeCell="G16" sqref="G16"/>
    </sheetView>
  </sheetViews>
  <sheetFormatPr defaultRowHeight="14.4" x14ac:dyDescent="0.3"/>
  <cols>
    <col min="1" max="1" width="13.88671875" bestFit="1" customWidth="1"/>
    <col min="6" max="6" width="13.88671875" bestFit="1" customWidth="1"/>
    <col min="10" max="10" width="13.88671875" bestFit="1" customWidth="1"/>
  </cols>
  <sheetData>
    <row r="1" spans="1:13" x14ac:dyDescent="0.3">
      <c r="H1" t="s">
        <v>32</v>
      </c>
    </row>
    <row r="2" spans="1:13" x14ac:dyDescent="0.3">
      <c r="A2" s="32" t="s">
        <v>73</v>
      </c>
      <c r="B2" s="33">
        <v>2</v>
      </c>
      <c r="C2" s="33">
        <v>3</v>
      </c>
      <c r="D2" s="33">
        <v>4</v>
      </c>
      <c r="E2" s="33">
        <v>5</v>
      </c>
      <c r="F2" s="33">
        <v>6</v>
      </c>
      <c r="H2">
        <f>SUMIF(C3:C12,C7,E3:E12)</f>
        <v>25</v>
      </c>
    </row>
    <row r="3" spans="1:13" x14ac:dyDescent="0.3">
      <c r="A3" s="33">
        <v>1</v>
      </c>
      <c r="B3" s="29">
        <f>A3*$B$2</f>
        <v>2</v>
      </c>
      <c r="C3" s="29">
        <f>A3*$C$2</f>
        <v>3</v>
      </c>
      <c r="D3" s="29">
        <f>A3*$D$2</f>
        <v>4</v>
      </c>
      <c r="E3" s="29">
        <f>A3*$E$2</f>
        <v>5</v>
      </c>
      <c r="F3" s="29">
        <f>A3*$F$2</f>
        <v>6</v>
      </c>
      <c r="J3" s="32" t="s">
        <v>73</v>
      </c>
      <c r="K3" s="33">
        <v>100</v>
      </c>
    </row>
    <row r="4" spans="1:13" x14ac:dyDescent="0.3">
      <c r="A4" s="33">
        <v>2</v>
      </c>
      <c r="B4" s="29">
        <f t="shared" ref="B4:B12" si="0">A4*$B$2</f>
        <v>4</v>
      </c>
      <c r="C4" s="29">
        <f t="shared" ref="C4:C12" si="1">A4*$C$2</f>
        <v>6</v>
      </c>
      <c r="D4" s="29">
        <f t="shared" ref="D4:D12" si="2">A4*$D$2</f>
        <v>8</v>
      </c>
      <c r="E4" s="29">
        <f t="shared" ref="E4:E12" si="3">A4*$E$2</f>
        <v>10</v>
      </c>
      <c r="F4" s="29">
        <f t="shared" ref="F4:F12" si="4">A4*$F$2</f>
        <v>12</v>
      </c>
      <c r="J4" s="33">
        <v>15</v>
      </c>
      <c r="K4" s="29">
        <f>J4/$K$3</f>
        <v>0.15</v>
      </c>
    </row>
    <row r="5" spans="1:13" x14ac:dyDescent="0.3">
      <c r="A5" s="33">
        <v>3</v>
      </c>
      <c r="B5" s="29">
        <f t="shared" si="0"/>
        <v>6</v>
      </c>
      <c r="C5" s="29">
        <f t="shared" si="1"/>
        <v>9</v>
      </c>
      <c r="D5" s="29">
        <f t="shared" si="2"/>
        <v>12</v>
      </c>
      <c r="E5" s="29">
        <f t="shared" si="3"/>
        <v>15</v>
      </c>
      <c r="F5" s="29">
        <f t="shared" si="4"/>
        <v>18</v>
      </c>
      <c r="J5" s="33">
        <v>20</v>
      </c>
      <c r="K5" s="29">
        <f t="shared" ref="K5:K7" si="5">J5/$K$3</f>
        <v>0.2</v>
      </c>
    </row>
    <row r="6" spans="1:13" x14ac:dyDescent="0.3">
      <c r="A6" s="33">
        <v>4</v>
      </c>
      <c r="B6" s="29">
        <f t="shared" si="0"/>
        <v>8</v>
      </c>
      <c r="C6" s="29">
        <f t="shared" si="1"/>
        <v>12</v>
      </c>
      <c r="D6" s="29">
        <f t="shared" si="2"/>
        <v>16</v>
      </c>
      <c r="E6" s="29">
        <f t="shared" si="3"/>
        <v>20</v>
      </c>
      <c r="F6" s="29">
        <f t="shared" si="4"/>
        <v>24</v>
      </c>
      <c r="J6" s="33">
        <v>45</v>
      </c>
      <c r="K6" s="29">
        <f t="shared" si="5"/>
        <v>0.45</v>
      </c>
    </row>
    <row r="7" spans="1:13" x14ac:dyDescent="0.3">
      <c r="A7" s="33">
        <v>5</v>
      </c>
      <c r="B7" s="29">
        <f t="shared" si="0"/>
        <v>10</v>
      </c>
      <c r="C7" s="29">
        <f t="shared" si="1"/>
        <v>15</v>
      </c>
      <c r="D7" s="29">
        <f t="shared" si="2"/>
        <v>20</v>
      </c>
      <c r="E7" s="29">
        <f t="shared" si="3"/>
        <v>25</v>
      </c>
      <c r="F7" s="29">
        <f t="shared" si="4"/>
        <v>30</v>
      </c>
      <c r="J7" s="33">
        <v>62</v>
      </c>
      <c r="K7" s="29">
        <f t="shared" si="5"/>
        <v>0.62</v>
      </c>
    </row>
    <row r="8" spans="1:13" x14ac:dyDescent="0.3">
      <c r="A8" s="33">
        <v>6</v>
      </c>
      <c r="B8" s="29">
        <f t="shared" si="0"/>
        <v>12</v>
      </c>
      <c r="C8" s="29">
        <f t="shared" si="1"/>
        <v>18</v>
      </c>
      <c r="D8" s="29">
        <f t="shared" si="2"/>
        <v>24</v>
      </c>
      <c r="E8" s="29">
        <f t="shared" si="3"/>
        <v>30</v>
      </c>
      <c r="F8" s="29">
        <f t="shared" si="4"/>
        <v>36</v>
      </c>
    </row>
    <row r="9" spans="1:13" x14ac:dyDescent="0.3">
      <c r="A9" s="33">
        <v>7</v>
      </c>
      <c r="B9" s="29">
        <f t="shared" si="0"/>
        <v>14</v>
      </c>
      <c r="C9" s="29">
        <f t="shared" si="1"/>
        <v>21</v>
      </c>
      <c r="D9" s="29">
        <f t="shared" si="2"/>
        <v>28</v>
      </c>
      <c r="E9" s="29">
        <f t="shared" si="3"/>
        <v>35</v>
      </c>
      <c r="F9" s="29">
        <f t="shared" si="4"/>
        <v>42</v>
      </c>
    </row>
    <row r="10" spans="1:13" x14ac:dyDescent="0.3">
      <c r="A10" s="33">
        <v>8</v>
      </c>
      <c r="B10" s="29">
        <f t="shared" si="0"/>
        <v>16</v>
      </c>
      <c r="C10" s="29">
        <f t="shared" si="1"/>
        <v>24</v>
      </c>
      <c r="D10" s="29">
        <f t="shared" si="2"/>
        <v>32</v>
      </c>
      <c r="E10" s="29">
        <f t="shared" si="3"/>
        <v>40</v>
      </c>
      <c r="F10" s="29">
        <f t="shared" si="4"/>
        <v>48</v>
      </c>
    </row>
    <row r="11" spans="1:13" x14ac:dyDescent="0.3">
      <c r="A11" s="33">
        <v>9</v>
      </c>
      <c r="B11" s="29">
        <f t="shared" si="0"/>
        <v>18</v>
      </c>
      <c r="C11" s="29">
        <f t="shared" si="1"/>
        <v>27</v>
      </c>
      <c r="D11" s="29">
        <f t="shared" si="2"/>
        <v>36</v>
      </c>
      <c r="E11" s="29">
        <f t="shared" si="3"/>
        <v>45</v>
      </c>
      <c r="F11" s="29">
        <f t="shared" si="4"/>
        <v>54</v>
      </c>
    </row>
    <row r="12" spans="1:13" x14ac:dyDescent="0.3">
      <c r="A12" s="33">
        <v>10</v>
      </c>
      <c r="B12" s="29">
        <f t="shared" si="0"/>
        <v>20</v>
      </c>
      <c r="C12" s="29">
        <f t="shared" si="1"/>
        <v>30</v>
      </c>
      <c r="D12" s="29">
        <f t="shared" si="2"/>
        <v>40</v>
      </c>
      <c r="E12" s="29">
        <f t="shared" si="3"/>
        <v>50</v>
      </c>
      <c r="F12" s="29">
        <f t="shared" si="4"/>
        <v>60</v>
      </c>
    </row>
    <row r="15" spans="1:13" x14ac:dyDescent="0.3">
      <c r="F15" s="32" t="s">
        <v>73</v>
      </c>
      <c r="G15" s="33">
        <v>20</v>
      </c>
      <c r="H15" s="33">
        <v>40</v>
      </c>
      <c r="I15" s="33">
        <v>60</v>
      </c>
      <c r="J15" s="33">
        <v>80</v>
      </c>
      <c r="K15" s="33">
        <v>100</v>
      </c>
      <c r="L15" s="33">
        <v>120</v>
      </c>
      <c r="M15" s="33">
        <v>140</v>
      </c>
    </row>
    <row r="16" spans="1:13" x14ac:dyDescent="0.3">
      <c r="F16" s="33">
        <v>10</v>
      </c>
      <c r="G16" s="29">
        <f>$F16*G$15</f>
        <v>200</v>
      </c>
      <c r="H16" s="29">
        <f t="shared" ref="H16:M25" si="6">$F16*H$15</f>
        <v>400</v>
      </c>
      <c r="I16" s="29">
        <f t="shared" si="6"/>
        <v>600</v>
      </c>
      <c r="J16" s="29">
        <f t="shared" si="6"/>
        <v>800</v>
      </c>
      <c r="K16" s="29">
        <f t="shared" si="6"/>
        <v>1000</v>
      </c>
      <c r="L16" s="29">
        <f t="shared" si="6"/>
        <v>1200</v>
      </c>
      <c r="M16" s="29">
        <f t="shared" si="6"/>
        <v>1400</v>
      </c>
    </row>
    <row r="17" spans="6:13" x14ac:dyDescent="0.3">
      <c r="F17" s="33">
        <v>20</v>
      </c>
      <c r="G17" s="29">
        <f t="shared" ref="G17:G25" si="7">$F17*G$15</f>
        <v>400</v>
      </c>
      <c r="H17" s="29">
        <f t="shared" si="6"/>
        <v>800</v>
      </c>
      <c r="I17" s="29">
        <f t="shared" si="6"/>
        <v>1200</v>
      </c>
      <c r="J17" s="29">
        <f t="shared" si="6"/>
        <v>1600</v>
      </c>
      <c r="K17" s="29">
        <f t="shared" si="6"/>
        <v>2000</v>
      </c>
      <c r="L17" s="29">
        <f t="shared" si="6"/>
        <v>2400</v>
      </c>
      <c r="M17" s="29">
        <f t="shared" si="6"/>
        <v>2800</v>
      </c>
    </row>
    <row r="18" spans="6:13" x14ac:dyDescent="0.3">
      <c r="F18" s="33">
        <v>30</v>
      </c>
      <c r="G18" s="29">
        <f t="shared" si="7"/>
        <v>600</v>
      </c>
      <c r="H18" s="29">
        <f t="shared" si="6"/>
        <v>1200</v>
      </c>
      <c r="I18" s="29">
        <f t="shared" si="6"/>
        <v>1800</v>
      </c>
      <c r="J18" s="29">
        <f t="shared" si="6"/>
        <v>2400</v>
      </c>
      <c r="K18" s="29">
        <f t="shared" si="6"/>
        <v>3000</v>
      </c>
      <c r="L18" s="29">
        <f t="shared" si="6"/>
        <v>3600</v>
      </c>
      <c r="M18" s="29">
        <f t="shared" si="6"/>
        <v>4200</v>
      </c>
    </row>
    <row r="19" spans="6:13" x14ac:dyDescent="0.3">
      <c r="F19" s="33">
        <v>40</v>
      </c>
      <c r="G19" s="29">
        <f t="shared" si="7"/>
        <v>800</v>
      </c>
      <c r="H19" s="29">
        <f t="shared" si="6"/>
        <v>1600</v>
      </c>
      <c r="I19" s="29">
        <f t="shared" si="6"/>
        <v>2400</v>
      </c>
      <c r="J19" s="29">
        <f t="shared" si="6"/>
        <v>3200</v>
      </c>
      <c r="K19" s="29">
        <f t="shared" si="6"/>
        <v>4000</v>
      </c>
      <c r="L19" s="29">
        <f t="shared" si="6"/>
        <v>4800</v>
      </c>
      <c r="M19" s="29">
        <f t="shared" si="6"/>
        <v>5600</v>
      </c>
    </row>
    <row r="20" spans="6:13" x14ac:dyDescent="0.3">
      <c r="F20" s="33">
        <v>50</v>
      </c>
      <c r="G20" s="29">
        <f t="shared" si="7"/>
        <v>1000</v>
      </c>
      <c r="H20" s="29">
        <f t="shared" si="6"/>
        <v>2000</v>
      </c>
      <c r="I20" s="29">
        <f t="shared" si="6"/>
        <v>3000</v>
      </c>
      <c r="J20" s="29">
        <f t="shared" si="6"/>
        <v>4000</v>
      </c>
      <c r="K20" s="29">
        <f t="shared" si="6"/>
        <v>5000</v>
      </c>
      <c r="L20" s="29">
        <f t="shared" si="6"/>
        <v>6000</v>
      </c>
      <c r="M20" s="29">
        <f t="shared" si="6"/>
        <v>7000</v>
      </c>
    </row>
    <row r="21" spans="6:13" x14ac:dyDescent="0.3">
      <c r="F21" s="33">
        <v>60</v>
      </c>
      <c r="G21" s="29">
        <f t="shared" si="7"/>
        <v>1200</v>
      </c>
      <c r="H21" s="29">
        <f t="shared" si="6"/>
        <v>2400</v>
      </c>
      <c r="I21" s="29">
        <f t="shared" si="6"/>
        <v>3600</v>
      </c>
      <c r="J21" s="29">
        <f t="shared" si="6"/>
        <v>4800</v>
      </c>
      <c r="K21" s="29">
        <f t="shared" si="6"/>
        <v>6000</v>
      </c>
      <c r="L21" s="29">
        <f t="shared" si="6"/>
        <v>7200</v>
      </c>
      <c r="M21" s="29">
        <f t="shared" si="6"/>
        <v>8400</v>
      </c>
    </row>
    <row r="22" spans="6:13" x14ac:dyDescent="0.3">
      <c r="F22" s="33">
        <v>70</v>
      </c>
      <c r="G22" s="29">
        <f t="shared" si="7"/>
        <v>1400</v>
      </c>
      <c r="H22" s="29">
        <f t="shared" si="6"/>
        <v>2800</v>
      </c>
      <c r="I22" s="29">
        <f t="shared" si="6"/>
        <v>4200</v>
      </c>
      <c r="J22" s="29">
        <f t="shared" si="6"/>
        <v>5600</v>
      </c>
      <c r="K22" s="29">
        <f t="shared" si="6"/>
        <v>7000</v>
      </c>
      <c r="L22" s="29">
        <f t="shared" si="6"/>
        <v>8400</v>
      </c>
      <c r="M22" s="29">
        <f t="shared" si="6"/>
        <v>9800</v>
      </c>
    </row>
    <row r="23" spans="6:13" x14ac:dyDescent="0.3">
      <c r="F23" s="33">
        <v>80</v>
      </c>
      <c r="G23" s="29">
        <f t="shared" si="7"/>
        <v>1600</v>
      </c>
      <c r="H23" s="29">
        <f t="shared" si="6"/>
        <v>3200</v>
      </c>
      <c r="I23" s="29">
        <f t="shared" si="6"/>
        <v>4800</v>
      </c>
      <c r="J23" s="29">
        <f t="shared" si="6"/>
        <v>6400</v>
      </c>
      <c r="K23" s="29">
        <f t="shared" si="6"/>
        <v>8000</v>
      </c>
      <c r="L23" s="29">
        <f t="shared" si="6"/>
        <v>9600</v>
      </c>
      <c r="M23" s="29">
        <f t="shared" si="6"/>
        <v>11200</v>
      </c>
    </row>
    <row r="24" spans="6:13" x14ac:dyDescent="0.3">
      <c r="F24" s="33">
        <v>90</v>
      </c>
      <c r="G24" s="29">
        <f t="shared" si="7"/>
        <v>1800</v>
      </c>
      <c r="H24" s="29">
        <f t="shared" si="6"/>
        <v>3600</v>
      </c>
      <c r="I24" s="29">
        <f t="shared" si="6"/>
        <v>5400</v>
      </c>
      <c r="J24" s="29">
        <f t="shared" si="6"/>
        <v>7200</v>
      </c>
      <c r="K24" s="29">
        <f t="shared" si="6"/>
        <v>9000</v>
      </c>
      <c r="L24" s="29">
        <f t="shared" si="6"/>
        <v>10800</v>
      </c>
      <c r="M24" s="29">
        <f t="shared" si="6"/>
        <v>12600</v>
      </c>
    </row>
    <row r="25" spans="6:13" x14ac:dyDescent="0.3">
      <c r="F25" s="33">
        <v>100</v>
      </c>
      <c r="G25" s="29">
        <f t="shared" si="7"/>
        <v>2000</v>
      </c>
      <c r="H25" s="29">
        <f t="shared" si="6"/>
        <v>4000</v>
      </c>
      <c r="I25" s="29">
        <f t="shared" si="6"/>
        <v>6000</v>
      </c>
      <c r="J25" s="29">
        <f t="shared" si="6"/>
        <v>8000</v>
      </c>
      <c r="K25" s="29">
        <f t="shared" si="6"/>
        <v>10000</v>
      </c>
      <c r="L25" s="29">
        <f t="shared" si="6"/>
        <v>12000</v>
      </c>
      <c r="M25" s="29">
        <f t="shared" si="6"/>
        <v>14000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ADFC-E605-404F-BB0F-B9D1C57AD840}">
  <dimension ref="A1:Q35"/>
  <sheetViews>
    <sheetView tabSelected="1" workbookViewId="0">
      <selection activeCell="C19" sqref="C19"/>
    </sheetView>
  </sheetViews>
  <sheetFormatPr defaultRowHeight="14.4" x14ac:dyDescent="0.3"/>
  <cols>
    <col min="2" max="2" width="14.44140625" bestFit="1" customWidth="1"/>
    <col min="3" max="3" width="14.88671875" bestFit="1" customWidth="1"/>
    <col min="5" max="5" width="14.88671875" bestFit="1" customWidth="1"/>
    <col min="7" max="7" width="14.88671875" bestFit="1" customWidth="1"/>
    <col min="8" max="8" width="9.5546875" bestFit="1" customWidth="1"/>
    <col min="12" max="12" width="11.44140625" bestFit="1" customWidth="1"/>
    <col min="13" max="13" width="9.5546875" bestFit="1" customWidth="1"/>
  </cols>
  <sheetData>
    <row r="1" spans="1:13" ht="15" thickBot="1" x14ac:dyDescent="0.35">
      <c r="A1" s="31" t="s">
        <v>33</v>
      </c>
      <c r="B1" s="19" t="s">
        <v>34</v>
      </c>
      <c r="C1" s="20" t="s">
        <v>35</v>
      </c>
      <c r="D1" s="20" t="s">
        <v>36</v>
      </c>
      <c r="E1" s="20" t="s">
        <v>46</v>
      </c>
      <c r="F1" s="20" t="s">
        <v>32</v>
      </c>
      <c r="G1" s="20" t="s">
        <v>45</v>
      </c>
      <c r="H1" s="20" t="s">
        <v>46</v>
      </c>
      <c r="I1" s="14" t="s">
        <v>47</v>
      </c>
      <c r="J1" s="14" t="s">
        <v>48</v>
      </c>
      <c r="K1" s="14" t="s">
        <v>48</v>
      </c>
      <c r="L1" s="14" t="s">
        <v>49</v>
      </c>
      <c r="M1" s="14" t="s">
        <v>50</v>
      </c>
    </row>
    <row r="2" spans="1:13" ht="15" thickTop="1" x14ac:dyDescent="0.3">
      <c r="A2" s="21">
        <v>52</v>
      </c>
      <c r="B2" s="24">
        <v>47</v>
      </c>
      <c r="C2" s="24" t="s">
        <v>37</v>
      </c>
      <c r="D2" s="24" t="s">
        <v>41</v>
      </c>
      <c r="E2" s="24">
        <f>COUNTIF(D2:D8,D5)</f>
        <v>4</v>
      </c>
      <c r="F2" s="24">
        <f>SUMIF(C2:C8,C5,A2:A8)</f>
        <v>52</v>
      </c>
      <c r="G2" s="24">
        <f>AVERAGEIF(D2:D8,D7,B2:B8)</f>
        <v>63</v>
      </c>
      <c r="H2" s="24">
        <f>COUNTIF(D2:D8,D7)</f>
        <v>4</v>
      </c>
      <c r="I2" s="16">
        <f>LEN(D2)</f>
        <v>7</v>
      </c>
      <c r="J2" s="24">
        <f>SUMIFS(B2:B8,C2:C8,C6,D2:D8,D7)</f>
        <v>123</v>
      </c>
      <c r="K2" s="24">
        <f>SUMIFS(A2:A8,C2:C8,C10,D2:D8,D2)</f>
        <v>52</v>
      </c>
      <c r="L2" s="24">
        <f>AVERAGEIFS(B2:B8,C2:C8,C6,D2:D8,D5)</f>
        <v>61.5</v>
      </c>
      <c r="M2" s="28">
        <f>COUNTIFS(C2:C8,C6,D2:D8,D6)</f>
        <v>2</v>
      </c>
    </row>
    <row r="3" spans="1:13" x14ac:dyDescent="0.3">
      <c r="A3" s="22">
        <v>46</v>
      </c>
      <c r="B3" s="25">
        <v>57</v>
      </c>
      <c r="C3" s="25" t="s">
        <v>38</v>
      </c>
      <c r="D3" s="25" t="s">
        <v>42</v>
      </c>
      <c r="E3" s="25"/>
      <c r="F3" s="25"/>
      <c r="G3" s="25"/>
      <c r="H3" s="25"/>
      <c r="I3" s="17">
        <f t="shared" ref="I3:I8" si="0">LEN(D3)</f>
        <v>3</v>
      </c>
      <c r="J3" s="25"/>
      <c r="K3" s="25"/>
      <c r="L3" s="25"/>
      <c r="M3" s="10"/>
    </row>
    <row r="4" spans="1:13" x14ac:dyDescent="0.3">
      <c r="A4" s="22">
        <v>96</v>
      </c>
      <c r="B4" s="25">
        <v>94</v>
      </c>
      <c r="C4" s="25" t="s">
        <v>44</v>
      </c>
      <c r="D4" s="25" t="s">
        <v>43</v>
      </c>
      <c r="E4" s="25"/>
      <c r="F4" s="25"/>
      <c r="G4" s="25"/>
      <c r="H4" s="25"/>
      <c r="I4" s="17">
        <f t="shared" si="0"/>
        <v>3</v>
      </c>
      <c r="J4" s="25"/>
      <c r="K4" s="25"/>
      <c r="L4" s="25"/>
      <c r="M4" s="10"/>
    </row>
    <row r="5" spans="1:13" x14ac:dyDescent="0.3">
      <c r="A5" s="22" t="s">
        <v>72</v>
      </c>
      <c r="B5" s="25">
        <v>65</v>
      </c>
      <c r="C5" s="25" t="s">
        <v>37</v>
      </c>
      <c r="D5" s="25" t="s">
        <v>44</v>
      </c>
      <c r="E5" s="25"/>
      <c r="F5" s="25"/>
      <c r="G5" s="25"/>
      <c r="H5" s="25"/>
      <c r="I5" s="17">
        <f t="shared" si="0"/>
        <v>5</v>
      </c>
      <c r="J5" s="25"/>
      <c r="K5" s="25"/>
      <c r="L5" s="25"/>
      <c r="M5" s="10"/>
    </row>
    <row r="6" spans="1:13" x14ac:dyDescent="0.3">
      <c r="A6" s="22">
        <v>22</v>
      </c>
      <c r="B6" s="25">
        <v>87</v>
      </c>
      <c r="C6" s="25" t="s">
        <v>39</v>
      </c>
      <c r="D6" s="25" t="s">
        <v>44</v>
      </c>
      <c r="E6" s="25"/>
      <c r="F6" s="25"/>
      <c r="G6" s="25"/>
      <c r="H6" s="25"/>
      <c r="I6" s="17">
        <f t="shared" si="0"/>
        <v>5</v>
      </c>
      <c r="J6" s="25"/>
      <c r="K6" s="25"/>
      <c r="L6" s="25"/>
      <c r="M6" s="10"/>
    </row>
    <row r="7" spans="1:13" x14ac:dyDescent="0.3">
      <c r="A7" s="22">
        <v>34</v>
      </c>
      <c r="B7" s="25">
        <v>36</v>
      </c>
      <c r="C7" s="25" t="s">
        <v>39</v>
      </c>
      <c r="D7" s="25" t="s">
        <v>44</v>
      </c>
      <c r="E7" s="25"/>
      <c r="F7" s="25"/>
      <c r="G7" s="25"/>
      <c r="H7" s="25"/>
      <c r="I7" s="17">
        <f t="shared" si="0"/>
        <v>5</v>
      </c>
      <c r="J7" s="25"/>
      <c r="K7" s="25"/>
      <c r="L7" s="25"/>
      <c r="M7" s="10"/>
    </row>
    <row r="8" spans="1:13" ht="15" thickBot="1" x14ac:dyDescent="0.35">
      <c r="A8" s="23">
        <v>56</v>
      </c>
      <c r="B8" s="26">
        <v>64</v>
      </c>
      <c r="C8" s="26" t="s">
        <v>40</v>
      </c>
      <c r="D8" s="26" t="s">
        <v>44</v>
      </c>
      <c r="E8" s="26"/>
      <c r="F8" s="26"/>
      <c r="G8" s="26"/>
      <c r="H8" s="26"/>
      <c r="I8" s="27">
        <f t="shared" si="0"/>
        <v>5</v>
      </c>
      <c r="J8" s="26"/>
      <c r="K8" s="26"/>
      <c r="L8" s="26"/>
      <c r="M8" s="11"/>
    </row>
    <row r="10" spans="1:13" x14ac:dyDescent="0.3">
      <c r="C10" s="9" t="s">
        <v>37</v>
      </c>
    </row>
    <row r="13" spans="1:13" x14ac:dyDescent="0.3">
      <c r="B13" s="18"/>
      <c r="C13" s="13" t="s">
        <v>51</v>
      </c>
      <c r="D13" s="12" t="s">
        <v>52</v>
      </c>
      <c r="E13" s="13" t="s">
        <v>53</v>
      </c>
      <c r="F13" s="13" t="s">
        <v>54</v>
      </c>
      <c r="G13" s="12" t="s">
        <v>55</v>
      </c>
      <c r="H13" s="12" t="s">
        <v>56</v>
      </c>
    </row>
    <row r="14" spans="1:13" x14ac:dyDescent="0.3">
      <c r="B14" s="30" t="s">
        <v>57</v>
      </c>
      <c r="C14" s="29" t="s">
        <v>60</v>
      </c>
      <c r="D14" s="29" t="s">
        <v>61</v>
      </c>
      <c r="E14" s="29" t="s">
        <v>62</v>
      </c>
      <c r="F14" s="29" t="s">
        <v>63</v>
      </c>
      <c r="G14" s="29" t="s">
        <v>64</v>
      </c>
      <c r="H14" s="29" t="s">
        <v>65</v>
      </c>
    </row>
    <row r="15" spans="1:13" x14ac:dyDescent="0.3">
      <c r="B15" s="30" t="s">
        <v>58</v>
      </c>
      <c r="C15" s="29" t="s">
        <v>66</v>
      </c>
      <c r="D15" s="29" t="s">
        <v>66</v>
      </c>
      <c r="E15" s="29" t="s">
        <v>67</v>
      </c>
      <c r="F15" s="29" t="s">
        <v>66</v>
      </c>
      <c r="G15" s="29" t="s">
        <v>67</v>
      </c>
      <c r="H15" s="29" t="s">
        <v>66</v>
      </c>
    </row>
    <row r="16" spans="1:13" x14ac:dyDescent="0.3">
      <c r="B16" s="30" t="s">
        <v>59</v>
      </c>
      <c r="C16" s="29">
        <v>97</v>
      </c>
      <c r="D16" s="29">
        <v>54</v>
      </c>
      <c r="E16" s="29">
        <v>68</v>
      </c>
      <c r="F16" s="29">
        <v>25</v>
      </c>
      <c r="G16" s="29">
        <v>46</v>
      </c>
      <c r="H16" s="29">
        <v>75</v>
      </c>
    </row>
    <row r="19" spans="2:17" x14ac:dyDescent="0.3">
      <c r="B19" s="15" t="s">
        <v>68</v>
      </c>
      <c r="C19" s="29">
        <f>HLOOKUP(E13,B13:H16,4,0)</f>
        <v>68</v>
      </c>
      <c r="E19" s="15" t="s">
        <v>70</v>
      </c>
      <c r="F19" s="29">
        <f>INDEX(B13:H16,4,2)</f>
        <v>97</v>
      </c>
      <c r="H19" s="30" t="s">
        <v>74</v>
      </c>
      <c r="I19" s="29">
        <f>_xlfn.XLOOKUP(C3,C2:C8,A2:A8)</f>
        <v>46</v>
      </c>
      <c r="K19" t="e" cm="1">
        <f t="array" ref="K19">_xlfn.XLOOKUP(C1,A1:M8,C2:C8,"NOT",0)</f>
        <v>#VALUE!</v>
      </c>
    </row>
    <row r="21" spans="2:17" x14ac:dyDescent="0.3">
      <c r="B21" s="15" t="s">
        <v>69</v>
      </c>
      <c r="C21" s="29" t="str">
        <f>VLOOKUP(B15,B13:H16,4,0)</f>
        <v>PYTHONWITHDA</v>
      </c>
      <c r="E21" s="15" t="s">
        <v>71</v>
      </c>
      <c r="F21" s="29">
        <f ca="1">OFFSET(A1:A8,3,0,1,1)</f>
        <v>96</v>
      </c>
    </row>
    <row r="27" spans="2:17" x14ac:dyDescent="0.3">
      <c r="K27">
        <v>1</v>
      </c>
      <c r="L27">
        <v>2</v>
      </c>
      <c r="M27">
        <v>3</v>
      </c>
      <c r="N27">
        <v>4</v>
      </c>
      <c r="O27">
        <v>5</v>
      </c>
      <c r="P27">
        <v>6</v>
      </c>
      <c r="Q27">
        <v>7</v>
      </c>
    </row>
    <row r="28" spans="2:17" x14ac:dyDescent="0.3">
      <c r="K28">
        <v>2</v>
      </c>
    </row>
    <row r="29" spans="2:17" x14ac:dyDescent="0.3">
      <c r="K29">
        <v>3</v>
      </c>
    </row>
    <row r="30" spans="2:17" x14ac:dyDescent="0.3">
      <c r="K30">
        <v>4</v>
      </c>
    </row>
    <row r="31" spans="2:17" x14ac:dyDescent="0.3">
      <c r="K31">
        <v>5</v>
      </c>
    </row>
    <row r="32" spans="2:17" x14ac:dyDescent="0.3">
      <c r="K32">
        <v>6</v>
      </c>
    </row>
    <row r="33" spans="11:11" x14ac:dyDescent="0.3">
      <c r="K33">
        <v>7</v>
      </c>
    </row>
    <row r="34" spans="11:11" x14ac:dyDescent="0.3">
      <c r="K34">
        <v>8</v>
      </c>
    </row>
    <row r="35" spans="11:11" x14ac:dyDescent="0.3">
      <c r="K35">
        <v>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C42A-9F43-41A1-BF0A-915F0D08B401}">
  <dimension ref="B2:J21"/>
  <sheetViews>
    <sheetView workbookViewId="0">
      <selection activeCell="J21" sqref="J21"/>
    </sheetView>
  </sheetViews>
  <sheetFormatPr defaultRowHeight="14.4" x14ac:dyDescent="0.3"/>
  <cols>
    <col min="2" max="2" width="11.109375" bestFit="1" customWidth="1"/>
    <col min="3" max="3" width="15.44140625" bestFit="1" customWidth="1"/>
    <col min="6" max="6" width="19.5546875" bestFit="1" customWidth="1"/>
  </cols>
  <sheetData>
    <row r="2" spans="2:10" x14ac:dyDescent="0.3">
      <c r="B2" s="36" t="s">
        <v>75</v>
      </c>
      <c r="C2" s="39">
        <f ca="1">TODAY()</f>
        <v>45033</v>
      </c>
      <c r="E2" s="36" t="s">
        <v>76</v>
      </c>
      <c r="F2" s="9">
        <f ca="1">DAY(C2)</f>
        <v>17</v>
      </c>
    </row>
    <row r="3" spans="2:10" x14ac:dyDescent="0.3">
      <c r="E3" s="36" t="s">
        <v>77</v>
      </c>
      <c r="F3" s="9">
        <f ca="1">MONTH(C2)</f>
        <v>4</v>
      </c>
    </row>
    <row r="4" spans="2:10" x14ac:dyDescent="0.3">
      <c r="E4" s="36" t="s">
        <v>78</v>
      </c>
      <c r="F4" s="9">
        <f ca="1">YEAR(C2)</f>
        <v>2023</v>
      </c>
    </row>
    <row r="6" spans="2:10" x14ac:dyDescent="0.3">
      <c r="J6" s="9">
        <v>10</v>
      </c>
    </row>
    <row r="7" spans="2:10" x14ac:dyDescent="0.3">
      <c r="B7" s="36" t="s">
        <v>79</v>
      </c>
      <c r="C7" s="38">
        <f ca="1">NOW()</f>
        <v>45033.545117824076</v>
      </c>
      <c r="E7" s="36" t="s">
        <v>80</v>
      </c>
      <c r="F7" s="9">
        <f ca="1">HOUR(C7)</f>
        <v>13</v>
      </c>
      <c r="J7" s="9">
        <v>20</v>
      </c>
    </row>
    <row r="8" spans="2:10" x14ac:dyDescent="0.3">
      <c r="E8" s="36" t="s">
        <v>81</v>
      </c>
      <c r="F8" s="9">
        <f ca="1">MINUTE(C7)</f>
        <v>4</v>
      </c>
      <c r="J8" s="9">
        <v>25</v>
      </c>
    </row>
    <row r="9" spans="2:10" x14ac:dyDescent="0.3">
      <c r="E9" s="36" t="s">
        <v>82</v>
      </c>
      <c r="F9" s="9">
        <f ca="1">SECOND(C7)</f>
        <v>58</v>
      </c>
      <c r="J9" s="9">
        <v>25</v>
      </c>
    </row>
    <row r="10" spans="2:10" x14ac:dyDescent="0.3">
      <c r="J10" s="9">
        <v>30</v>
      </c>
    </row>
    <row r="11" spans="2:10" x14ac:dyDescent="0.3">
      <c r="B11" s="36" t="s">
        <v>83</v>
      </c>
      <c r="C11" s="37">
        <f ca="1">EOMONTH(C2,0)</f>
        <v>45046</v>
      </c>
      <c r="F11" s="40">
        <f ca="1">EOMONTH(C11,1)</f>
        <v>45077</v>
      </c>
      <c r="J11" s="9">
        <v>35</v>
      </c>
    </row>
    <row r="12" spans="2:10" x14ac:dyDescent="0.3">
      <c r="J12" s="9">
        <v>35</v>
      </c>
    </row>
    <row r="13" spans="2:10" x14ac:dyDescent="0.3">
      <c r="C13" s="39">
        <v>44937</v>
      </c>
      <c r="F13" s="39">
        <f>EOMONTH(C13,0)</f>
        <v>44957</v>
      </c>
      <c r="J13" s="9">
        <v>40</v>
      </c>
    </row>
    <row r="14" spans="2:10" x14ac:dyDescent="0.3">
      <c r="J14" s="9">
        <v>45</v>
      </c>
    </row>
    <row r="15" spans="2:10" x14ac:dyDescent="0.3">
      <c r="J15" s="9">
        <v>50</v>
      </c>
    </row>
    <row r="16" spans="2:10" x14ac:dyDescent="0.3">
      <c r="J16" s="9">
        <v>60</v>
      </c>
    </row>
    <row r="17" spans="10:10" x14ac:dyDescent="0.3">
      <c r="J17">
        <f>SUM(J6:J16)</f>
        <v>375</v>
      </c>
    </row>
    <row r="18" spans="10:10" x14ac:dyDescent="0.3">
      <c r="J18">
        <f>AVERAGE(J6:J16)</f>
        <v>34.090909090909093</v>
      </c>
    </row>
    <row r="19" spans="10:10" x14ac:dyDescent="0.3">
      <c r="J19">
        <f>COUNT(J6:J16)</f>
        <v>11</v>
      </c>
    </row>
    <row r="20" spans="10:10" x14ac:dyDescent="0.3">
      <c r="J20">
        <f>MAX(J6:J16)</f>
        <v>60</v>
      </c>
    </row>
    <row r="21" spans="10:10" x14ac:dyDescent="0.3">
      <c r="J21">
        <f>MIN(J6:J16)</f>
        <v>10</v>
      </c>
    </row>
  </sheetData>
  <sortState xmlns:xlrd2="http://schemas.microsoft.com/office/spreadsheetml/2017/richdata2" ref="J6:J16">
    <sortCondition ref="J6:J16" customList="Sun,Mon,Tue,Wed,Thu,Fri,Sat"/>
  </sortState>
  <conditionalFormatting sqref="J6:J16">
    <cfRule type="duplicateValues" dxfId="0" priority="7"/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{B253AF49-9A72-43B6-BC4F-CBC8F9DAAF0D}</x14:id>
        </ext>
      </extLst>
    </cfRule>
  </conditionalFormatting>
  <conditionalFormatting sqref="J1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{C5CC73A2-F099-438E-BB30-D6AD3BE90F41}</x14:id>
        </ext>
      </extLst>
    </cfRule>
  </conditionalFormatting>
  <conditionalFormatting sqref="J18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{7C908607-458D-45C3-B6F7-3D940E73CB20}</x14:id>
        </ext>
      </extLst>
    </cfRule>
  </conditionalFormatting>
  <conditionalFormatting sqref="J1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{F7AA2AF3-604B-4240-83EC-BF471D531FA5}</x14:id>
        </ext>
      </extLst>
    </cfRule>
  </conditionalFormatting>
  <conditionalFormatting sqref="J2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{7ADDFDD0-1DA6-440D-8E9D-1C4710FC089C}</x14:id>
        </ext>
      </extLst>
    </cfRule>
  </conditionalFormatting>
  <conditionalFormatting sqref="J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{DC108A40-EC55-4E92-A023-92F07D5592BB}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53AF49-9A72-43B6-BC4F-CBC8F9DAAF0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J6:J16</xm:sqref>
        </x14:conditionalFormatting>
        <x14:conditionalFormatting xmlns:xm="http://schemas.microsoft.com/office/excel/2006/main">
          <x14:cfRule type="dataBar" id="{C5CC73A2-F099-438E-BB30-D6AD3BE90F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J17</xm:sqref>
        </x14:conditionalFormatting>
        <x14:conditionalFormatting xmlns:xm="http://schemas.microsoft.com/office/excel/2006/main">
          <x14:cfRule type="dataBar" id="{7C908607-458D-45C3-B6F7-3D940E73CB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J18</xm:sqref>
        </x14:conditionalFormatting>
        <x14:conditionalFormatting xmlns:xm="http://schemas.microsoft.com/office/excel/2006/main">
          <x14:cfRule type="dataBar" id="{F7AA2AF3-604B-4240-83EC-BF471D531F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J19</xm:sqref>
        </x14:conditionalFormatting>
        <x14:conditionalFormatting xmlns:xm="http://schemas.microsoft.com/office/excel/2006/main">
          <x14:cfRule type="dataBar" id="{7ADDFDD0-1DA6-440D-8E9D-1C4710FC08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J20</xm:sqref>
        </x14:conditionalFormatting>
        <x14:conditionalFormatting xmlns:xm="http://schemas.microsoft.com/office/excel/2006/main">
          <x14:cfRule type="dataBar" id="{DC108A40-EC55-4E92-A023-92F07D5592B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J21</xm:sqref>
        </x14:conditionalFormatting>
        <x14:conditionalFormatting xmlns:xm="http://schemas.microsoft.com/office/excel/2006/main">
          <x14:cfRule type="iconSet" priority="8" id="{F280E18A-CC47-4B59-A445-7FDF7CBE732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J6:J16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5213-D822-4BB6-BE50-06052838B295}">
  <dimension ref="C2:J19"/>
  <sheetViews>
    <sheetView workbookViewId="0">
      <selection activeCell="J12" sqref="J12"/>
    </sheetView>
  </sheetViews>
  <sheetFormatPr defaultRowHeight="14.4" x14ac:dyDescent="0.3"/>
  <cols>
    <col min="3" max="3" width="28.44140625" bestFit="1" customWidth="1"/>
    <col min="4" max="4" width="14.21875" bestFit="1" customWidth="1"/>
    <col min="5" max="5" width="12.21875" bestFit="1" customWidth="1"/>
    <col min="6" max="6" width="13.21875" bestFit="1" customWidth="1"/>
    <col min="10" max="10" width="10.33203125" bestFit="1" customWidth="1"/>
  </cols>
  <sheetData>
    <row r="2" spans="3:10" x14ac:dyDescent="0.3">
      <c r="J2" s="41" t="s">
        <v>84</v>
      </c>
    </row>
    <row r="3" spans="3:10" x14ac:dyDescent="0.3">
      <c r="C3" s="44">
        <f ca="1">TODAY()</f>
        <v>45033</v>
      </c>
      <c r="D3" s="45">
        <v>10</v>
      </c>
      <c r="J3" s="46">
        <v>44991</v>
      </c>
    </row>
    <row r="4" spans="3:10" x14ac:dyDescent="0.3">
      <c r="J4" s="46">
        <v>44990</v>
      </c>
    </row>
    <row r="6" spans="3:10" x14ac:dyDescent="0.3">
      <c r="C6" s="41" t="s">
        <v>85</v>
      </c>
      <c r="D6" s="42">
        <f ca="1">WORKDAY(C3,D3)</f>
        <v>45047</v>
      </c>
    </row>
    <row r="7" spans="3:10" x14ac:dyDescent="0.3">
      <c r="C7" s="41" t="s">
        <v>86</v>
      </c>
      <c r="D7" s="42">
        <f ca="1">WORKDAY(C3,D3,J3:J4)</f>
        <v>45047</v>
      </c>
    </row>
    <row r="8" spans="3:10" x14ac:dyDescent="0.3">
      <c r="C8" s="41" t="s">
        <v>89</v>
      </c>
      <c r="D8" s="42">
        <f ca="1">WORKDAY.INTL(C3,D3,11)</f>
        <v>45044</v>
      </c>
    </row>
    <row r="9" spans="3:10" x14ac:dyDescent="0.3">
      <c r="C9" s="41" t="s">
        <v>90</v>
      </c>
      <c r="D9" s="42">
        <f ca="1">WORKDAY.INTL(C3,D3,11,J3:J4)</f>
        <v>45044</v>
      </c>
    </row>
    <row r="12" spans="3:10" x14ac:dyDescent="0.3">
      <c r="C12" s="41" t="s">
        <v>87</v>
      </c>
      <c r="D12" s="43">
        <f ca="1">NETWORKDAYS(C3,D6)</f>
        <v>11</v>
      </c>
    </row>
    <row r="13" spans="3:10" x14ac:dyDescent="0.3">
      <c r="C13" s="41" t="s">
        <v>88</v>
      </c>
      <c r="D13" s="43">
        <f ca="1">NETWORKDAYS(C3,D6,J3:J4)</f>
        <v>11</v>
      </c>
    </row>
    <row r="14" spans="3:10" x14ac:dyDescent="0.3">
      <c r="C14" s="41" t="s">
        <v>91</v>
      </c>
      <c r="D14" s="43">
        <f ca="1">NETWORKDAYS.INTL(C3,D6,11)</f>
        <v>13</v>
      </c>
    </row>
    <row r="15" spans="3:10" x14ac:dyDescent="0.3">
      <c r="C15" s="41" t="s">
        <v>92</v>
      </c>
      <c r="D15" s="43">
        <f ca="1">NETWORKDAYS.INTL(C3,D6,11,J3:J4)</f>
        <v>13</v>
      </c>
    </row>
    <row r="18" spans="3:6" x14ac:dyDescent="0.3">
      <c r="C18" s="41" t="s">
        <v>93</v>
      </c>
      <c r="D18" s="42">
        <f ca="1">EDATE(C3,1)</f>
        <v>45063</v>
      </c>
      <c r="E18" s="41" t="s">
        <v>95</v>
      </c>
      <c r="F18" s="42">
        <f ca="1">EOMONTH(C3,1)</f>
        <v>45077</v>
      </c>
    </row>
    <row r="19" spans="3:6" x14ac:dyDescent="0.3">
      <c r="C19" s="41" t="s">
        <v>94</v>
      </c>
      <c r="D19" s="42">
        <f ca="1">EDATE(C3,0)</f>
        <v>45033</v>
      </c>
      <c r="E19" s="41" t="s">
        <v>96</v>
      </c>
      <c r="F19" s="42">
        <f ca="1">EOMONTH(C3,0)</f>
        <v>45046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SUM,COUNT,AVERAGE</vt:lpstr>
      <vt:lpstr>Sheet2</vt:lpstr>
      <vt:lpstr>SUMIF</vt:lpstr>
      <vt:lpstr>TODAY,DATE</vt:lpstr>
      <vt:lpstr>Workday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</dc:creator>
  <cp:lastModifiedBy>Rutvi</cp:lastModifiedBy>
  <dcterms:created xsi:type="dcterms:W3CDTF">2023-02-18T06:03:42Z</dcterms:created>
  <dcterms:modified xsi:type="dcterms:W3CDTF">2023-04-17T07:35:07Z</dcterms:modified>
</cp:coreProperties>
</file>