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A6E82C91-F3D8-4733-8E28-823D2CA409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tructions" sheetId="4" r:id="rId1"/>
    <sheet name="Questions" sheetId="1" r:id="rId2"/>
    <sheet name="Data Q3" sheetId="2" r:id="rId3"/>
    <sheet name="Data - Q5" sheetId="5" r:id="rId4"/>
  </sheets>
  <definedNames>
    <definedName name="_xlnm._FilterDatabase" localSheetId="3" hidden="1">'Data - Q5'!$A$1:$H$596</definedName>
    <definedName name="_xlnm._FilterDatabase" localSheetId="2" hidden="1">'Data Q3'!$B$129:$J$222</definedName>
    <definedName name="_xlnm._FilterDatabase" localSheetId="1" hidden="1">Questions!$D$83:$F$83</definedName>
    <definedName name="Androderm">'Data Q3'!$T$134</definedName>
    <definedName name="AndroGel_1.0_Pump">'Data Q3'!$U$134</definedName>
    <definedName name="AndroGel_1.0_Total">'Data Q3'!$V$134</definedName>
    <definedName name="AndroGel_1.62_Total">'Data Q3'!$W$134</definedName>
    <definedName name="Axiron">'Data Q3'!$X$134</definedName>
    <definedName name="Branded_Thyroid">'Data Q3'!$Y$134</definedName>
    <definedName name="Category">Questions!$R$68:$R$69</definedName>
    <definedName name="Fortesta">'Data Q3'!$Z$134</definedName>
    <definedName name="Fruits">Questions!$B$68:$B$72</definedName>
    <definedName name="Generic_Thyroid">'Data Q3'!$AA$134</definedName>
    <definedName name="IMS_ID">'Data Q3'!$L$4:$L$8</definedName>
    <definedName name="Injectables">'Data Q3'!$AB$134</definedName>
    <definedName name="Levoxyl">'Data Q3'!$AC$134</definedName>
    <definedName name="Other_Branded_Thyroid_Market">'Data Q3'!$AD$134</definedName>
    <definedName name="Other_TTRT_Market_Products">'Data Q3'!$AE$134</definedName>
    <definedName name="Price">Questions!$C$68:$C$72,Questions!$E$68:$E$72</definedName>
    <definedName name="Synthroid">'Data Q3'!$AF$134</definedName>
    <definedName name="Testim">'Data Q3'!$AG$134</definedName>
    <definedName name="Vegetables">Questions!$D$68:$D$72</definedName>
  </definedNames>
  <calcPr calcId="191028"/>
  <pivotCaches>
    <pivotCache cacheId="6" r:id="rId5"/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F54" i="1"/>
  <c r="G54" i="1"/>
  <c r="H54" i="1"/>
  <c r="I54" i="1"/>
  <c r="J54" i="1"/>
  <c r="K54" i="1"/>
  <c r="L54" i="1"/>
  <c r="M54" i="1"/>
  <c r="N54" i="1"/>
  <c r="O54" i="1"/>
  <c r="P54" i="1"/>
  <c r="D54" i="1"/>
  <c r="C54" i="1"/>
  <c r="J51" i="1"/>
  <c r="W68" i="1" a="1"/>
  <c r="W68" i="1" s="1"/>
  <c r="F31" i="1"/>
  <c r="F32" i="1"/>
  <c r="F33" i="1"/>
  <c r="F34" i="1"/>
  <c r="F35" i="1"/>
  <c r="F30" i="1"/>
  <c r="D96" i="1" a="1"/>
  <c r="D96" i="1" s="1"/>
  <c r="E96" i="1" s="1"/>
  <c r="D84" i="1" a="1"/>
  <c r="D84" i="1" s="1"/>
  <c r="E84" i="1" s="1"/>
  <c r="D81" i="1"/>
  <c r="C42" i="1"/>
  <c r="C43" i="1"/>
  <c r="C44" i="1"/>
  <c r="C45" i="1"/>
  <c r="C46" i="1"/>
  <c r="C41" i="1"/>
  <c r="B24" i="1"/>
  <c r="B21" i="1" a="1"/>
  <c r="B21" i="1" s="1"/>
  <c r="B18" i="1"/>
  <c r="B15" i="1"/>
  <c r="C66" i="1"/>
  <c r="B66" i="1"/>
  <c r="E97" i="1" l="1"/>
  <c r="E89" i="1"/>
  <c r="E88" i="1"/>
  <c r="E87" i="1"/>
  <c r="E86" i="1"/>
  <c r="E85" i="1"/>
  <c r="E90" i="1"/>
  <c r="E92" i="1"/>
  <c r="E91" i="1"/>
  <c r="F85" i="1" l="1"/>
  <c r="F86" i="1"/>
  <c r="F87" i="1"/>
  <c r="F88" i="1"/>
  <c r="F90" i="1"/>
  <c r="F89" i="1"/>
  <c r="F92" i="1"/>
  <c r="F91" i="1"/>
  <c r="F84" i="1"/>
  <c r="L4" i="2"/>
  <c r="L4" i="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<sst xmlns="http://schemas.openxmlformats.org/spreadsheetml/2006/main" count="2073" uniqueCount="165">
  <si>
    <t>Instructions:-</t>
  </si>
  <si>
    <t>1. All questions are compulsary.</t>
  </si>
  <si>
    <t>2.  A sizeable(!) portion of the marks can be deducted if the answers are not formatted.</t>
  </si>
  <si>
    <t>3. Paper is for 3:00 hour.</t>
  </si>
  <si>
    <t>4. Feel free to manipulate the raw data. But keep a back up of the raw data. Please do not come back if you lose your raw data</t>
  </si>
  <si>
    <t>5. You are allowed to insert extra columns/rows unless otherwise specified.</t>
  </si>
  <si>
    <t>6.  Turn OFF the internet in your system. Any reference that you might have saved locally can be used.</t>
  </si>
  <si>
    <t xml:space="preserve">7.  Inputs for each question are given at the appropriate places. Read them carefully before answering. </t>
  </si>
  <si>
    <t>8.  The numbers in bracket indicates the marks</t>
  </si>
  <si>
    <t>9.  In case you have used a rough sheet, for calculations, do not delete them. Hide those sheets in the solutions workbook before submitting.</t>
  </si>
  <si>
    <t>10. Solutions which are correct in logic and numbers, but which do not answer the question asked, will not be scored.</t>
  </si>
  <si>
    <t>Employee ID</t>
  </si>
  <si>
    <t>Name</t>
  </si>
  <si>
    <t>P.S: Keep saving the file at regular intervals</t>
  </si>
  <si>
    <t>******BEST OF LUCK******</t>
  </si>
  <si>
    <t>Q1:</t>
  </si>
  <si>
    <t>(15)</t>
  </si>
  <si>
    <t>Site Name</t>
  </si>
  <si>
    <t>Vertical</t>
  </si>
  <si>
    <t>Code</t>
  </si>
  <si>
    <t>Clicks</t>
  </si>
  <si>
    <t>WLM Games</t>
  </si>
  <si>
    <t>Auto</t>
  </si>
  <si>
    <t>WL</t>
  </si>
  <si>
    <t>WindowsMedia</t>
  </si>
  <si>
    <t>Retail</t>
  </si>
  <si>
    <t>WM</t>
  </si>
  <si>
    <t>Facebook</t>
  </si>
  <si>
    <t>FB</t>
  </si>
  <si>
    <t>Yahoo</t>
  </si>
  <si>
    <t>YA</t>
  </si>
  <si>
    <t>Hotmail</t>
  </si>
  <si>
    <t>Entertainment</t>
  </si>
  <si>
    <t>HM</t>
  </si>
  <si>
    <t>MSN</t>
  </si>
  <si>
    <t>MS</t>
  </si>
  <si>
    <t>Time.com</t>
  </si>
  <si>
    <t>TM</t>
  </si>
  <si>
    <t>Zap2It</t>
  </si>
  <si>
    <t>ZP</t>
  </si>
  <si>
    <t>Zimbio</t>
  </si>
  <si>
    <t>ZI</t>
  </si>
  <si>
    <t>Live Media</t>
  </si>
  <si>
    <t>LM</t>
  </si>
  <si>
    <t>A. Find the Average no. of clicks across all sites (Answer should be an integer)</t>
  </si>
  <si>
    <t>B. Average no. of clicks related to 'Auto' vertical</t>
  </si>
  <si>
    <t>C. Find the Site with minimum no. of clicks</t>
  </si>
  <si>
    <t>D. Total no. of sites with Clicks related to Retail</t>
  </si>
  <si>
    <t>Q2:</t>
  </si>
  <si>
    <t>Get the corresponding year from the table given below using excel functions</t>
  </si>
  <si>
    <t>First Name</t>
  </si>
  <si>
    <t>Year</t>
  </si>
  <si>
    <t>Full_Name_Raw</t>
  </si>
  <si>
    <t>Ozzy</t>
  </si>
  <si>
    <t xml:space="preserve"> Led      Zeppelin</t>
  </si>
  <si>
    <t>Pearl</t>
  </si>
  <si>
    <t xml:space="preserve">       Pink Floyd     </t>
  </si>
  <si>
    <t>Def</t>
  </si>
  <si>
    <t xml:space="preserve">                    Iron                    Maiden</t>
  </si>
  <si>
    <t>Iron</t>
  </si>
  <si>
    <t xml:space="preserve">       Pearl     Jam   </t>
  </si>
  <si>
    <t>Led</t>
  </si>
  <si>
    <t xml:space="preserve"> Def      Leppard    </t>
  </si>
  <si>
    <t>Pink</t>
  </si>
  <si>
    <t xml:space="preserve">    Ozzy    Osbourne     </t>
  </si>
  <si>
    <t xml:space="preserve">Q3: </t>
  </si>
  <si>
    <t>(10)</t>
  </si>
  <si>
    <t>Replace all periods(.) by commas(,)</t>
  </si>
  <si>
    <t>Raw data</t>
  </si>
  <si>
    <t>Cleaned data</t>
  </si>
  <si>
    <t>34.000.563</t>
  </si>
  <si>
    <t>56.432.523</t>
  </si>
  <si>
    <t>25.435.377</t>
  </si>
  <si>
    <t>(20)</t>
  </si>
  <si>
    <t>Q3:</t>
  </si>
  <si>
    <t>Use data from the "Data Q3" sheet :-</t>
  </si>
  <si>
    <t>Find the number of transactions where quantity of the product is above the baseline (baseline = 30). Group by IMS ID (use data validation)</t>
  </si>
  <si>
    <t>IMS ID</t>
  </si>
  <si>
    <t>AndroGel 1.0 Total</t>
  </si>
  <si>
    <t>Synthroid</t>
  </si>
  <si>
    <t>Branded Thyroid</t>
  </si>
  <si>
    <t>Generic Thyroid</t>
  </si>
  <si>
    <t>Levoxyl</t>
  </si>
  <si>
    <t>Other Branded Thyroid Market</t>
  </si>
  <si>
    <t>Androderm</t>
  </si>
  <si>
    <t>AndroGel 1.0 Pump</t>
  </si>
  <si>
    <t>Axiron</t>
  </si>
  <si>
    <t>Fortesta</t>
  </si>
  <si>
    <t>Other TTRT Market Products</t>
  </si>
  <si>
    <t>Testim</t>
  </si>
  <si>
    <t>Injectables</t>
  </si>
  <si>
    <t>AndroGel 1.62 Total</t>
  </si>
  <si>
    <t>Q4</t>
  </si>
  <si>
    <t>Solve the following:-</t>
  </si>
  <si>
    <t>a)</t>
  </si>
  <si>
    <t>Highlight price of Fruits and Vegetables based on the following rules</t>
  </si>
  <si>
    <t>i)</t>
  </si>
  <si>
    <r>
      <t xml:space="preserve">     - Price above average for the category in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font</t>
    </r>
  </si>
  <si>
    <t>ii)</t>
  </si>
  <si>
    <r>
      <t xml:space="preserve">     - Price below average for the category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font</t>
    </r>
  </si>
  <si>
    <t>b)</t>
  </si>
  <si>
    <t xml:space="preserve"> Add data validation to cell G68 to reflect the correct list based on the selection in cell H68 and vice versa</t>
  </si>
  <si>
    <t>c)</t>
  </si>
  <si>
    <t>Display the price of the selected item in cell I68</t>
  </si>
  <si>
    <t>Fruits</t>
  </si>
  <si>
    <t>Price</t>
  </si>
  <si>
    <t>Vegetables</t>
  </si>
  <si>
    <t>Category</t>
  </si>
  <si>
    <t>Item</t>
  </si>
  <si>
    <t>grapes</t>
  </si>
  <si>
    <t>cabbage</t>
  </si>
  <si>
    <t>apple</t>
  </si>
  <si>
    <t>L'finger</t>
  </si>
  <si>
    <t>pine</t>
  </si>
  <si>
    <t>aloo</t>
  </si>
  <si>
    <t>coco</t>
  </si>
  <si>
    <t>raddish</t>
  </si>
  <si>
    <t>cucu</t>
  </si>
  <si>
    <t>carrot</t>
  </si>
  <si>
    <t>Q5</t>
  </si>
  <si>
    <t>Without changing the level of the data, add below mentioned columns:</t>
  </si>
  <si>
    <t>a) Total sale of the State</t>
  </si>
  <si>
    <t>b) Rank state based on the total sale</t>
  </si>
  <si>
    <t>c) Highlight region with minimum sale in red and maximum sale in green</t>
  </si>
  <si>
    <t>Sales ($)</t>
  </si>
  <si>
    <t>IMS_ID</t>
  </si>
  <si>
    <t>rx_type</t>
  </si>
  <si>
    <t>Product_Name</t>
  </si>
  <si>
    <t>Market</t>
  </si>
  <si>
    <t>Quantity</t>
  </si>
  <si>
    <t>Basline Flag</t>
  </si>
  <si>
    <t>Month1</t>
  </si>
  <si>
    <t>Month2</t>
  </si>
  <si>
    <t>Month3</t>
  </si>
  <si>
    <t>NRx</t>
  </si>
  <si>
    <t>TTRT Market</t>
  </si>
  <si>
    <t>Thyroid Market</t>
  </si>
  <si>
    <t>TRx</t>
  </si>
  <si>
    <t>Store_nbr</t>
  </si>
  <si>
    <t>visit_nbr</t>
  </si>
  <si>
    <t>visit_date</t>
  </si>
  <si>
    <t>acctg_dept_nbt</t>
  </si>
  <si>
    <t>sales</t>
  </si>
  <si>
    <t>Qty</t>
  </si>
  <si>
    <t>state</t>
  </si>
  <si>
    <t>region</t>
  </si>
  <si>
    <t>AR</t>
  </si>
  <si>
    <t>East</t>
  </si>
  <si>
    <t>GA</t>
  </si>
  <si>
    <t>West</t>
  </si>
  <si>
    <t>JK</t>
  </si>
  <si>
    <t>MO</t>
  </si>
  <si>
    <t>OK</t>
  </si>
  <si>
    <t>LA</t>
  </si>
  <si>
    <t>KS</t>
  </si>
  <si>
    <t>TN</t>
  </si>
  <si>
    <t>TX</t>
  </si>
  <si>
    <t>Row Labels</t>
  </si>
  <si>
    <t>Grand Total</t>
  </si>
  <si>
    <t>State</t>
  </si>
  <si>
    <t>Sales</t>
  </si>
  <si>
    <t>Rank</t>
  </si>
  <si>
    <t>Count of Product_Name</t>
  </si>
  <si>
    <t>(Multiple Items)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</si>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</sst>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"/>
    <numFmt numFmtId="166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Arial"/>
      <family val="2"/>
    </font>
    <font>
      <sz val="10"/>
      <color theme="0"/>
      <name val="Verdana"/>
      <family val="2"/>
    </font>
    <font>
      <b/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6666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8" fillId="0" borderId="0"/>
    <xf numFmtId="164" fontId="18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6" fillId="0" borderId="1" xfId="2" applyBorder="1"/>
    <xf numFmtId="0" fontId="0" fillId="0" borderId="5" xfId="0" applyBorder="1"/>
    <xf numFmtId="0" fontId="6" fillId="0" borderId="6" xfId="2" applyBorder="1"/>
    <xf numFmtId="0" fontId="0" fillId="0" borderId="6" xfId="0" applyBorder="1"/>
    <xf numFmtId="0" fontId="0" fillId="0" borderId="7" xfId="0" applyBorder="1"/>
    <xf numFmtId="0" fontId="6" fillId="2" borderId="11" xfId="2" applyFill="1" applyBorder="1"/>
    <xf numFmtId="0" fontId="6" fillId="2" borderId="12" xfId="2" applyFill="1" applyBorder="1"/>
    <xf numFmtId="0" fontId="9" fillId="0" borderId="0" xfId="0" applyFont="1" applyAlignment="1">
      <alignment vertical="center"/>
    </xf>
    <xf numFmtId="0" fontId="3" fillId="0" borderId="1" xfId="0" applyFont="1" applyBorder="1"/>
    <xf numFmtId="0" fontId="0" fillId="0" borderId="16" xfId="0" applyBorder="1"/>
    <xf numFmtId="0" fontId="3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0" xfId="0" applyFont="1"/>
    <xf numFmtId="0" fontId="13" fillId="3" borderId="8" xfId="2" applyFont="1" applyFill="1" applyBorder="1" applyAlignment="1">
      <alignment horizontal="center"/>
    </xf>
    <xf numFmtId="0" fontId="13" fillId="3" borderId="9" xfId="2" applyFont="1" applyFill="1" applyBorder="1" applyAlignment="1">
      <alignment horizontal="center"/>
    </xf>
    <xf numFmtId="0" fontId="13" fillId="3" borderId="10" xfId="2" applyFont="1" applyFill="1" applyBorder="1" applyAlignment="1">
      <alignment horizontal="center"/>
    </xf>
    <xf numFmtId="0" fontId="0" fillId="0" borderId="20" xfId="0" applyBorder="1"/>
    <xf numFmtId="49" fontId="11" fillId="6" borderId="1" xfId="0" applyNumberFormat="1" applyFont="1" applyFill="1" applyBorder="1"/>
    <xf numFmtId="0" fontId="11" fillId="0" borderId="1" xfId="0" applyFont="1" applyBorder="1"/>
    <xf numFmtId="0" fontId="11" fillId="6" borderId="1" xfId="0" applyFont="1" applyFill="1" applyBorder="1"/>
    <xf numFmtId="0" fontId="11" fillId="7" borderId="1" xfId="0" applyFont="1" applyFill="1" applyBorder="1"/>
    <xf numFmtId="1" fontId="11" fillId="7" borderId="1" xfId="0" applyNumberFormat="1" applyFont="1" applyFill="1" applyBorder="1"/>
    <xf numFmtId="165" fontId="0" fillId="0" borderId="7" xfId="0" applyNumberFormat="1" applyBorder="1"/>
    <xf numFmtId="0" fontId="0" fillId="6" borderId="15" xfId="0" applyFill="1" applyBorder="1"/>
    <xf numFmtId="0" fontId="0" fillId="6" borderId="12" xfId="0" applyFill="1" applyBorder="1"/>
    <xf numFmtId="165" fontId="0" fillId="0" borderId="5" xfId="0" applyNumberFormat="1" applyBorder="1"/>
    <xf numFmtId="0" fontId="0" fillId="6" borderId="13" xfId="0" applyFill="1" applyBorder="1"/>
    <xf numFmtId="0" fontId="0" fillId="6" borderId="11" xfId="0" applyFill="1" applyBorder="1"/>
    <xf numFmtId="165" fontId="0" fillId="0" borderId="21" xfId="0" applyNumberFormat="1" applyBorder="1"/>
    <xf numFmtId="0" fontId="0" fillId="6" borderId="2" xfId="0" applyFill="1" applyBorder="1"/>
    <xf numFmtId="0" fontId="0" fillId="6" borderId="14" xfId="0" applyFill="1" applyBorder="1"/>
    <xf numFmtId="0" fontId="16" fillId="0" borderId="0" xfId="3" applyFont="1"/>
    <xf numFmtId="0" fontId="15" fillId="0" borderId="0" xfId="0" applyFont="1"/>
    <xf numFmtId="0" fontId="11" fillId="5" borderId="1" xfId="0" applyFont="1" applyFill="1" applyBorder="1"/>
    <xf numFmtId="0" fontId="0" fillId="2" borderId="8" xfId="0" applyFill="1" applyBorder="1"/>
    <xf numFmtId="0" fontId="0" fillId="5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8" borderId="8" xfId="0" applyFont="1" applyFill="1" applyBorder="1"/>
    <xf numFmtId="0" fontId="1" fillId="8" borderId="10" xfId="0" applyFont="1" applyFill="1" applyBorder="1"/>
    <xf numFmtId="0" fontId="14" fillId="8" borderId="1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1" xfId="0" applyFont="1" applyFill="1" applyBorder="1"/>
    <xf numFmtId="0" fontId="9" fillId="2" borderId="1" xfId="0" applyFont="1" applyFill="1" applyBorder="1" applyAlignment="1">
      <alignment vertical="center"/>
    </xf>
    <xf numFmtId="0" fontId="4" fillId="8" borderId="1" xfId="0" applyFont="1" applyFill="1" applyBorder="1"/>
    <xf numFmtId="0" fontId="11" fillId="0" borderId="0" xfId="0" applyFont="1"/>
    <xf numFmtId="0" fontId="12" fillId="0" borderId="1" xfId="0" applyFont="1" applyBorder="1"/>
    <xf numFmtId="0" fontId="12" fillId="0" borderId="23" xfId="0" applyFont="1" applyBorder="1"/>
    <xf numFmtId="0" fontId="3" fillId="0" borderId="24" xfId="0" applyFont="1" applyBorder="1"/>
    <xf numFmtId="0" fontId="12" fillId="0" borderId="24" xfId="0" applyFont="1" applyBorder="1"/>
    <xf numFmtId="0" fontId="12" fillId="0" borderId="13" xfId="0" applyFont="1" applyBorder="1"/>
    <xf numFmtId="0" fontId="0" fillId="0" borderId="0" xfId="0" quotePrefix="1"/>
    <xf numFmtId="49" fontId="0" fillId="0" borderId="0" xfId="0" quotePrefix="1" applyNumberFormat="1"/>
    <xf numFmtId="0" fontId="0" fillId="0" borderId="20" xfId="0" quotePrefix="1" applyBorder="1"/>
    <xf numFmtId="14" fontId="0" fillId="0" borderId="0" xfId="0" applyNumberFormat="1"/>
    <xf numFmtId="166" fontId="0" fillId="0" borderId="0" xfId="6" applyNumberFormat="1" applyFont="1"/>
    <xf numFmtId="0" fontId="0" fillId="0" borderId="0" xfId="6" applyNumberFormat="1" applyFont="1"/>
    <xf numFmtId="0" fontId="11" fillId="0" borderId="23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19" fillId="0" borderId="0" xfId="0" applyFont="1" applyFill="1"/>
    <xf numFmtId="0" fontId="0" fillId="0" borderId="1" xfId="0" applyBorder="1" applyAlignment="1">
      <alignment horizontal="right"/>
    </xf>
  </cellXfs>
  <cellStyles count="7">
    <cellStyle name="Currency" xfId="6" builtinId="4"/>
    <cellStyle name="Normal" xfId="0" builtinId="0"/>
    <cellStyle name="Normal 2" xfId="1" xr:uid="{00000000-0005-0000-0000-000002000000}"/>
    <cellStyle name="Normal 2 2" xfId="4" xr:uid="{00000000-0005-0000-0000-000003000000}"/>
    <cellStyle name="Normal 3" xfId="5" xr:uid="{00000000-0005-0000-0000-000004000000}"/>
    <cellStyle name="Normal 4" xfId="3" xr:uid="{00000000-0005-0000-0000-000005000000}"/>
    <cellStyle name="Normal_Sheet2" xfId="2" xr:uid="{00000000-0005-0000-0000-000006000000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ruv" refreshedDate="44917.074389236113" createdVersion="8" refreshedVersion="8" minRefreshableVersion="3" recordCount="121" xr:uid="{0177664D-1717-4CA7-82F4-3B1AB66CAD0C}">
  <cacheSource type="worksheet">
    <worksheetSource ref="B3:J124" sheet="Data Q3"/>
  </cacheSource>
  <cacheFields count="9">
    <cacheField name="IMS_ID" numFmtId="0">
      <sharedItems containsSemiMixedTypes="0" containsString="0" containsNumber="1" containsInteger="1" minValue="2507" maxValue="3066"/>
    </cacheField>
    <cacheField name="rx_type" numFmtId="0">
      <sharedItems/>
    </cacheField>
    <cacheField name="Product_Name" numFmtId="0">
      <sharedItems count="14">
        <s v="AndroGel 1.0 Total"/>
        <s v="Synthroid"/>
        <s v="Branded Thyroid"/>
        <s v="Generic Thyroid"/>
        <s v="Levoxyl"/>
        <s v="Other Branded Thyroid Market"/>
        <s v="Androderm"/>
        <s v="AndroGel 1.0 Pump"/>
        <s v="Axiron"/>
        <s v="Fortesta"/>
        <s v="Other TTRT Market Products"/>
        <s v="Testim"/>
        <s v="Injectables"/>
        <s v="AndroGel 1.62 Total"/>
      </sharedItems>
    </cacheField>
    <cacheField name="Market" numFmtId="0">
      <sharedItems/>
    </cacheField>
    <cacheField name="Quantity" numFmtId="0">
      <sharedItems containsSemiMixedTypes="0" containsString="0" containsNumber="1" containsInteger="1" minValue="20" maxValue="70" count="45">
        <n v="20"/>
        <n v="57"/>
        <n v="32"/>
        <n v="34"/>
        <n v="54"/>
        <n v="38"/>
        <n v="62"/>
        <n v="61"/>
        <n v="22"/>
        <n v="41"/>
        <n v="70"/>
        <n v="53"/>
        <n v="56"/>
        <n v="30"/>
        <n v="40"/>
        <n v="33"/>
        <n v="67"/>
        <n v="49"/>
        <n v="21"/>
        <n v="28"/>
        <n v="46"/>
        <n v="29"/>
        <n v="23"/>
        <n v="55"/>
        <n v="36"/>
        <n v="43"/>
        <n v="60"/>
        <n v="24"/>
        <n v="66"/>
        <n v="58"/>
        <n v="35"/>
        <n v="64"/>
        <n v="25"/>
        <n v="48"/>
        <n v="44"/>
        <n v="59"/>
        <n v="51"/>
        <n v="52"/>
        <n v="47"/>
        <n v="26"/>
        <n v="45"/>
        <n v="27"/>
        <n v="42"/>
        <n v="63"/>
        <n v="65"/>
      </sharedItems>
    </cacheField>
    <cacheField name="Basline Flag" numFmtId="0">
      <sharedItems containsSemiMixedTypes="0" containsString="0" containsNumber="1" containsInteger="1" minValue="0" maxValue="1"/>
    </cacheField>
    <cacheField name="Month1" numFmtId="0">
      <sharedItems containsSemiMixedTypes="0" containsString="0" containsNumber="1" containsInteger="1" minValue="73" maxValue="369"/>
    </cacheField>
    <cacheField name="Month2" numFmtId="0">
      <sharedItems containsSemiMixedTypes="0" containsString="0" containsNumber="1" containsInteger="1" minValue="63" maxValue="342"/>
    </cacheField>
    <cacheField name="Month3" numFmtId="0">
      <sharedItems containsSemiMixedTypes="0" containsString="0" containsNumber="1" containsInteger="1" minValue="49" maxValue="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ruv" refreshedDate="44917.078044560185" createdVersion="8" refreshedVersion="8" minRefreshableVersion="3" recordCount="93" xr:uid="{C89F373C-4B13-4922-9B91-2C2CC0DB2016}">
  <cacheSource type="worksheet">
    <worksheetSource ref="B129:J222" sheet="Data Q3"/>
  </cacheSource>
  <cacheFields count="9">
    <cacheField name="IMS_ID" numFmtId="0">
      <sharedItems containsSemiMixedTypes="0" containsString="0" containsNumber="1" containsInteger="1" minValue="2507" maxValue="3066"/>
    </cacheField>
    <cacheField name="rx_type" numFmtId="0">
      <sharedItems/>
    </cacheField>
    <cacheField name="Product_Name" numFmtId="0">
      <sharedItems count="14">
        <s v="Synthroid"/>
        <s v="Branded Thyroid"/>
        <s v="Generic Thyroid"/>
        <s v="Levoxyl"/>
        <s v="Other Branded Thyroid Market"/>
        <s v="AndroGel 1.0 Total"/>
        <s v="Androderm"/>
        <s v="AndroGel 1.0 Pump"/>
        <s v="Fortesta"/>
        <s v="Other TTRT Market Products"/>
        <s v="Testim"/>
        <s v="AndroGel 1.62 Total"/>
        <s v="Axiron"/>
        <s v="Injectables"/>
      </sharedItems>
    </cacheField>
    <cacheField name="Market" numFmtId="0">
      <sharedItems/>
    </cacheField>
    <cacheField name="Quantity" numFmtId="0">
      <sharedItems containsSemiMixedTypes="0" containsString="0" containsNumber="1" containsInteger="1" minValue="32" maxValue="70"/>
    </cacheField>
    <cacheField name="Basline Flag" numFmtId="0">
      <sharedItems containsSemiMixedTypes="0" containsString="0" containsNumber="1" containsInteger="1" minValue="0" maxValue="1"/>
    </cacheField>
    <cacheField name="Month1" numFmtId="0">
      <sharedItems containsSemiMixedTypes="0" containsString="0" containsNumber="1" containsInteger="1" minValue="73" maxValue="369"/>
    </cacheField>
    <cacheField name="Month2" numFmtId="0">
      <sharedItems containsSemiMixedTypes="0" containsString="0" containsNumber="1" containsInteger="1" minValue="63" maxValue="342"/>
    </cacheField>
    <cacheField name="Month3" numFmtId="0">
      <sharedItems containsSemiMixedTypes="0" containsString="0" containsNumber="1" containsInteger="1" minValue="49" maxValue="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n v="2507"/>
    <s v="NRx"/>
    <x v="0"/>
    <s v="TTRT Market"/>
    <x v="0"/>
    <n v="0"/>
    <n v="215"/>
    <n v="235"/>
    <n v="225"/>
  </r>
  <r>
    <n v="2507"/>
    <s v="NRx"/>
    <x v="1"/>
    <s v="Thyroid Market"/>
    <x v="1"/>
    <n v="1"/>
    <n v="289"/>
    <n v="171"/>
    <n v="295"/>
  </r>
  <r>
    <n v="2507"/>
    <s v="NRx"/>
    <x v="2"/>
    <s v="Thyroid Market"/>
    <x v="2"/>
    <n v="0"/>
    <n v="271"/>
    <n v="221"/>
    <n v="239"/>
  </r>
  <r>
    <n v="2507"/>
    <s v="NRx"/>
    <x v="3"/>
    <s v="Thyroid Market"/>
    <x v="2"/>
    <n v="0"/>
    <n v="234"/>
    <n v="191"/>
    <n v="97"/>
  </r>
  <r>
    <n v="2507"/>
    <s v="NRx"/>
    <x v="4"/>
    <s v="Thyroid Market"/>
    <x v="3"/>
    <n v="0"/>
    <n v="188"/>
    <n v="146"/>
    <n v="208"/>
  </r>
  <r>
    <n v="2507"/>
    <s v="NRx"/>
    <x v="5"/>
    <s v="Thyroid Market"/>
    <x v="4"/>
    <n v="1"/>
    <n v="247"/>
    <n v="243"/>
    <n v="201"/>
  </r>
  <r>
    <n v="2507"/>
    <s v="TRx"/>
    <x v="0"/>
    <s v="TTRT Market"/>
    <x v="5"/>
    <n v="0"/>
    <n v="155"/>
    <n v="180"/>
    <n v="192"/>
  </r>
  <r>
    <n v="2507"/>
    <s v="TRx"/>
    <x v="1"/>
    <s v="Thyroid Market"/>
    <x v="6"/>
    <n v="1"/>
    <n v="224"/>
    <n v="149"/>
    <n v="158"/>
  </r>
  <r>
    <n v="2507"/>
    <s v="TRx"/>
    <x v="2"/>
    <s v="Thyroid Market"/>
    <x v="7"/>
    <n v="1"/>
    <n v="219"/>
    <n v="272"/>
    <n v="94"/>
  </r>
  <r>
    <n v="2507"/>
    <s v="TRx"/>
    <x v="3"/>
    <s v="Thyroid Market"/>
    <x v="8"/>
    <n v="0"/>
    <n v="230"/>
    <n v="198"/>
    <n v="145"/>
  </r>
  <r>
    <n v="2507"/>
    <s v="TRx"/>
    <x v="4"/>
    <s v="Thyroid Market"/>
    <x v="9"/>
    <n v="1"/>
    <n v="155"/>
    <n v="221"/>
    <n v="265"/>
  </r>
  <r>
    <n v="2507"/>
    <s v="TRx"/>
    <x v="5"/>
    <s v="Thyroid Market"/>
    <x v="10"/>
    <n v="1"/>
    <n v="256"/>
    <n v="115"/>
    <n v="151"/>
  </r>
  <r>
    <n v="2507"/>
    <s v="NRx"/>
    <x v="6"/>
    <s v="TTRT Market"/>
    <x v="11"/>
    <n v="1"/>
    <n v="184"/>
    <n v="208"/>
    <n v="244"/>
  </r>
  <r>
    <n v="2507"/>
    <s v="NRx"/>
    <x v="7"/>
    <s v="TTRT Market"/>
    <x v="12"/>
    <n v="1"/>
    <n v="230"/>
    <n v="195"/>
    <n v="157"/>
  </r>
  <r>
    <n v="2507"/>
    <s v="NRx"/>
    <x v="8"/>
    <s v="TTRT Market"/>
    <x v="13"/>
    <n v="0"/>
    <n v="205"/>
    <n v="115"/>
    <n v="331"/>
  </r>
  <r>
    <n v="2507"/>
    <s v="NRx"/>
    <x v="9"/>
    <s v="TTRT Market"/>
    <x v="14"/>
    <n v="0"/>
    <n v="240"/>
    <n v="221"/>
    <n v="72"/>
  </r>
  <r>
    <n v="2507"/>
    <s v="NRx"/>
    <x v="10"/>
    <s v="TTRT Market"/>
    <x v="15"/>
    <n v="0"/>
    <n v="276"/>
    <n v="243"/>
    <n v="225"/>
  </r>
  <r>
    <n v="2507"/>
    <s v="NRx"/>
    <x v="11"/>
    <s v="TTRT Market"/>
    <x v="16"/>
    <n v="1"/>
    <n v="223"/>
    <n v="140"/>
    <n v="132"/>
  </r>
  <r>
    <n v="2507"/>
    <s v="TRx"/>
    <x v="6"/>
    <s v="TTRT Market"/>
    <x v="2"/>
    <n v="0"/>
    <n v="251"/>
    <n v="166"/>
    <n v="213"/>
  </r>
  <r>
    <n v="2507"/>
    <s v="TRx"/>
    <x v="7"/>
    <s v="TTRT Market"/>
    <x v="17"/>
    <n v="1"/>
    <n v="313"/>
    <n v="220"/>
    <n v="178"/>
  </r>
  <r>
    <n v="2507"/>
    <s v="TRx"/>
    <x v="8"/>
    <s v="TTRT Market"/>
    <x v="18"/>
    <n v="0"/>
    <n v="271"/>
    <n v="118"/>
    <n v="261"/>
  </r>
  <r>
    <n v="2507"/>
    <s v="TRx"/>
    <x v="9"/>
    <s v="TTRT Market"/>
    <x v="19"/>
    <n v="0"/>
    <n v="287"/>
    <n v="275"/>
    <n v="251"/>
  </r>
  <r>
    <n v="2507"/>
    <s v="TRx"/>
    <x v="10"/>
    <s v="TTRT Market"/>
    <x v="20"/>
    <n v="1"/>
    <n v="233"/>
    <n v="165"/>
    <n v="257"/>
  </r>
  <r>
    <n v="2507"/>
    <s v="TRx"/>
    <x v="11"/>
    <s v="TTRT Market"/>
    <x v="17"/>
    <n v="1"/>
    <n v="273"/>
    <n v="263"/>
    <n v="237"/>
  </r>
  <r>
    <n v="2507"/>
    <s v="NRx"/>
    <x v="12"/>
    <s v="TTRT Market"/>
    <x v="21"/>
    <n v="0"/>
    <n v="174"/>
    <n v="209"/>
    <n v="252"/>
  </r>
  <r>
    <n v="2507"/>
    <s v="TRx"/>
    <x v="12"/>
    <s v="TTRT Market"/>
    <x v="22"/>
    <n v="0"/>
    <n v="210"/>
    <n v="137"/>
    <n v="166"/>
  </r>
  <r>
    <n v="2507"/>
    <s v="NRx"/>
    <x v="13"/>
    <s v="TTRT Market"/>
    <x v="18"/>
    <n v="0"/>
    <n v="214"/>
    <n v="226"/>
    <n v="325"/>
  </r>
  <r>
    <n v="2507"/>
    <s v="TRx"/>
    <x v="13"/>
    <s v="TTRT Market"/>
    <x v="11"/>
    <n v="1"/>
    <n v="185"/>
    <n v="180"/>
    <n v="147"/>
  </r>
  <r>
    <n v="2518"/>
    <s v="NRx"/>
    <x v="0"/>
    <s v="TTRT Market"/>
    <x v="23"/>
    <n v="1"/>
    <n v="167"/>
    <n v="85"/>
    <n v="214"/>
  </r>
  <r>
    <n v="2518"/>
    <s v="NRx"/>
    <x v="7"/>
    <s v="TTRT Market"/>
    <x v="19"/>
    <n v="0"/>
    <n v="224"/>
    <n v="334"/>
    <n v="208"/>
  </r>
  <r>
    <n v="2518"/>
    <s v="NRx"/>
    <x v="1"/>
    <s v="Thyroid Market"/>
    <x v="24"/>
    <n v="0"/>
    <n v="149"/>
    <n v="209"/>
    <n v="158"/>
  </r>
  <r>
    <n v="2518"/>
    <s v="NRx"/>
    <x v="2"/>
    <s v="Thyroid Market"/>
    <x v="25"/>
    <n v="1"/>
    <n v="179"/>
    <n v="109"/>
    <n v="129"/>
  </r>
  <r>
    <n v="2518"/>
    <s v="NRx"/>
    <x v="3"/>
    <s v="Thyroid Market"/>
    <x v="13"/>
    <n v="0"/>
    <n v="262"/>
    <n v="310"/>
    <n v="174"/>
  </r>
  <r>
    <n v="2518"/>
    <s v="NRx"/>
    <x v="4"/>
    <s v="Thyroid Market"/>
    <x v="16"/>
    <n v="1"/>
    <n v="253"/>
    <n v="204"/>
    <n v="163"/>
  </r>
  <r>
    <n v="2518"/>
    <s v="NRx"/>
    <x v="5"/>
    <s v="Thyroid Market"/>
    <x v="26"/>
    <n v="1"/>
    <n v="236"/>
    <n v="219"/>
    <n v="137"/>
  </r>
  <r>
    <n v="2518"/>
    <s v="TRx"/>
    <x v="0"/>
    <s v="TTRT Market"/>
    <x v="27"/>
    <n v="0"/>
    <n v="190"/>
    <n v="309"/>
    <n v="148"/>
  </r>
  <r>
    <n v="2518"/>
    <s v="TRx"/>
    <x v="7"/>
    <s v="TTRT Market"/>
    <x v="5"/>
    <n v="0"/>
    <n v="222"/>
    <n v="188"/>
    <n v="239"/>
  </r>
  <r>
    <n v="2518"/>
    <s v="TRx"/>
    <x v="1"/>
    <s v="Thyroid Market"/>
    <x v="28"/>
    <n v="1"/>
    <n v="168"/>
    <n v="278"/>
    <n v="260"/>
  </r>
  <r>
    <n v="2518"/>
    <s v="TRx"/>
    <x v="2"/>
    <s v="Thyroid Market"/>
    <x v="25"/>
    <n v="1"/>
    <n v="344"/>
    <n v="237"/>
    <n v="189"/>
  </r>
  <r>
    <n v="2518"/>
    <s v="TRx"/>
    <x v="3"/>
    <s v="Thyroid Market"/>
    <x v="8"/>
    <n v="0"/>
    <n v="214"/>
    <n v="190"/>
    <n v="324"/>
  </r>
  <r>
    <n v="2518"/>
    <s v="TRx"/>
    <x v="4"/>
    <s v="Thyroid Market"/>
    <x v="29"/>
    <n v="1"/>
    <n v="242"/>
    <n v="321"/>
    <n v="185"/>
  </r>
  <r>
    <n v="2518"/>
    <s v="TRx"/>
    <x v="5"/>
    <s v="Thyroid Market"/>
    <x v="30"/>
    <n v="0"/>
    <n v="193"/>
    <n v="168"/>
    <n v="218"/>
  </r>
  <r>
    <n v="2518"/>
    <s v="NRx"/>
    <x v="6"/>
    <s v="TTRT Market"/>
    <x v="9"/>
    <n v="1"/>
    <n v="133"/>
    <n v="263"/>
    <n v="164"/>
  </r>
  <r>
    <n v="2518"/>
    <s v="NRx"/>
    <x v="8"/>
    <s v="TTRT Market"/>
    <x v="31"/>
    <n v="1"/>
    <n v="287"/>
    <n v="199"/>
    <n v="225"/>
  </r>
  <r>
    <n v="2518"/>
    <s v="NRx"/>
    <x v="9"/>
    <s v="TTRT Market"/>
    <x v="27"/>
    <n v="0"/>
    <n v="221"/>
    <n v="97"/>
    <n v="204"/>
  </r>
  <r>
    <n v="2518"/>
    <s v="NRx"/>
    <x v="10"/>
    <s v="TTRT Market"/>
    <x v="32"/>
    <n v="0"/>
    <n v="246"/>
    <n v="209"/>
    <n v="186"/>
  </r>
  <r>
    <n v="2518"/>
    <s v="NRx"/>
    <x v="11"/>
    <s v="TTRT Market"/>
    <x v="33"/>
    <n v="1"/>
    <n v="152"/>
    <n v="222"/>
    <n v="134"/>
  </r>
  <r>
    <n v="2518"/>
    <s v="TRx"/>
    <x v="6"/>
    <s v="TTRT Market"/>
    <x v="25"/>
    <n v="1"/>
    <n v="159"/>
    <n v="297"/>
    <n v="108"/>
  </r>
  <r>
    <n v="2518"/>
    <s v="TRx"/>
    <x v="8"/>
    <s v="TTRT Market"/>
    <x v="13"/>
    <n v="0"/>
    <n v="185"/>
    <n v="311"/>
    <n v="204"/>
  </r>
  <r>
    <n v="2518"/>
    <s v="TRx"/>
    <x v="9"/>
    <s v="TTRT Market"/>
    <x v="11"/>
    <n v="1"/>
    <n v="73"/>
    <n v="266"/>
    <n v="229"/>
  </r>
  <r>
    <n v="2518"/>
    <s v="TRx"/>
    <x v="10"/>
    <s v="TTRT Market"/>
    <x v="13"/>
    <n v="0"/>
    <n v="257"/>
    <n v="301"/>
    <n v="162"/>
  </r>
  <r>
    <n v="2518"/>
    <s v="TRx"/>
    <x v="11"/>
    <s v="TTRT Market"/>
    <x v="34"/>
    <n v="1"/>
    <n v="84"/>
    <n v="210"/>
    <n v="156"/>
  </r>
  <r>
    <n v="2518"/>
    <s v="TRx"/>
    <x v="12"/>
    <s v="TTRT Market"/>
    <x v="35"/>
    <n v="1"/>
    <n v="369"/>
    <n v="316"/>
    <n v="218"/>
  </r>
  <r>
    <n v="2518"/>
    <s v="NRx"/>
    <x v="12"/>
    <s v="TTRT Market"/>
    <x v="2"/>
    <n v="0"/>
    <n v="201"/>
    <n v="265"/>
    <n v="291"/>
  </r>
  <r>
    <n v="2518"/>
    <s v="NRx"/>
    <x v="13"/>
    <s v="TTRT Market"/>
    <x v="2"/>
    <n v="0"/>
    <n v="265"/>
    <n v="69"/>
    <n v="143"/>
  </r>
  <r>
    <n v="2518"/>
    <s v="TRx"/>
    <x v="13"/>
    <s v="TTRT Market"/>
    <x v="11"/>
    <n v="1"/>
    <n v="218"/>
    <n v="135"/>
    <n v="237"/>
  </r>
  <r>
    <n v="2643"/>
    <s v="NRx"/>
    <x v="0"/>
    <s v="TTRT Market"/>
    <x v="36"/>
    <n v="1"/>
    <n v="164"/>
    <n v="116"/>
    <n v="257"/>
  </r>
  <r>
    <n v="2643"/>
    <s v="NRx"/>
    <x v="11"/>
    <s v="TTRT Market"/>
    <x v="5"/>
    <n v="0"/>
    <n v="228"/>
    <n v="267"/>
    <n v="246"/>
  </r>
  <r>
    <n v="2643"/>
    <s v="NRx"/>
    <x v="1"/>
    <s v="Thyroid Market"/>
    <x v="37"/>
    <n v="1"/>
    <n v="292"/>
    <n v="262"/>
    <n v="132"/>
  </r>
  <r>
    <n v="2643"/>
    <s v="NRx"/>
    <x v="2"/>
    <s v="Thyroid Market"/>
    <x v="11"/>
    <n v="1"/>
    <n v="186"/>
    <n v="192"/>
    <n v="194"/>
  </r>
  <r>
    <n v="2643"/>
    <s v="NRx"/>
    <x v="3"/>
    <s v="Thyroid Market"/>
    <x v="27"/>
    <n v="0"/>
    <n v="180"/>
    <n v="239"/>
    <n v="212"/>
  </r>
  <r>
    <n v="2643"/>
    <s v="NRx"/>
    <x v="4"/>
    <s v="Thyroid Market"/>
    <x v="5"/>
    <n v="0"/>
    <n v="174"/>
    <n v="170"/>
    <n v="143"/>
  </r>
  <r>
    <n v="2643"/>
    <s v="NRx"/>
    <x v="5"/>
    <s v="Thyroid Market"/>
    <x v="14"/>
    <n v="0"/>
    <n v="176"/>
    <n v="63"/>
    <n v="234"/>
  </r>
  <r>
    <n v="2643"/>
    <s v="TRx"/>
    <x v="0"/>
    <s v="TTRT Market"/>
    <x v="29"/>
    <n v="1"/>
    <n v="301"/>
    <n v="93"/>
    <n v="258"/>
  </r>
  <r>
    <n v="2643"/>
    <s v="TRx"/>
    <x v="7"/>
    <s v="TTRT Market"/>
    <x v="12"/>
    <n v="1"/>
    <n v="268"/>
    <n v="196"/>
    <n v="216"/>
  </r>
  <r>
    <n v="2643"/>
    <s v="TRx"/>
    <x v="11"/>
    <s v="TTRT Market"/>
    <x v="30"/>
    <n v="0"/>
    <n v="148"/>
    <n v="148"/>
    <n v="232"/>
  </r>
  <r>
    <n v="2643"/>
    <s v="TRx"/>
    <x v="1"/>
    <s v="Thyroid Market"/>
    <x v="21"/>
    <n v="0"/>
    <n v="205"/>
    <n v="270"/>
    <n v="242"/>
  </r>
  <r>
    <n v="2643"/>
    <s v="TRx"/>
    <x v="2"/>
    <s v="Thyroid Market"/>
    <x v="28"/>
    <n v="1"/>
    <n v="220"/>
    <n v="274"/>
    <n v="120"/>
  </r>
  <r>
    <n v="2643"/>
    <s v="TRx"/>
    <x v="3"/>
    <s v="Thyroid Market"/>
    <x v="35"/>
    <n v="1"/>
    <n v="160"/>
    <n v="221"/>
    <n v="197"/>
  </r>
  <r>
    <n v="2643"/>
    <s v="TRx"/>
    <x v="4"/>
    <s v="Thyroid Market"/>
    <x v="38"/>
    <n v="1"/>
    <n v="322"/>
    <n v="163"/>
    <n v="155"/>
  </r>
  <r>
    <n v="2643"/>
    <s v="TRx"/>
    <x v="5"/>
    <s v="Thyroid Market"/>
    <x v="9"/>
    <n v="1"/>
    <n v="183"/>
    <n v="245"/>
    <n v="127"/>
  </r>
  <r>
    <n v="2643"/>
    <s v="NRx"/>
    <x v="6"/>
    <s v="TTRT Market"/>
    <x v="35"/>
    <n v="1"/>
    <n v="270"/>
    <n v="227"/>
    <n v="287"/>
  </r>
  <r>
    <n v="2643"/>
    <s v="NRx"/>
    <x v="7"/>
    <s v="TTRT Market"/>
    <x v="29"/>
    <n v="1"/>
    <n v="150"/>
    <n v="175"/>
    <n v="274"/>
  </r>
  <r>
    <n v="2643"/>
    <s v="NRx"/>
    <x v="8"/>
    <s v="TTRT Market"/>
    <x v="34"/>
    <n v="1"/>
    <n v="242"/>
    <n v="209"/>
    <n v="187"/>
  </r>
  <r>
    <n v="2643"/>
    <s v="NRx"/>
    <x v="9"/>
    <s v="TTRT Market"/>
    <x v="38"/>
    <n v="1"/>
    <n v="194"/>
    <n v="259"/>
    <n v="280"/>
  </r>
  <r>
    <n v="2643"/>
    <s v="NRx"/>
    <x v="10"/>
    <s v="TTRT Market"/>
    <x v="18"/>
    <n v="0"/>
    <n v="270"/>
    <n v="175"/>
    <n v="211"/>
  </r>
  <r>
    <n v="2643"/>
    <s v="TRx"/>
    <x v="6"/>
    <s v="TTRT Market"/>
    <x v="31"/>
    <n v="1"/>
    <n v="326"/>
    <n v="200"/>
    <n v="215"/>
  </r>
  <r>
    <n v="2643"/>
    <s v="TRx"/>
    <x v="8"/>
    <s v="TTRT Market"/>
    <x v="17"/>
    <n v="1"/>
    <n v="213"/>
    <n v="239"/>
    <n v="335"/>
  </r>
  <r>
    <n v="2643"/>
    <s v="TRx"/>
    <x v="9"/>
    <s v="TTRT Market"/>
    <x v="10"/>
    <n v="1"/>
    <n v="248"/>
    <n v="210"/>
    <n v="197"/>
  </r>
  <r>
    <n v="2643"/>
    <s v="TRx"/>
    <x v="10"/>
    <s v="TTRT Market"/>
    <x v="0"/>
    <n v="0"/>
    <n v="137"/>
    <n v="274"/>
    <n v="281"/>
  </r>
  <r>
    <n v="2643"/>
    <s v="TRx"/>
    <x v="12"/>
    <s v="TTRT Market"/>
    <x v="33"/>
    <n v="1"/>
    <n v="218"/>
    <n v="179"/>
    <n v="242"/>
  </r>
  <r>
    <n v="2643"/>
    <s v="NRx"/>
    <x v="12"/>
    <s v="TTRT Market"/>
    <x v="29"/>
    <n v="1"/>
    <n v="295"/>
    <n v="289"/>
    <n v="104"/>
  </r>
  <r>
    <n v="2643"/>
    <s v="NRx"/>
    <x v="13"/>
    <s v="TTRT Market"/>
    <x v="16"/>
    <n v="1"/>
    <n v="225"/>
    <n v="138"/>
    <n v="173"/>
  </r>
  <r>
    <n v="2643"/>
    <s v="TRx"/>
    <x v="13"/>
    <s v="TTRT Market"/>
    <x v="9"/>
    <n v="1"/>
    <n v="328"/>
    <n v="236"/>
    <n v="175"/>
  </r>
  <r>
    <n v="3032"/>
    <s v="NRx"/>
    <x v="1"/>
    <s v="Thyroid Market"/>
    <x v="22"/>
    <n v="0"/>
    <n v="171"/>
    <n v="212"/>
    <n v="255"/>
  </r>
  <r>
    <n v="3032"/>
    <s v="NRx"/>
    <x v="2"/>
    <s v="Thyroid Market"/>
    <x v="6"/>
    <n v="1"/>
    <n v="124"/>
    <n v="232"/>
    <n v="202"/>
  </r>
  <r>
    <n v="3032"/>
    <s v="NRx"/>
    <x v="3"/>
    <s v="Thyroid Market"/>
    <x v="20"/>
    <n v="1"/>
    <n v="244"/>
    <n v="274"/>
    <n v="109"/>
  </r>
  <r>
    <n v="3032"/>
    <s v="NRx"/>
    <x v="5"/>
    <s v="Thyroid Market"/>
    <x v="6"/>
    <n v="1"/>
    <n v="169"/>
    <n v="216"/>
    <n v="244"/>
  </r>
  <r>
    <n v="3032"/>
    <s v="TRx"/>
    <x v="1"/>
    <s v="Thyroid Market"/>
    <x v="19"/>
    <n v="0"/>
    <n v="257"/>
    <n v="290"/>
    <n v="234"/>
  </r>
  <r>
    <n v="3032"/>
    <s v="TRx"/>
    <x v="2"/>
    <s v="Thyroid Market"/>
    <x v="12"/>
    <n v="1"/>
    <n v="171"/>
    <n v="203"/>
    <n v="70"/>
  </r>
  <r>
    <n v="3032"/>
    <s v="TRx"/>
    <x v="3"/>
    <s v="Thyroid Market"/>
    <x v="3"/>
    <n v="0"/>
    <n v="264"/>
    <n v="252"/>
    <n v="115"/>
  </r>
  <r>
    <n v="3032"/>
    <s v="TRx"/>
    <x v="5"/>
    <s v="Thyroid Market"/>
    <x v="4"/>
    <n v="1"/>
    <n v="216"/>
    <n v="195"/>
    <n v="300"/>
  </r>
  <r>
    <n v="3032"/>
    <s v="NRx"/>
    <x v="6"/>
    <s v="TTRT Market"/>
    <x v="5"/>
    <n v="0"/>
    <n v="92"/>
    <n v="235"/>
    <n v="49"/>
  </r>
  <r>
    <n v="3032"/>
    <s v="NRx"/>
    <x v="7"/>
    <s v="TTRT Market"/>
    <x v="2"/>
    <n v="0"/>
    <n v="232"/>
    <n v="269"/>
    <n v="156"/>
  </r>
  <r>
    <n v="3032"/>
    <s v="NRx"/>
    <x v="0"/>
    <s v="TTRT Market"/>
    <x v="14"/>
    <n v="0"/>
    <n v="123"/>
    <n v="132"/>
    <n v="93"/>
  </r>
  <r>
    <n v="3032"/>
    <s v="NRx"/>
    <x v="8"/>
    <s v="TTRT Market"/>
    <x v="39"/>
    <n v="0"/>
    <n v="249"/>
    <n v="230"/>
    <n v="149"/>
  </r>
  <r>
    <n v="3032"/>
    <s v="NRx"/>
    <x v="9"/>
    <s v="TTRT Market"/>
    <x v="2"/>
    <n v="0"/>
    <n v="176"/>
    <n v="171"/>
    <n v="267"/>
  </r>
  <r>
    <n v="3032"/>
    <s v="NRx"/>
    <x v="4"/>
    <s v="Thyroid Market"/>
    <x v="6"/>
    <n v="1"/>
    <n v="216"/>
    <n v="203"/>
    <n v="148"/>
  </r>
  <r>
    <n v="3032"/>
    <s v="NRx"/>
    <x v="10"/>
    <s v="TTRT Market"/>
    <x v="6"/>
    <n v="1"/>
    <n v="293"/>
    <n v="146"/>
    <n v="139"/>
  </r>
  <r>
    <n v="3032"/>
    <s v="NRx"/>
    <x v="11"/>
    <s v="TTRT Market"/>
    <x v="0"/>
    <n v="0"/>
    <n v="321"/>
    <n v="201"/>
    <n v="183"/>
  </r>
  <r>
    <n v="3032"/>
    <s v="TRx"/>
    <x v="6"/>
    <s v="TTRT Market"/>
    <x v="40"/>
    <n v="1"/>
    <n v="116"/>
    <n v="261"/>
    <n v="218"/>
  </r>
  <r>
    <n v="3032"/>
    <s v="TRx"/>
    <x v="7"/>
    <s v="TTRT Market"/>
    <x v="2"/>
    <n v="0"/>
    <n v="100"/>
    <n v="179"/>
    <n v="117"/>
  </r>
  <r>
    <n v="3032"/>
    <s v="TRx"/>
    <x v="0"/>
    <s v="TTRT Market"/>
    <x v="24"/>
    <n v="0"/>
    <n v="221"/>
    <n v="211"/>
    <n v="237"/>
  </r>
  <r>
    <n v="3032"/>
    <s v="TRx"/>
    <x v="8"/>
    <s v="TTRT Market"/>
    <x v="39"/>
    <n v="0"/>
    <n v="218"/>
    <n v="209"/>
    <n v="223"/>
  </r>
  <r>
    <n v="3032"/>
    <s v="TRx"/>
    <x v="9"/>
    <s v="TTRT Market"/>
    <x v="30"/>
    <n v="0"/>
    <n v="177"/>
    <n v="289"/>
    <n v="246"/>
  </r>
  <r>
    <n v="3032"/>
    <s v="TRx"/>
    <x v="4"/>
    <s v="Thyroid Market"/>
    <x v="41"/>
    <n v="0"/>
    <n v="255"/>
    <n v="193"/>
    <n v="223"/>
  </r>
  <r>
    <n v="3032"/>
    <s v="TRx"/>
    <x v="10"/>
    <s v="TTRT Market"/>
    <x v="26"/>
    <n v="1"/>
    <n v="189"/>
    <n v="342"/>
    <n v="196"/>
  </r>
  <r>
    <n v="3032"/>
    <s v="TRx"/>
    <x v="11"/>
    <s v="TTRT Market"/>
    <x v="25"/>
    <n v="1"/>
    <n v="272"/>
    <n v="166"/>
    <n v="205"/>
  </r>
  <r>
    <n v="3032"/>
    <s v="TRx"/>
    <x v="12"/>
    <s v="TTRT Market"/>
    <x v="25"/>
    <n v="1"/>
    <n v="223"/>
    <n v="184"/>
    <n v="238"/>
  </r>
  <r>
    <n v="3032"/>
    <s v="NRx"/>
    <x v="12"/>
    <s v="TTRT Market"/>
    <x v="1"/>
    <n v="1"/>
    <n v="247"/>
    <n v="285"/>
    <n v="148"/>
  </r>
  <r>
    <n v="3032"/>
    <s v="NRx"/>
    <x v="13"/>
    <s v="TTRT Market"/>
    <x v="42"/>
    <n v="1"/>
    <n v="139"/>
    <n v="163"/>
    <n v="285"/>
  </r>
  <r>
    <n v="3032"/>
    <s v="TRx"/>
    <x v="13"/>
    <s v="TTRT Market"/>
    <x v="42"/>
    <n v="1"/>
    <n v="209"/>
    <n v="279"/>
    <n v="235"/>
  </r>
  <r>
    <n v="3066"/>
    <s v="NRx"/>
    <x v="0"/>
    <s v="TTRT Market"/>
    <x v="5"/>
    <n v="0"/>
    <n v="242"/>
    <n v="319"/>
    <n v="266"/>
  </r>
  <r>
    <n v="3066"/>
    <s v="TRx"/>
    <x v="0"/>
    <s v="TTRT Market"/>
    <x v="16"/>
    <n v="1"/>
    <n v="232"/>
    <n v="197"/>
    <n v="194"/>
  </r>
  <r>
    <n v="3066"/>
    <s v="NRx"/>
    <x v="6"/>
    <s v="TTRT Market"/>
    <x v="43"/>
    <n v="1"/>
    <n v="232"/>
    <n v="322"/>
    <n v="150"/>
  </r>
  <r>
    <n v="3066"/>
    <s v="NRx"/>
    <x v="7"/>
    <s v="TTRT Market"/>
    <x v="37"/>
    <n v="1"/>
    <n v="135"/>
    <n v="236"/>
    <n v="325"/>
  </r>
  <r>
    <n v="3066"/>
    <s v="NRx"/>
    <x v="8"/>
    <s v="TTRT Market"/>
    <x v="6"/>
    <n v="1"/>
    <n v="240"/>
    <n v="260"/>
    <n v="121"/>
  </r>
  <r>
    <n v="3066"/>
    <s v="NRx"/>
    <x v="2"/>
    <s v="Thyroid Market"/>
    <x v="44"/>
    <n v="1"/>
    <n v="242"/>
    <n v="195"/>
    <n v="235"/>
  </r>
  <r>
    <n v="3066"/>
    <s v="NRx"/>
    <x v="9"/>
    <s v="TTRT Market"/>
    <x v="32"/>
    <n v="0"/>
    <n v="166"/>
    <n v="273"/>
    <n v="219"/>
  </r>
  <r>
    <n v="3066"/>
    <s v="NRx"/>
    <x v="3"/>
    <s v="Thyroid Market"/>
    <x v="19"/>
    <n v="0"/>
    <n v="256"/>
    <n v="250"/>
    <n v="150"/>
  </r>
  <r>
    <n v="3066"/>
    <s v="NRx"/>
    <x v="4"/>
    <s v="Thyroid Market"/>
    <x v="30"/>
    <n v="0"/>
    <n v="333"/>
    <n v="204"/>
    <n v="1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n v="2507"/>
    <s v="NRx"/>
    <x v="0"/>
    <s v="Thyroid Market"/>
    <n v="57"/>
    <n v="1"/>
    <n v="289"/>
    <n v="171"/>
    <n v="295"/>
  </r>
  <r>
    <n v="2507"/>
    <s v="NRx"/>
    <x v="1"/>
    <s v="Thyroid Market"/>
    <n v="32"/>
    <n v="0"/>
    <n v="271"/>
    <n v="221"/>
    <n v="239"/>
  </r>
  <r>
    <n v="2507"/>
    <s v="NRx"/>
    <x v="2"/>
    <s v="Thyroid Market"/>
    <n v="32"/>
    <n v="0"/>
    <n v="234"/>
    <n v="191"/>
    <n v="97"/>
  </r>
  <r>
    <n v="2507"/>
    <s v="NRx"/>
    <x v="3"/>
    <s v="Thyroid Market"/>
    <n v="34"/>
    <n v="0"/>
    <n v="188"/>
    <n v="146"/>
    <n v="208"/>
  </r>
  <r>
    <n v="2507"/>
    <s v="NRx"/>
    <x v="4"/>
    <s v="Thyroid Market"/>
    <n v="54"/>
    <n v="1"/>
    <n v="247"/>
    <n v="243"/>
    <n v="201"/>
  </r>
  <r>
    <n v="2507"/>
    <s v="TRx"/>
    <x v="5"/>
    <s v="TTRT Market"/>
    <n v="38"/>
    <n v="0"/>
    <n v="155"/>
    <n v="180"/>
    <n v="192"/>
  </r>
  <r>
    <n v="2507"/>
    <s v="TRx"/>
    <x v="0"/>
    <s v="Thyroid Market"/>
    <n v="62"/>
    <n v="1"/>
    <n v="224"/>
    <n v="149"/>
    <n v="158"/>
  </r>
  <r>
    <n v="2507"/>
    <s v="TRx"/>
    <x v="1"/>
    <s v="Thyroid Market"/>
    <n v="61"/>
    <n v="1"/>
    <n v="219"/>
    <n v="272"/>
    <n v="94"/>
  </r>
  <r>
    <n v="2507"/>
    <s v="TRx"/>
    <x v="3"/>
    <s v="Thyroid Market"/>
    <n v="41"/>
    <n v="1"/>
    <n v="155"/>
    <n v="221"/>
    <n v="265"/>
  </r>
  <r>
    <n v="2507"/>
    <s v="TRx"/>
    <x v="4"/>
    <s v="Thyroid Market"/>
    <n v="70"/>
    <n v="1"/>
    <n v="256"/>
    <n v="115"/>
    <n v="151"/>
  </r>
  <r>
    <n v="2507"/>
    <s v="NRx"/>
    <x v="6"/>
    <s v="TTRT Market"/>
    <n v="53"/>
    <n v="1"/>
    <n v="184"/>
    <n v="208"/>
    <n v="244"/>
  </r>
  <r>
    <n v="2507"/>
    <s v="NRx"/>
    <x v="7"/>
    <s v="TTRT Market"/>
    <n v="56"/>
    <n v="1"/>
    <n v="230"/>
    <n v="195"/>
    <n v="157"/>
  </r>
  <r>
    <n v="2507"/>
    <s v="NRx"/>
    <x v="8"/>
    <s v="TTRT Market"/>
    <n v="40"/>
    <n v="0"/>
    <n v="240"/>
    <n v="221"/>
    <n v="72"/>
  </r>
  <r>
    <n v="2507"/>
    <s v="NRx"/>
    <x v="9"/>
    <s v="TTRT Market"/>
    <n v="33"/>
    <n v="0"/>
    <n v="276"/>
    <n v="243"/>
    <n v="225"/>
  </r>
  <r>
    <n v="2507"/>
    <s v="NRx"/>
    <x v="10"/>
    <s v="TTRT Market"/>
    <n v="67"/>
    <n v="1"/>
    <n v="223"/>
    <n v="140"/>
    <n v="132"/>
  </r>
  <r>
    <n v="2507"/>
    <s v="TRx"/>
    <x v="6"/>
    <s v="TTRT Market"/>
    <n v="32"/>
    <n v="0"/>
    <n v="251"/>
    <n v="166"/>
    <n v="213"/>
  </r>
  <r>
    <n v="2507"/>
    <s v="TRx"/>
    <x v="7"/>
    <s v="TTRT Market"/>
    <n v="49"/>
    <n v="1"/>
    <n v="313"/>
    <n v="220"/>
    <n v="178"/>
  </r>
  <r>
    <n v="2507"/>
    <s v="TRx"/>
    <x v="9"/>
    <s v="TTRT Market"/>
    <n v="46"/>
    <n v="1"/>
    <n v="233"/>
    <n v="165"/>
    <n v="257"/>
  </r>
  <r>
    <n v="2507"/>
    <s v="TRx"/>
    <x v="10"/>
    <s v="TTRT Market"/>
    <n v="49"/>
    <n v="1"/>
    <n v="273"/>
    <n v="263"/>
    <n v="237"/>
  </r>
  <r>
    <n v="2507"/>
    <s v="TRx"/>
    <x v="11"/>
    <s v="TTRT Market"/>
    <n v="53"/>
    <n v="1"/>
    <n v="185"/>
    <n v="180"/>
    <n v="147"/>
  </r>
  <r>
    <n v="2518"/>
    <s v="NRx"/>
    <x v="5"/>
    <s v="TTRT Market"/>
    <n v="55"/>
    <n v="1"/>
    <n v="167"/>
    <n v="85"/>
    <n v="214"/>
  </r>
  <r>
    <n v="2518"/>
    <s v="NRx"/>
    <x v="0"/>
    <s v="Thyroid Market"/>
    <n v="36"/>
    <n v="0"/>
    <n v="149"/>
    <n v="209"/>
    <n v="158"/>
  </r>
  <r>
    <n v="2518"/>
    <s v="NRx"/>
    <x v="1"/>
    <s v="Thyroid Market"/>
    <n v="43"/>
    <n v="1"/>
    <n v="179"/>
    <n v="109"/>
    <n v="129"/>
  </r>
  <r>
    <n v="2518"/>
    <s v="NRx"/>
    <x v="3"/>
    <s v="Thyroid Market"/>
    <n v="67"/>
    <n v="1"/>
    <n v="253"/>
    <n v="204"/>
    <n v="163"/>
  </r>
  <r>
    <n v="2518"/>
    <s v="NRx"/>
    <x v="4"/>
    <s v="Thyroid Market"/>
    <n v="60"/>
    <n v="1"/>
    <n v="236"/>
    <n v="219"/>
    <n v="137"/>
  </r>
  <r>
    <n v="2518"/>
    <s v="TRx"/>
    <x v="7"/>
    <s v="TTRT Market"/>
    <n v="38"/>
    <n v="0"/>
    <n v="222"/>
    <n v="188"/>
    <n v="239"/>
  </r>
  <r>
    <n v="2518"/>
    <s v="TRx"/>
    <x v="0"/>
    <s v="Thyroid Market"/>
    <n v="66"/>
    <n v="1"/>
    <n v="168"/>
    <n v="278"/>
    <n v="260"/>
  </r>
  <r>
    <n v="2518"/>
    <s v="TRx"/>
    <x v="1"/>
    <s v="Thyroid Market"/>
    <n v="43"/>
    <n v="1"/>
    <n v="344"/>
    <n v="237"/>
    <n v="189"/>
  </r>
  <r>
    <n v="2518"/>
    <s v="TRx"/>
    <x v="3"/>
    <s v="Thyroid Market"/>
    <n v="58"/>
    <n v="1"/>
    <n v="242"/>
    <n v="321"/>
    <n v="185"/>
  </r>
  <r>
    <n v="2518"/>
    <s v="TRx"/>
    <x v="4"/>
    <s v="Thyroid Market"/>
    <n v="35"/>
    <n v="0"/>
    <n v="193"/>
    <n v="168"/>
    <n v="218"/>
  </r>
  <r>
    <n v="2518"/>
    <s v="NRx"/>
    <x v="6"/>
    <s v="TTRT Market"/>
    <n v="41"/>
    <n v="1"/>
    <n v="133"/>
    <n v="263"/>
    <n v="164"/>
  </r>
  <r>
    <n v="2518"/>
    <s v="NRx"/>
    <x v="12"/>
    <s v="TTRT Market"/>
    <n v="64"/>
    <n v="1"/>
    <n v="287"/>
    <n v="199"/>
    <n v="225"/>
  </r>
  <r>
    <n v="2518"/>
    <s v="NRx"/>
    <x v="10"/>
    <s v="TTRT Market"/>
    <n v="48"/>
    <n v="1"/>
    <n v="152"/>
    <n v="222"/>
    <n v="134"/>
  </r>
  <r>
    <n v="2518"/>
    <s v="TRx"/>
    <x v="6"/>
    <s v="TTRT Market"/>
    <n v="43"/>
    <n v="1"/>
    <n v="159"/>
    <n v="297"/>
    <n v="108"/>
  </r>
  <r>
    <n v="2518"/>
    <s v="TRx"/>
    <x v="8"/>
    <s v="TTRT Market"/>
    <n v="53"/>
    <n v="1"/>
    <n v="73"/>
    <n v="266"/>
    <n v="229"/>
  </r>
  <r>
    <n v="2518"/>
    <s v="TRx"/>
    <x v="10"/>
    <s v="TTRT Market"/>
    <n v="44"/>
    <n v="1"/>
    <n v="84"/>
    <n v="210"/>
    <n v="156"/>
  </r>
  <r>
    <n v="2518"/>
    <s v="TRx"/>
    <x v="13"/>
    <s v="TTRT Market"/>
    <n v="59"/>
    <n v="1"/>
    <n v="369"/>
    <n v="316"/>
    <n v="218"/>
  </r>
  <r>
    <n v="2518"/>
    <s v="NRx"/>
    <x v="13"/>
    <s v="TTRT Market"/>
    <n v="32"/>
    <n v="0"/>
    <n v="201"/>
    <n v="265"/>
    <n v="291"/>
  </r>
  <r>
    <n v="2518"/>
    <s v="NRx"/>
    <x v="11"/>
    <s v="TTRT Market"/>
    <n v="32"/>
    <n v="0"/>
    <n v="265"/>
    <n v="69"/>
    <n v="143"/>
  </r>
  <r>
    <n v="2518"/>
    <s v="TRx"/>
    <x v="11"/>
    <s v="TTRT Market"/>
    <n v="53"/>
    <n v="1"/>
    <n v="218"/>
    <n v="135"/>
    <n v="237"/>
  </r>
  <r>
    <n v="2643"/>
    <s v="NRx"/>
    <x v="5"/>
    <s v="TTRT Market"/>
    <n v="51"/>
    <n v="1"/>
    <n v="164"/>
    <n v="116"/>
    <n v="257"/>
  </r>
  <r>
    <n v="2643"/>
    <s v="NRx"/>
    <x v="10"/>
    <s v="TTRT Market"/>
    <n v="38"/>
    <n v="0"/>
    <n v="228"/>
    <n v="267"/>
    <n v="246"/>
  </r>
  <r>
    <n v="2643"/>
    <s v="NRx"/>
    <x v="0"/>
    <s v="Thyroid Market"/>
    <n v="52"/>
    <n v="1"/>
    <n v="292"/>
    <n v="262"/>
    <n v="132"/>
  </r>
  <r>
    <n v="2643"/>
    <s v="NRx"/>
    <x v="1"/>
    <s v="Thyroid Market"/>
    <n v="53"/>
    <n v="1"/>
    <n v="186"/>
    <n v="192"/>
    <n v="194"/>
  </r>
  <r>
    <n v="2643"/>
    <s v="NRx"/>
    <x v="3"/>
    <s v="Thyroid Market"/>
    <n v="38"/>
    <n v="0"/>
    <n v="174"/>
    <n v="170"/>
    <n v="143"/>
  </r>
  <r>
    <n v="2643"/>
    <s v="NRx"/>
    <x v="4"/>
    <s v="Thyroid Market"/>
    <n v="40"/>
    <n v="0"/>
    <n v="176"/>
    <n v="63"/>
    <n v="234"/>
  </r>
  <r>
    <n v="2643"/>
    <s v="TRx"/>
    <x v="5"/>
    <s v="TTRT Market"/>
    <n v="58"/>
    <n v="1"/>
    <n v="301"/>
    <n v="93"/>
    <n v="258"/>
  </r>
  <r>
    <n v="2643"/>
    <s v="TRx"/>
    <x v="7"/>
    <s v="TTRT Market"/>
    <n v="56"/>
    <n v="1"/>
    <n v="268"/>
    <n v="196"/>
    <n v="216"/>
  </r>
  <r>
    <n v="2643"/>
    <s v="TRx"/>
    <x v="10"/>
    <s v="TTRT Market"/>
    <n v="35"/>
    <n v="0"/>
    <n v="148"/>
    <n v="148"/>
    <n v="232"/>
  </r>
  <r>
    <n v="2643"/>
    <s v="TRx"/>
    <x v="1"/>
    <s v="Thyroid Market"/>
    <n v="66"/>
    <n v="1"/>
    <n v="220"/>
    <n v="274"/>
    <n v="120"/>
  </r>
  <r>
    <n v="2643"/>
    <s v="TRx"/>
    <x v="2"/>
    <s v="Thyroid Market"/>
    <n v="59"/>
    <n v="1"/>
    <n v="160"/>
    <n v="221"/>
    <n v="197"/>
  </r>
  <r>
    <n v="2643"/>
    <s v="TRx"/>
    <x v="3"/>
    <s v="Thyroid Market"/>
    <n v="47"/>
    <n v="1"/>
    <n v="322"/>
    <n v="163"/>
    <n v="155"/>
  </r>
  <r>
    <n v="2643"/>
    <s v="TRx"/>
    <x v="4"/>
    <s v="Thyroid Market"/>
    <n v="41"/>
    <n v="1"/>
    <n v="183"/>
    <n v="245"/>
    <n v="127"/>
  </r>
  <r>
    <n v="2643"/>
    <s v="NRx"/>
    <x v="6"/>
    <s v="TTRT Market"/>
    <n v="59"/>
    <n v="1"/>
    <n v="270"/>
    <n v="227"/>
    <n v="287"/>
  </r>
  <r>
    <n v="2643"/>
    <s v="NRx"/>
    <x v="7"/>
    <s v="TTRT Market"/>
    <n v="58"/>
    <n v="1"/>
    <n v="150"/>
    <n v="175"/>
    <n v="274"/>
  </r>
  <r>
    <n v="2643"/>
    <s v="NRx"/>
    <x v="12"/>
    <s v="TTRT Market"/>
    <n v="44"/>
    <n v="1"/>
    <n v="242"/>
    <n v="209"/>
    <n v="187"/>
  </r>
  <r>
    <n v="2643"/>
    <s v="NRx"/>
    <x v="8"/>
    <s v="TTRT Market"/>
    <n v="47"/>
    <n v="1"/>
    <n v="194"/>
    <n v="259"/>
    <n v="280"/>
  </r>
  <r>
    <n v="2643"/>
    <s v="TRx"/>
    <x v="6"/>
    <s v="TTRT Market"/>
    <n v="64"/>
    <n v="1"/>
    <n v="326"/>
    <n v="200"/>
    <n v="215"/>
  </r>
  <r>
    <n v="2643"/>
    <s v="TRx"/>
    <x v="12"/>
    <s v="TTRT Market"/>
    <n v="49"/>
    <n v="1"/>
    <n v="213"/>
    <n v="239"/>
    <n v="335"/>
  </r>
  <r>
    <n v="2643"/>
    <s v="TRx"/>
    <x v="8"/>
    <s v="TTRT Market"/>
    <n v="70"/>
    <n v="1"/>
    <n v="248"/>
    <n v="210"/>
    <n v="197"/>
  </r>
  <r>
    <n v="2643"/>
    <s v="TRx"/>
    <x v="13"/>
    <s v="TTRT Market"/>
    <n v="48"/>
    <n v="1"/>
    <n v="218"/>
    <n v="179"/>
    <n v="242"/>
  </r>
  <r>
    <n v="2643"/>
    <s v="NRx"/>
    <x v="13"/>
    <s v="TTRT Market"/>
    <n v="58"/>
    <n v="1"/>
    <n v="295"/>
    <n v="289"/>
    <n v="104"/>
  </r>
  <r>
    <n v="2643"/>
    <s v="NRx"/>
    <x v="11"/>
    <s v="TTRT Market"/>
    <n v="67"/>
    <n v="1"/>
    <n v="225"/>
    <n v="138"/>
    <n v="173"/>
  </r>
  <r>
    <n v="2643"/>
    <s v="TRx"/>
    <x v="11"/>
    <s v="TTRT Market"/>
    <n v="41"/>
    <n v="1"/>
    <n v="328"/>
    <n v="236"/>
    <n v="175"/>
  </r>
  <r>
    <n v="3032"/>
    <s v="NRx"/>
    <x v="1"/>
    <s v="Thyroid Market"/>
    <n v="62"/>
    <n v="1"/>
    <n v="124"/>
    <n v="232"/>
    <n v="202"/>
  </r>
  <r>
    <n v="3032"/>
    <s v="NRx"/>
    <x v="2"/>
    <s v="Thyroid Market"/>
    <n v="46"/>
    <n v="1"/>
    <n v="244"/>
    <n v="274"/>
    <n v="109"/>
  </r>
  <r>
    <n v="3032"/>
    <s v="NRx"/>
    <x v="4"/>
    <s v="Thyroid Market"/>
    <n v="62"/>
    <n v="1"/>
    <n v="169"/>
    <n v="216"/>
    <n v="244"/>
  </r>
  <r>
    <n v="3032"/>
    <s v="TRx"/>
    <x v="1"/>
    <s v="Thyroid Market"/>
    <n v="56"/>
    <n v="1"/>
    <n v="171"/>
    <n v="203"/>
    <n v="70"/>
  </r>
  <r>
    <n v="3032"/>
    <s v="TRx"/>
    <x v="2"/>
    <s v="Thyroid Market"/>
    <n v="34"/>
    <n v="0"/>
    <n v="264"/>
    <n v="252"/>
    <n v="115"/>
  </r>
  <r>
    <n v="3032"/>
    <s v="TRx"/>
    <x v="4"/>
    <s v="Thyroid Market"/>
    <n v="54"/>
    <n v="1"/>
    <n v="216"/>
    <n v="195"/>
    <n v="300"/>
  </r>
  <r>
    <n v="3032"/>
    <s v="NRx"/>
    <x v="6"/>
    <s v="TTRT Market"/>
    <n v="38"/>
    <n v="0"/>
    <n v="92"/>
    <n v="235"/>
    <n v="49"/>
  </r>
  <r>
    <n v="3032"/>
    <s v="NRx"/>
    <x v="7"/>
    <s v="TTRT Market"/>
    <n v="32"/>
    <n v="0"/>
    <n v="232"/>
    <n v="269"/>
    <n v="156"/>
  </r>
  <r>
    <n v="3032"/>
    <s v="NRx"/>
    <x v="5"/>
    <s v="TTRT Market"/>
    <n v="40"/>
    <n v="0"/>
    <n v="123"/>
    <n v="132"/>
    <n v="93"/>
  </r>
  <r>
    <n v="3032"/>
    <s v="NRx"/>
    <x v="8"/>
    <s v="TTRT Market"/>
    <n v="32"/>
    <n v="0"/>
    <n v="176"/>
    <n v="171"/>
    <n v="267"/>
  </r>
  <r>
    <n v="3032"/>
    <s v="NRx"/>
    <x v="3"/>
    <s v="Thyroid Market"/>
    <n v="62"/>
    <n v="1"/>
    <n v="216"/>
    <n v="203"/>
    <n v="148"/>
  </r>
  <r>
    <n v="3032"/>
    <s v="NRx"/>
    <x v="9"/>
    <s v="TTRT Market"/>
    <n v="62"/>
    <n v="1"/>
    <n v="293"/>
    <n v="146"/>
    <n v="139"/>
  </r>
  <r>
    <n v="3032"/>
    <s v="TRx"/>
    <x v="6"/>
    <s v="TTRT Market"/>
    <n v="45"/>
    <n v="1"/>
    <n v="116"/>
    <n v="261"/>
    <n v="218"/>
  </r>
  <r>
    <n v="3032"/>
    <s v="TRx"/>
    <x v="7"/>
    <s v="TTRT Market"/>
    <n v="32"/>
    <n v="0"/>
    <n v="100"/>
    <n v="179"/>
    <n v="117"/>
  </r>
  <r>
    <n v="3032"/>
    <s v="TRx"/>
    <x v="5"/>
    <s v="TTRT Market"/>
    <n v="36"/>
    <n v="0"/>
    <n v="221"/>
    <n v="211"/>
    <n v="237"/>
  </r>
  <r>
    <n v="3032"/>
    <s v="TRx"/>
    <x v="8"/>
    <s v="TTRT Market"/>
    <n v="35"/>
    <n v="0"/>
    <n v="177"/>
    <n v="289"/>
    <n v="246"/>
  </r>
  <r>
    <n v="3032"/>
    <s v="TRx"/>
    <x v="9"/>
    <s v="TTRT Market"/>
    <n v="60"/>
    <n v="1"/>
    <n v="189"/>
    <n v="342"/>
    <n v="196"/>
  </r>
  <r>
    <n v="3032"/>
    <s v="TRx"/>
    <x v="10"/>
    <s v="TTRT Market"/>
    <n v="43"/>
    <n v="1"/>
    <n v="272"/>
    <n v="166"/>
    <n v="205"/>
  </r>
  <r>
    <n v="3032"/>
    <s v="TRx"/>
    <x v="13"/>
    <s v="TTRT Market"/>
    <n v="43"/>
    <n v="1"/>
    <n v="223"/>
    <n v="184"/>
    <n v="238"/>
  </r>
  <r>
    <n v="3032"/>
    <s v="NRx"/>
    <x v="13"/>
    <s v="TTRT Market"/>
    <n v="57"/>
    <n v="1"/>
    <n v="247"/>
    <n v="285"/>
    <n v="148"/>
  </r>
  <r>
    <n v="3032"/>
    <s v="NRx"/>
    <x v="11"/>
    <s v="TTRT Market"/>
    <n v="42"/>
    <n v="1"/>
    <n v="139"/>
    <n v="163"/>
    <n v="285"/>
  </r>
  <r>
    <n v="3032"/>
    <s v="TRx"/>
    <x v="11"/>
    <s v="TTRT Market"/>
    <n v="42"/>
    <n v="1"/>
    <n v="209"/>
    <n v="279"/>
    <n v="235"/>
  </r>
  <r>
    <n v="3066"/>
    <s v="NRx"/>
    <x v="5"/>
    <s v="TTRT Market"/>
    <n v="38"/>
    <n v="0"/>
    <n v="242"/>
    <n v="319"/>
    <n v="266"/>
  </r>
  <r>
    <n v="3066"/>
    <s v="TRx"/>
    <x v="5"/>
    <s v="TTRT Market"/>
    <n v="67"/>
    <n v="1"/>
    <n v="232"/>
    <n v="197"/>
    <n v="194"/>
  </r>
  <r>
    <n v="3066"/>
    <s v="NRx"/>
    <x v="6"/>
    <s v="TTRT Market"/>
    <n v="63"/>
    <n v="1"/>
    <n v="232"/>
    <n v="322"/>
    <n v="150"/>
  </r>
  <r>
    <n v="3066"/>
    <s v="NRx"/>
    <x v="7"/>
    <s v="TTRT Market"/>
    <n v="52"/>
    <n v="1"/>
    <n v="135"/>
    <n v="236"/>
    <n v="325"/>
  </r>
  <r>
    <n v="3066"/>
    <s v="NRx"/>
    <x v="12"/>
    <s v="TTRT Market"/>
    <n v="62"/>
    <n v="1"/>
    <n v="240"/>
    <n v="260"/>
    <n v="121"/>
  </r>
  <r>
    <n v="3066"/>
    <s v="NRx"/>
    <x v="1"/>
    <s v="Thyroid Market"/>
    <n v="65"/>
    <n v="1"/>
    <n v="242"/>
    <n v="195"/>
    <n v="235"/>
  </r>
  <r>
    <n v="3066"/>
    <s v="NRx"/>
    <x v="3"/>
    <s v="Thyroid Market"/>
    <n v="35"/>
    <n v="0"/>
    <n v="333"/>
    <n v="204"/>
    <n v="1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29783-C815-4390-9BE3-A351F3071B66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32:M147" firstHeaderRow="1" firstDataRow="1" firstDataCol="1"/>
  <pivotFields count="9">
    <pivotField showAll="0"/>
    <pivotField showAll="0"/>
    <pivotField axis="axisRow" dataField="1" showAll="0">
      <items count="15">
        <item x="6"/>
        <item x="7"/>
        <item x="5"/>
        <item x="11"/>
        <item x="12"/>
        <item x="1"/>
        <item x="8"/>
        <item x="2"/>
        <item x="13"/>
        <item x="3"/>
        <item x="4"/>
        <item x="9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013CE-5AD3-41FA-9F36-B464028C7A52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:M26" firstHeaderRow="1" firstDataRow="1" firstDataCol="1" rowPageCount="1" colPageCount="1"/>
  <pivotFields count="9">
    <pivotField showAll="0"/>
    <pivotField showAll="0"/>
    <pivotField axis="axisRow" dataField="1" showAll="0">
      <items count="15">
        <item x="6"/>
        <item x="7"/>
        <item x="0"/>
        <item x="13"/>
        <item x="8"/>
        <item x="2"/>
        <item x="9"/>
        <item x="3"/>
        <item x="12"/>
        <item x="4"/>
        <item x="5"/>
        <item x="10"/>
        <item x="1"/>
        <item x="11"/>
        <item t="default"/>
      </items>
    </pivotField>
    <pivotField showAll="0"/>
    <pivotField axis="axisPage" multipleItemSelectionAllowed="1" showAll="0">
      <items count="46">
        <item h="1" x="0"/>
        <item h="1" x="18"/>
        <item h="1" x="8"/>
        <item h="1" x="22"/>
        <item h="1" x="27"/>
        <item h="1" x="32"/>
        <item h="1" x="39"/>
        <item h="1" x="41"/>
        <item h="1" x="19"/>
        <item h="1" x="21"/>
        <item h="1" x="13"/>
        <item x="2"/>
        <item x="15"/>
        <item x="3"/>
        <item x="30"/>
        <item x="24"/>
        <item x="5"/>
        <item x="14"/>
        <item x="9"/>
        <item x="42"/>
        <item x="25"/>
        <item x="34"/>
        <item x="40"/>
        <item x="20"/>
        <item x="38"/>
        <item x="33"/>
        <item x="17"/>
        <item x="36"/>
        <item x="37"/>
        <item x="11"/>
        <item x="4"/>
        <item x="23"/>
        <item x="12"/>
        <item x="1"/>
        <item x="29"/>
        <item x="35"/>
        <item x="26"/>
        <item x="7"/>
        <item x="6"/>
        <item x="43"/>
        <item x="31"/>
        <item x="44"/>
        <item x="28"/>
        <item x="16"/>
        <item x="1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hier="-1"/>
  </pageFields>
  <dataFields count="1">
    <dataField name="Count of Produc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workbookViewId="0"/>
  </sheetViews>
  <sheetFormatPr defaultRowHeight="14.5" x14ac:dyDescent="0.35"/>
  <sheetData>
    <row r="1" spans="1:10" x14ac:dyDescent="0.35">
      <c r="A1" s="50"/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35">
      <c r="A2" s="50"/>
      <c r="B2" s="15" t="s">
        <v>0</v>
      </c>
      <c r="C2" s="50"/>
      <c r="D2" s="50"/>
      <c r="E2" s="50"/>
      <c r="F2" s="50"/>
      <c r="G2" s="50"/>
      <c r="H2" s="50"/>
      <c r="I2" s="50"/>
      <c r="J2" s="50"/>
    </row>
    <row r="3" spans="1:10" x14ac:dyDescent="0.35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0" x14ac:dyDescent="0.35">
      <c r="A4" s="50"/>
      <c r="B4" s="50" t="s">
        <v>1</v>
      </c>
      <c r="C4" s="50"/>
      <c r="D4" s="50"/>
      <c r="E4" s="50"/>
      <c r="F4" s="50"/>
      <c r="G4" s="50"/>
      <c r="H4" s="50"/>
      <c r="I4" s="50"/>
      <c r="J4" s="50"/>
    </row>
    <row r="5" spans="1:10" x14ac:dyDescent="0.35">
      <c r="A5" s="50"/>
      <c r="B5" t="s">
        <v>2</v>
      </c>
      <c r="C5" s="50"/>
      <c r="D5" s="50"/>
      <c r="E5" s="50"/>
      <c r="F5" s="50"/>
      <c r="G5" s="50"/>
      <c r="H5" s="50"/>
      <c r="I5" s="50"/>
      <c r="J5" s="50"/>
    </row>
    <row r="6" spans="1:10" x14ac:dyDescent="0.35">
      <c r="A6" s="50"/>
      <c r="B6" s="50" t="s">
        <v>3</v>
      </c>
      <c r="C6" s="50"/>
      <c r="D6" s="50"/>
      <c r="E6" s="50"/>
      <c r="F6" s="50"/>
      <c r="G6" s="50"/>
      <c r="H6" s="50"/>
      <c r="I6" s="50"/>
      <c r="J6" s="50"/>
    </row>
    <row r="7" spans="1:10" x14ac:dyDescent="0.35">
      <c r="A7" s="50"/>
      <c r="B7" s="50" t="s">
        <v>4</v>
      </c>
      <c r="C7" s="50"/>
      <c r="D7" s="50"/>
      <c r="E7" s="50"/>
      <c r="F7" s="50"/>
      <c r="G7" s="50"/>
      <c r="H7" s="50"/>
      <c r="I7" s="50"/>
      <c r="J7" s="50"/>
    </row>
    <row r="8" spans="1:10" x14ac:dyDescent="0.35">
      <c r="A8" s="50"/>
      <c r="B8" s="50" t="s">
        <v>5</v>
      </c>
      <c r="C8" s="50"/>
      <c r="D8" s="50"/>
      <c r="E8" s="50"/>
      <c r="F8" s="50"/>
      <c r="G8" s="50"/>
      <c r="H8" s="50"/>
      <c r="I8" s="50"/>
      <c r="J8" s="50"/>
    </row>
    <row r="9" spans="1:10" x14ac:dyDescent="0.35">
      <c r="A9" s="50"/>
      <c r="B9" t="s">
        <v>6</v>
      </c>
      <c r="C9" s="50"/>
      <c r="D9" s="50"/>
      <c r="E9" s="50"/>
      <c r="F9" s="50"/>
      <c r="G9" s="50"/>
      <c r="H9" s="50"/>
      <c r="I9" s="50"/>
      <c r="J9" s="50"/>
    </row>
    <row r="10" spans="1:10" x14ac:dyDescent="0.35">
      <c r="A10" s="50"/>
      <c r="B10" t="s">
        <v>7</v>
      </c>
      <c r="C10" s="50"/>
      <c r="D10" s="50"/>
      <c r="E10" s="50"/>
      <c r="F10" s="50"/>
      <c r="G10" s="50"/>
      <c r="H10" s="50"/>
      <c r="I10" s="50"/>
      <c r="J10" s="50"/>
    </row>
    <row r="11" spans="1:10" x14ac:dyDescent="0.35">
      <c r="A11" s="50"/>
      <c r="B11" t="s">
        <v>8</v>
      </c>
      <c r="C11" s="50"/>
      <c r="D11" s="50"/>
      <c r="E11" s="50"/>
      <c r="F11" s="50"/>
      <c r="G11" s="50"/>
      <c r="H11" s="50"/>
      <c r="I11" s="50"/>
      <c r="J11" s="50"/>
    </row>
    <row r="12" spans="1:10" x14ac:dyDescent="0.35">
      <c r="A12" s="50"/>
      <c r="B12" t="s">
        <v>9</v>
      </c>
      <c r="C12" s="50"/>
      <c r="D12" s="50"/>
      <c r="E12" s="50"/>
      <c r="F12" s="50"/>
      <c r="G12" s="50"/>
      <c r="H12" s="50"/>
      <c r="I12" s="50"/>
      <c r="J12" s="50"/>
    </row>
    <row r="13" spans="1:10" x14ac:dyDescent="0.35">
      <c r="A13" s="50"/>
      <c r="B13" t="s">
        <v>10</v>
      </c>
      <c r="C13" s="50"/>
      <c r="D13" s="50"/>
      <c r="E13" s="50"/>
      <c r="F13" s="50"/>
      <c r="G13" s="50"/>
      <c r="H13" s="50"/>
      <c r="I13" s="50"/>
      <c r="J13" s="50"/>
    </row>
    <row r="14" spans="1:10" x14ac:dyDescent="0.35">
      <c r="A14" s="50"/>
      <c r="C14" s="50"/>
      <c r="D14" s="50"/>
      <c r="E14" s="50"/>
      <c r="F14" s="50"/>
      <c r="G14" s="50"/>
      <c r="H14" s="50"/>
      <c r="I14" s="50"/>
      <c r="J14" s="50"/>
    </row>
    <row r="15" spans="1:10" x14ac:dyDescent="0.35">
      <c r="A15" s="50"/>
      <c r="B15" s="51" t="s">
        <v>11</v>
      </c>
      <c r="C15" s="51"/>
      <c r="D15" s="52" t="s">
        <v>12</v>
      </c>
      <c r="E15" s="53"/>
      <c r="F15" s="54"/>
      <c r="G15" s="55"/>
      <c r="H15" s="50"/>
      <c r="I15" s="50"/>
      <c r="J15" s="50"/>
    </row>
    <row r="16" spans="1:10" x14ac:dyDescent="0.35">
      <c r="A16" s="50"/>
      <c r="B16" s="62"/>
      <c r="C16" s="63"/>
      <c r="D16" s="62"/>
      <c r="E16" s="64"/>
      <c r="F16" s="64"/>
      <c r="G16" s="63"/>
      <c r="H16" s="50"/>
      <c r="I16" s="50"/>
      <c r="J16" s="50"/>
    </row>
    <row r="17" spans="1:10" x14ac:dyDescent="0.35">
      <c r="A17" s="50"/>
      <c r="B17" s="50"/>
      <c r="C17" s="50"/>
      <c r="D17" s="50"/>
      <c r="E17" s="50"/>
      <c r="F17" s="50"/>
      <c r="G17" s="50"/>
      <c r="H17" s="50"/>
      <c r="I17" s="50"/>
      <c r="J17" s="50"/>
    </row>
    <row r="18" spans="1:10" x14ac:dyDescent="0.35">
      <c r="A18" s="50"/>
      <c r="B18" s="50" t="s">
        <v>13</v>
      </c>
      <c r="C18" s="50"/>
      <c r="D18" s="50"/>
      <c r="E18" s="50"/>
      <c r="F18" s="50"/>
      <c r="G18" s="50"/>
      <c r="H18" s="50"/>
      <c r="I18" s="50"/>
      <c r="J18" s="50"/>
    </row>
    <row r="19" spans="1:10" x14ac:dyDescent="0.35">
      <c r="A19" s="50"/>
      <c r="B19" s="50"/>
      <c r="C19" s="50"/>
      <c r="D19" s="50"/>
      <c r="E19" s="50"/>
      <c r="F19" s="50"/>
      <c r="G19" s="50"/>
      <c r="H19" s="50"/>
      <c r="I19" s="50"/>
      <c r="J19" s="50"/>
    </row>
    <row r="20" spans="1:10" x14ac:dyDescent="0.35">
      <c r="A20" s="50"/>
      <c r="B20" s="50"/>
      <c r="C20" s="15" t="s">
        <v>14</v>
      </c>
      <c r="D20" s="50"/>
      <c r="E20" s="50"/>
      <c r="F20" s="50"/>
      <c r="G20" s="50"/>
      <c r="H20" s="50"/>
      <c r="I20" s="50"/>
      <c r="J20" s="50"/>
    </row>
    <row r="21" spans="1:10" x14ac:dyDescent="0.35">
      <c r="A21" s="50"/>
      <c r="B21" s="50"/>
      <c r="C21" s="50"/>
      <c r="D21" s="50"/>
      <c r="E21" s="50"/>
      <c r="F21" s="50"/>
      <c r="G21" s="50"/>
      <c r="H21" s="50"/>
      <c r="I21" s="50"/>
      <c r="J21" s="50"/>
    </row>
  </sheetData>
  <mergeCells count="2">
    <mergeCell ref="B16:C16"/>
    <mergeCell ref="D16:G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showGridLines="0" workbookViewId="0"/>
  </sheetViews>
  <sheetFormatPr defaultRowHeight="14.5" x14ac:dyDescent="0.35"/>
  <cols>
    <col min="2" max="2" width="32.7265625" bestFit="1" customWidth="1"/>
    <col min="3" max="3" width="16.453125" bestFit="1" customWidth="1"/>
    <col min="4" max="4" width="10" bestFit="1" customWidth="1"/>
    <col min="5" max="5" width="29" customWidth="1"/>
    <col min="6" max="6" width="14.08984375" bestFit="1" customWidth="1"/>
    <col min="7" max="7" width="9.81640625" bestFit="1" customWidth="1"/>
    <col min="8" max="8" width="26.81640625" bestFit="1" customWidth="1"/>
    <col min="9" max="9" width="10.453125" bestFit="1" customWidth="1"/>
    <col min="10" max="10" width="17.1796875" bestFit="1" customWidth="1"/>
    <col min="18" max="21" width="0" hidden="1" customWidth="1"/>
    <col min="23" max="23" width="0" hidden="1" customWidth="1"/>
  </cols>
  <sheetData>
    <row r="1" spans="1:8" x14ac:dyDescent="0.35">
      <c r="A1" t="s">
        <v>15</v>
      </c>
      <c r="H1" s="57" t="s">
        <v>16</v>
      </c>
    </row>
    <row r="2" spans="1:8" x14ac:dyDescent="0.35">
      <c r="B2" s="43" t="s">
        <v>17</v>
      </c>
      <c r="C2" s="43" t="s">
        <v>18</v>
      </c>
      <c r="D2" s="43" t="s">
        <v>19</v>
      </c>
      <c r="E2" s="43" t="s">
        <v>20</v>
      </c>
    </row>
    <row r="3" spans="1:8" x14ac:dyDescent="0.35">
      <c r="B3" s="22" t="s">
        <v>21</v>
      </c>
      <c r="C3" s="21" t="s">
        <v>22</v>
      </c>
      <c r="D3" s="21" t="s">
        <v>23</v>
      </c>
      <c r="E3" s="21">
        <v>956</v>
      </c>
    </row>
    <row r="4" spans="1:8" x14ac:dyDescent="0.35">
      <c r="B4" s="22" t="s">
        <v>24</v>
      </c>
      <c r="C4" s="21" t="s">
        <v>25</v>
      </c>
      <c r="D4" s="21" t="s">
        <v>26</v>
      </c>
      <c r="E4" s="21">
        <v>214</v>
      </c>
    </row>
    <row r="5" spans="1:8" x14ac:dyDescent="0.35">
      <c r="B5" s="22" t="s">
        <v>27</v>
      </c>
      <c r="C5" s="21" t="s">
        <v>22</v>
      </c>
      <c r="D5" s="21" t="s">
        <v>28</v>
      </c>
      <c r="E5" s="21">
        <v>844</v>
      </c>
    </row>
    <row r="6" spans="1:8" x14ac:dyDescent="0.35">
      <c r="B6" s="22" t="s">
        <v>29</v>
      </c>
      <c r="C6" s="21" t="s">
        <v>25</v>
      </c>
      <c r="D6" s="21" t="s">
        <v>30</v>
      </c>
      <c r="E6" s="21">
        <v>341</v>
      </c>
    </row>
    <row r="7" spans="1:8" x14ac:dyDescent="0.35">
      <c r="B7" s="22" t="s">
        <v>31</v>
      </c>
      <c r="C7" s="21" t="s">
        <v>32</v>
      </c>
      <c r="D7" s="21" t="s">
        <v>33</v>
      </c>
      <c r="E7" s="21">
        <v>849</v>
      </c>
    </row>
    <row r="8" spans="1:8" x14ac:dyDescent="0.35">
      <c r="B8" s="22" t="s">
        <v>34</v>
      </c>
      <c r="C8" s="21" t="s">
        <v>22</v>
      </c>
      <c r="D8" s="21" t="s">
        <v>35</v>
      </c>
      <c r="E8" s="21">
        <v>924</v>
      </c>
    </row>
    <row r="9" spans="1:8" x14ac:dyDescent="0.35">
      <c r="B9" s="22" t="s">
        <v>36</v>
      </c>
      <c r="C9" s="21" t="s">
        <v>22</v>
      </c>
      <c r="D9" s="21" t="s">
        <v>37</v>
      </c>
      <c r="E9" s="21">
        <v>43</v>
      </c>
    </row>
    <row r="10" spans="1:8" x14ac:dyDescent="0.35">
      <c r="B10" s="22" t="s">
        <v>38</v>
      </c>
      <c r="C10" s="21" t="s">
        <v>32</v>
      </c>
      <c r="D10" s="21" t="s">
        <v>39</v>
      </c>
      <c r="E10" s="21">
        <v>405</v>
      </c>
    </row>
    <row r="11" spans="1:8" x14ac:dyDescent="0.35">
      <c r="B11" s="22" t="s">
        <v>40</v>
      </c>
      <c r="C11" s="21" t="s">
        <v>25</v>
      </c>
      <c r="D11" s="21" t="s">
        <v>41</v>
      </c>
      <c r="E11" s="21">
        <v>471</v>
      </c>
    </row>
    <row r="12" spans="1:8" x14ac:dyDescent="0.35">
      <c r="B12" s="22" t="s">
        <v>42</v>
      </c>
      <c r="C12" s="21" t="s">
        <v>32</v>
      </c>
      <c r="D12" s="21" t="s">
        <v>43</v>
      </c>
      <c r="E12" s="21">
        <v>868</v>
      </c>
    </row>
    <row r="14" spans="1:8" x14ac:dyDescent="0.35">
      <c r="B14" s="15" t="s">
        <v>44</v>
      </c>
    </row>
    <row r="15" spans="1:8" x14ac:dyDescent="0.35">
      <c r="B15" s="24">
        <f>AVERAGE(E3:E12)</f>
        <v>591.5</v>
      </c>
    </row>
    <row r="17" spans="1:9" x14ac:dyDescent="0.35">
      <c r="B17" s="15" t="s">
        <v>45</v>
      </c>
    </row>
    <row r="18" spans="1:9" x14ac:dyDescent="0.35">
      <c r="B18" s="23">
        <f>AVERAGEIF(C3:C12,"Auto",E3:E12)</f>
        <v>691.75</v>
      </c>
    </row>
    <row r="20" spans="1:9" x14ac:dyDescent="0.35">
      <c r="B20" s="15" t="s">
        <v>46</v>
      </c>
    </row>
    <row r="21" spans="1:9" x14ac:dyDescent="0.35">
      <c r="B21" s="23" t="str" cm="1">
        <f t="array" ref="B21">_xlfn._xlws.FILTER(B3:B12,E3:E12=MIN(E3:E12))</f>
        <v>Time.com</v>
      </c>
    </row>
    <row r="23" spans="1:9" x14ac:dyDescent="0.35">
      <c r="B23" s="15" t="s">
        <v>47</v>
      </c>
    </row>
    <row r="24" spans="1:9" x14ac:dyDescent="0.35">
      <c r="B24" s="23">
        <f>COUNTIF(C3:C12,"Retail")</f>
        <v>3</v>
      </c>
    </row>
    <row r="26" spans="1:9" x14ac:dyDescent="0.35">
      <c r="A26" t="s">
        <v>48</v>
      </c>
    </row>
    <row r="27" spans="1:9" x14ac:dyDescent="0.35">
      <c r="B27" s="10" t="s">
        <v>49</v>
      </c>
      <c r="C27" s="14"/>
      <c r="D27" s="1"/>
      <c r="E27" s="1"/>
      <c r="F27" s="19"/>
      <c r="G27" s="19"/>
      <c r="H27" s="58" t="s">
        <v>16</v>
      </c>
    </row>
    <row r="28" spans="1:9" ht="15" thickBot="1" x14ac:dyDescent="0.4">
      <c r="B28" s="12"/>
    </row>
    <row r="29" spans="1:9" ht="15" thickBot="1" x14ac:dyDescent="0.4">
      <c r="B29" s="41" t="s">
        <v>50</v>
      </c>
      <c r="C29" s="42" t="s">
        <v>51</v>
      </c>
      <c r="E29" s="41" t="s">
        <v>52</v>
      </c>
      <c r="F29" s="42" t="s">
        <v>51</v>
      </c>
    </row>
    <row r="30" spans="1:9" ht="15" thickBot="1" x14ac:dyDescent="0.4">
      <c r="B30" s="39" t="s">
        <v>53</v>
      </c>
      <c r="C30" s="3">
        <v>1948</v>
      </c>
      <c r="E30" s="37" t="s">
        <v>54</v>
      </c>
      <c r="F30" s="38">
        <f>VLOOKUP(LEFT(TRIM(E30),FIND(" ",TRIM(E30))-1),$B$30:$C$35,2,TRUE)</f>
        <v>1968</v>
      </c>
      <c r="I30" s="72"/>
    </row>
    <row r="31" spans="1:9" ht="15" thickBot="1" x14ac:dyDescent="0.4">
      <c r="B31" s="39" t="s">
        <v>55</v>
      </c>
      <c r="C31" s="3">
        <v>1964</v>
      </c>
      <c r="E31" s="39" t="s">
        <v>56</v>
      </c>
      <c r="F31" s="38">
        <f t="shared" ref="F31:F35" si="0">VLOOKUP(LEFT(TRIM(E31),FIND(" ",TRIM(E31))-1),$B$30:$C$35,2,TRUE)</f>
        <v>1965</v>
      </c>
      <c r="I31" s="72"/>
    </row>
    <row r="32" spans="1:9" ht="15" thickBot="1" x14ac:dyDescent="0.4">
      <c r="B32" s="39" t="s">
        <v>57</v>
      </c>
      <c r="C32" s="3">
        <v>1977</v>
      </c>
      <c r="E32" s="39" t="s">
        <v>58</v>
      </c>
      <c r="F32" s="38">
        <f t="shared" si="0"/>
        <v>1975</v>
      </c>
      <c r="I32" s="72"/>
    </row>
    <row r="33" spans="1:9" ht="15" thickBot="1" x14ac:dyDescent="0.4">
      <c r="B33" s="39" t="s">
        <v>59</v>
      </c>
      <c r="C33" s="3">
        <v>1975</v>
      </c>
      <c r="E33" s="39" t="s">
        <v>60</v>
      </c>
      <c r="F33" s="38">
        <f t="shared" si="0"/>
        <v>1968</v>
      </c>
      <c r="I33" s="72"/>
    </row>
    <row r="34" spans="1:9" ht="15" thickBot="1" x14ac:dyDescent="0.4">
      <c r="B34" s="39" t="s">
        <v>61</v>
      </c>
      <c r="C34" s="3">
        <v>1968</v>
      </c>
      <c r="E34" s="39" t="s">
        <v>62</v>
      </c>
      <c r="F34" s="38">
        <f t="shared" si="0"/>
        <v>1977</v>
      </c>
      <c r="I34" s="72"/>
    </row>
    <row r="35" spans="1:9" ht="15" thickBot="1" x14ac:dyDescent="0.4">
      <c r="B35" s="40" t="s">
        <v>63</v>
      </c>
      <c r="C35" s="6">
        <v>1965</v>
      </c>
      <c r="E35" s="40" t="s">
        <v>64</v>
      </c>
      <c r="F35" s="38">
        <f t="shared" si="0"/>
        <v>1968</v>
      </c>
      <c r="I35" s="72"/>
    </row>
    <row r="37" spans="1:9" x14ac:dyDescent="0.35">
      <c r="A37" t="s">
        <v>65</v>
      </c>
      <c r="H37" s="56" t="s">
        <v>66</v>
      </c>
    </row>
    <row r="38" spans="1:9" x14ac:dyDescent="0.35">
      <c r="B38" s="10" t="s">
        <v>67</v>
      </c>
      <c r="C38" s="1"/>
    </row>
    <row r="39" spans="1:9" x14ac:dyDescent="0.35">
      <c r="B39" s="10"/>
      <c r="C39" s="1"/>
    </row>
    <row r="40" spans="1:9" x14ac:dyDescent="0.35">
      <c r="B40" s="43" t="s">
        <v>68</v>
      </c>
      <c r="C40" s="43" t="s">
        <v>69</v>
      </c>
    </row>
    <row r="41" spans="1:9" x14ac:dyDescent="0.35">
      <c r="B41" s="20" t="s">
        <v>70</v>
      </c>
      <c r="C41" s="36" t="str">
        <f>SUBSTITUTE(B41,".",",")</f>
        <v>34,000,563</v>
      </c>
    </row>
    <row r="42" spans="1:9" x14ac:dyDescent="0.35">
      <c r="B42" s="20" t="s">
        <v>71</v>
      </c>
      <c r="C42" s="36" t="str">
        <f t="shared" ref="C42:C46" si="1">SUBSTITUTE(B42,".",",")</f>
        <v>56,432,523</v>
      </c>
    </row>
    <row r="43" spans="1:9" x14ac:dyDescent="0.35">
      <c r="B43" s="20" t="s">
        <v>72</v>
      </c>
      <c r="C43" s="36" t="str">
        <f t="shared" si="1"/>
        <v>25,435,377</v>
      </c>
    </row>
    <row r="44" spans="1:9" x14ac:dyDescent="0.35">
      <c r="B44" s="20">
        <v>31.213999999999999</v>
      </c>
      <c r="C44" s="36" t="str">
        <f t="shared" si="1"/>
        <v>31,214</v>
      </c>
    </row>
    <row r="45" spans="1:9" x14ac:dyDescent="0.35">
      <c r="B45" s="20">
        <v>457.56400000000002</v>
      </c>
      <c r="C45" s="36" t="str">
        <f t="shared" si="1"/>
        <v>457,564</v>
      </c>
    </row>
    <row r="46" spans="1:9" x14ac:dyDescent="0.35">
      <c r="B46" s="20">
        <v>346.36599999999999</v>
      </c>
      <c r="C46" s="36" t="str">
        <f t="shared" si="1"/>
        <v>346,366</v>
      </c>
    </row>
    <row r="48" spans="1:9" x14ac:dyDescent="0.35">
      <c r="H48" s="56" t="s">
        <v>73</v>
      </c>
    </row>
    <row r="49" spans="1:16" x14ac:dyDescent="0.35">
      <c r="A49" t="s">
        <v>74</v>
      </c>
      <c r="B49" s="13" t="s">
        <v>75</v>
      </c>
      <c r="C49" s="1"/>
    </row>
    <row r="50" spans="1:16" x14ac:dyDescent="0.35">
      <c r="B50" s="9"/>
    </row>
    <row r="51" spans="1:16" x14ac:dyDescent="0.35">
      <c r="B51" s="13" t="s">
        <v>76</v>
      </c>
      <c r="C51" s="1"/>
      <c r="D51" s="1"/>
      <c r="E51" s="1"/>
      <c r="F51" s="1"/>
      <c r="G51" s="1"/>
      <c r="H51" s="1"/>
      <c r="I51" s="73" t="s">
        <v>164</v>
      </c>
      <c r="J51" s="1">
        <f>COUNTIF('Data Q3'!F4:F124,"&gt;30")</f>
        <v>93</v>
      </c>
    </row>
    <row r="52" spans="1:16" x14ac:dyDescent="0.35">
      <c r="B52" s="9"/>
    </row>
    <row r="53" spans="1:16" x14ac:dyDescent="0.35">
      <c r="B53" s="48" t="s">
        <v>77</v>
      </c>
      <c r="C53" s="49" t="s">
        <v>78</v>
      </c>
      <c r="D53" s="49" t="s">
        <v>79</v>
      </c>
      <c r="E53" s="49" t="s">
        <v>80</v>
      </c>
      <c r="F53" s="49" t="s">
        <v>81</v>
      </c>
      <c r="G53" s="49" t="s">
        <v>82</v>
      </c>
      <c r="H53" s="49" t="s">
        <v>83</v>
      </c>
      <c r="I53" s="49" t="s">
        <v>84</v>
      </c>
      <c r="J53" s="49" t="s">
        <v>85</v>
      </c>
      <c r="K53" s="49" t="s">
        <v>86</v>
      </c>
      <c r="L53" s="49" t="s">
        <v>87</v>
      </c>
      <c r="M53" s="49" t="s">
        <v>88</v>
      </c>
      <c r="N53" s="49" t="s">
        <v>89</v>
      </c>
      <c r="O53" s="49" t="s">
        <v>90</v>
      </c>
      <c r="P53" s="49" t="s">
        <v>91</v>
      </c>
    </row>
    <row r="54" spans="1:16" x14ac:dyDescent="0.35">
      <c r="B54" s="1"/>
      <c r="C54" s="1">
        <f>VLOOKUP(C53,'Data Q3'!$L$133:$M$146,2,)</f>
        <v>8</v>
      </c>
      <c r="D54" s="1">
        <f>VLOOKUP(D53,'Data Q3'!$L$133:$M$146,2,)</f>
        <v>5</v>
      </c>
      <c r="E54" s="1">
        <f>VLOOKUP(E53,'Data Q3'!$L$133:$M$146,2,)</f>
        <v>9</v>
      </c>
      <c r="F54" s="1">
        <f>VLOOKUP(F53,'Data Q3'!$L$133:$M$146,2,)</f>
        <v>4</v>
      </c>
      <c r="G54" s="1">
        <f>VLOOKUP(G53,'Data Q3'!$L$133:$M$146,2,)</f>
        <v>8</v>
      </c>
      <c r="H54" s="1">
        <f>VLOOKUP(H53,'Data Q3'!$L$133:$M$146,2,)</f>
        <v>8</v>
      </c>
      <c r="I54" s="1">
        <f>VLOOKUP(I53,'Data Q3'!$L$133:$M$146,2,)</f>
        <v>9</v>
      </c>
      <c r="J54" s="1">
        <f>VLOOKUP(J53,'Data Q3'!$L$133:$M$146,2,)</f>
        <v>8</v>
      </c>
      <c r="K54" s="1">
        <f>VLOOKUP(K53,'Data Q3'!$L$133:$M$146,2,)</f>
        <v>4</v>
      </c>
      <c r="L54" s="1">
        <f>VLOOKUP(L53,'Data Q3'!$L$133:$M$146,2,)</f>
        <v>6</v>
      </c>
      <c r="M54" s="1">
        <f>VLOOKUP(M53,'Data Q3'!$L$133:$M$146,2,)</f>
        <v>4</v>
      </c>
      <c r="N54" s="1">
        <f>VLOOKUP(N53,'Data Q3'!$L$133:$M$146,2,)</f>
        <v>7</v>
      </c>
      <c r="O54" s="1">
        <f>VLOOKUP(O53,'Data Q3'!$L$133:$M$146,2,)</f>
        <v>6</v>
      </c>
      <c r="P54" s="1">
        <f>VLOOKUP(P53,'Data Q3'!$L$133:$M$146,2,)</f>
        <v>7</v>
      </c>
    </row>
    <row r="57" spans="1:16" x14ac:dyDescent="0.35">
      <c r="A57" t="s">
        <v>92</v>
      </c>
      <c r="B57" s="12" t="s">
        <v>93</v>
      </c>
      <c r="H57" s="56" t="s">
        <v>73</v>
      </c>
    </row>
    <row r="59" spans="1:16" x14ac:dyDescent="0.35">
      <c r="A59" t="s">
        <v>94</v>
      </c>
      <c r="B59" s="12" t="s">
        <v>95</v>
      </c>
    </row>
    <row r="60" spans="1:16" x14ac:dyDescent="0.35">
      <c r="A60" t="s">
        <v>96</v>
      </c>
      <c r="B60" t="s">
        <v>97</v>
      </c>
      <c r="C60" s="35"/>
    </row>
    <row r="61" spans="1:16" x14ac:dyDescent="0.35">
      <c r="A61" t="s">
        <v>98</v>
      </c>
      <c r="B61" t="s">
        <v>99</v>
      </c>
      <c r="C61" s="35"/>
    </row>
    <row r="62" spans="1:16" x14ac:dyDescent="0.35">
      <c r="C62" s="35"/>
    </row>
    <row r="63" spans="1:16" x14ac:dyDescent="0.35">
      <c r="A63" t="s">
        <v>100</v>
      </c>
      <c r="B63" s="12" t="s">
        <v>101</v>
      </c>
      <c r="C63" s="35"/>
    </row>
    <row r="64" spans="1:16" x14ac:dyDescent="0.35">
      <c r="A64" t="s">
        <v>102</v>
      </c>
      <c r="B64" s="12" t="s">
        <v>103</v>
      </c>
      <c r="C64" s="35"/>
    </row>
    <row r="65" spans="1:23" x14ac:dyDescent="0.35">
      <c r="B65" s="35"/>
      <c r="C65" s="35"/>
    </row>
    <row r="66" spans="1:23" ht="15" thickBot="1" x14ac:dyDescent="0.4">
      <c r="B66" s="34" t="str">
        <f>B67</f>
        <v>Fruits</v>
      </c>
      <c r="C66" s="34" t="str">
        <f>D67</f>
        <v>Vegetables</v>
      </c>
    </row>
    <row r="67" spans="1:23" ht="15" thickBot="1" x14ac:dyDescent="0.4">
      <c r="B67" s="44" t="s">
        <v>104</v>
      </c>
      <c r="C67" s="45" t="s">
        <v>105</v>
      </c>
      <c r="D67" s="46" t="s">
        <v>106</v>
      </c>
      <c r="E67" s="45" t="s">
        <v>105</v>
      </c>
      <c r="F67" s="12"/>
      <c r="G67" s="47" t="s">
        <v>107</v>
      </c>
      <c r="H67" s="47" t="s">
        <v>108</v>
      </c>
      <c r="I67" s="47" t="s">
        <v>105</v>
      </c>
      <c r="R67" t="s">
        <v>107</v>
      </c>
      <c r="T67" s="44" t="s">
        <v>104</v>
      </c>
      <c r="U67" s="45" t="s">
        <v>105</v>
      </c>
    </row>
    <row r="68" spans="1:23" x14ac:dyDescent="0.35">
      <c r="B68" s="33" t="s">
        <v>109</v>
      </c>
      <c r="C68" s="31">
        <v>52</v>
      </c>
      <c r="D68" s="32" t="s">
        <v>110</v>
      </c>
      <c r="E68" s="31">
        <v>71</v>
      </c>
      <c r="G68" s="71" t="s">
        <v>106</v>
      </c>
      <c r="H68" s="71" t="s">
        <v>114</v>
      </c>
      <c r="I68" s="71">
        <v>57</v>
      </c>
      <c r="R68" t="s">
        <v>104</v>
      </c>
      <c r="T68" s="33" t="s">
        <v>109</v>
      </c>
      <c r="U68" s="31">
        <v>52</v>
      </c>
      <c r="W68" cm="1">
        <f t="array" ref="W68">_xlfn._xlws.FILTER(U68:U77,T68:T77=H68)</f>
        <v>57</v>
      </c>
    </row>
    <row r="69" spans="1:23" x14ac:dyDescent="0.35">
      <c r="B69" s="30" t="s">
        <v>111</v>
      </c>
      <c r="C69" s="28">
        <v>32</v>
      </c>
      <c r="D69" s="29" t="s">
        <v>112</v>
      </c>
      <c r="E69" s="28">
        <v>30</v>
      </c>
      <c r="R69" t="s">
        <v>106</v>
      </c>
      <c r="T69" s="30" t="s">
        <v>111</v>
      </c>
      <c r="U69" s="28">
        <v>32</v>
      </c>
    </row>
    <row r="70" spans="1:23" x14ac:dyDescent="0.35">
      <c r="A70" s="11"/>
      <c r="B70" s="30" t="s">
        <v>113</v>
      </c>
      <c r="C70" s="28">
        <v>67</v>
      </c>
      <c r="D70" s="29" t="s">
        <v>114</v>
      </c>
      <c r="E70" s="28">
        <v>57</v>
      </c>
      <c r="T70" s="30" t="s">
        <v>113</v>
      </c>
      <c r="U70" s="28">
        <v>67</v>
      </c>
    </row>
    <row r="71" spans="1:23" x14ac:dyDescent="0.35">
      <c r="A71" s="11"/>
      <c r="B71" s="30" t="s">
        <v>115</v>
      </c>
      <c r="C71" s="28">
        <v>48</v>
      </c>
      <c r="D71" s="29" t="s">
        <v>116</v>
      </c>
      <c r="E71" s="28">
        <v>50</v>
      </c>
      <c r="T71" s="30" t="s">
        <v>115</v>
      </c>
      <c r="U71" s="28">
        <v>48</v>
      </c>
    </row>
    <row r="72" spans="1:23" ht="15" thickBot="1" x14ac:dyDescent="0.4">
      <c r="B72" s="27" t="s">
        <v>117</v>
      </c>
      <c r="C72" s="25">
        <v>69</v>
      </c>
      <c r="D72" s="26" t="s">
        <v>118</v>
      </c>
      <c r="E72" s="25">
        <v>58</v>
      </c>
      <c r="T72" s="27" t="s">
        <v>117</v>
      </c>
      <c r="U72" s="25">
        <v>69</v>
      </c>
    </row>
    <row r="73" spans="1:23" x14ac:dyDescent="0.35">
      <c r="T73" s="32" t="s">
        <v>110</v>
      </c>
      <c r="U73" s="31">
        <v>71</v>
      </c>
    </row>
    <row r="74" spans="1:23" x14ac:dyDescent="0.35">
      <c r="T74" s="29" t="s">
        <v>112</v>
      </c>
      <c r="U74" s="28">
        <v>30</v>
      </c>
    </row>
    <row r="75" spans="1:23" x14ac:dyDescent="0.35">
      <c r="T75" s="29" t="s">
        <v>114</v>
      </c>
      <c r="U75" s="28">
        <v>57</v>
      </c>
    </row>
    <row r="76" spans="1:23" x14ac:dyDescent="0.35">
      <c r="A76" t="s">
        <v>119</v>
      </c>
      <c r="B76" t="s">
        <v>120</v>
      </c>
      <c r="H76" s="56" t="s">
        <v>73</v>
      </c>
      <c r="T76" s="29" t="s">
        <v>116</v>
      </c>
      <c r="U76" s="28">
        <v>50</v>
      </c>
    </row>
    <row r="77" spans="1:23" ht="15" thickBot="1" x14ac:dyDescent="0.4">
      <c r="B77" t="s">
        <v>121</v>
      </c>
      <c r="T77" s="26" t="s">
        <v>118</v>
      </c>
      <c r="U77" s="25">
        <v>58</v>
      </c>
    </row>
    <row r="78" spans="1:23" x14ac:dyDescent="0.35">
      <c r="B78" t="s">
        <v>122</v>
      </c>
    </row>
    <row r="79" spans="1:23" x14ac:dyDescent="0.35">
      <c r="B79" t="s">
        <v>123</v>
      </c>
    </row>
    <row r="81" spans="2:6" x14ac:dyDescent="0.35">
      <c r="B81" s="12"/>
      <c r="C81" t="s">
        <v>94</v>
      </c>
      <c r="D81" s="71">
        <f>SUM('Data - Q5'!E2:E596)</f>
        <v>297888</v>
      </c>
    </row>
    <row r="82" spans="2:6" x14ac:dyDescent="0.35">
      <c r="B82" s="12"/>
    </row>
    <row r="83" spans="2:6" x14ac:dyDescent="0.35">
      <c r="C83" t="s">
        <v>100</v>
      </c>
      <c r="D83" s="71" t="s">
        <v>159</v>
      </c>
      <c r="E83" s="71" t="s">
        <v>160</v>
      </c>
      <c r="F83" s="71" t="s">
        <v>161</v>
      </c>
    </row>
    <row r="84" spans="2:6" x14ac:dyDescent="0.35">
      <c r="D84" s="71" t="str" cm="1">
        <f t="array" ref="D84:D92">_xlfn.UNIQUE('Data - Q5'!G2:G596)</f>
        <v>AR</v>
      </c>
      <c r="E84" s="71">
        <f>SUMIF('Data - Q5'!G2:G596,D84,'Data - Q5'!E2:E596)</f>
        <v>87624</v>
      </c>
      <c r="F84" s="71">
        <f>RANK(E84,$E$84:$E$92,0)+COUNTIF($E$84:E84,E84)-1</f>
        <v>2</v>
      </c>
    </row>
    <row r="85" spans="2:6" x14ac:dyDescent="0.35">
      <c r="D85" s="71" t="str">
        <v>GA</v>
      </c>
      <c r="E85" s="71">
        <f>SUMIF('Data - Q5'!G3:G597,D85,'Data - Q5'!E3:E597)</f>
        <v>4029</v>
      </c>
      <c r="F85" s="71">
        <f>RANK(E85,$E$84:$E$92,0)+COUNTIF($E$84:E85,E85)-1</f>
        <v>8</v>
      </c>
    </row>
    <row r="86" spans="2:6" x14ac:dyDescent="0.35">
      <c r="D86" s="71" t="str">
        <v>JK</v>
      </c>
      <c r="E86" s="71">
        <f>SUMIF('Data - Q5'!G4:G598,D86,'Data - Q5'!E4:E598)</f>
        <v>10398</v>
      </c>
      <c r="F86" s="71">
        <f>RANK(E86,$E$84:$E$92,0)+COUNTIF($E$84:E86,E86)-1</f>
        <v>6</v>
      </c>
    </row>
    <row r="87" spans="2:6" x14ac:dyDescent="0.35">
      <c r="D87" s="71" t="str">
        <v>MO</v>
      </c>
      <c r="E87" s="71">
        <f>SUMIF('Data - Q5'!G5:G599,D87,'Data - Q5'!E5:E599)</f>
        <v>110784</v>
      </c>
      <c r="F87" s="71">
        <f>RANK(E87,$E$84:$E$92,0)+COUNTIF($E$84:E87,E87)-1</f>
        <v>1</v>
      </c>
    </row>
    <row r="88" spans="2:6" x14ac:dyDescent="0.35">
      <c r="D88" s="71" t="str">
        <v>OK</v>
      </c>
      <c r="E88" s="71">
        <f>SUMIF('Data - Q5'!G6:G600,D88,'Data - Q5'!E6:E600)</f>
        <v>45212</v>
      </c>
      <c r="F88" s="71">
        <f>RANK(E88,$E$84:$E$92,0)+COUNTIF($E$84:E88,E88)-1</f>
        <v>3</v>
      </c>
    </row>
    <row r="89" spans="2:6" x14ac:dyDescent="0.35">
      <c r="D89" s="71" t="str">
        <v>LA</v>
      </c>
      <c r="E89" s="71">
        <f>SUMIF('Data - Q5'!G7:G601,D89,'Data - Q5'!E7:E601)</f>
        <v>12392</v>
      </c>
      <c r="F89" s="71">
        <f>RANK(E89,$E$84:$E$92,0)+COUNTIF($E$84:E89,E89)-1</f>
        <v>5</v>
      </c>
    </row>
    <row r="90" spans="2:6" x14ac:dyDescent="0.35">
      <c r="D90" s="71" t="str">
        <v>KS</v>
      </c>
      <c r="E90" s="71">
        <f>SUMIF('Data - Q5'!G8:G602,D90,'Data - Q5'!E8:E602)</f>
        <v>15255</v>
      </c>
      <c r="F90" s="71">
        <f>RANK(E90,$E$84:$E$92,0)+COUNTIF($E$84:E90,E90)-1</f>
        <v>4</v>
      </c>
    </row>
    <row r="91" spans="2:6" x14ac:dyDescent="0.35">
      <c r="D91" s="71" t="str">
        <v>TN</v>
      </c>
      <c r="E91" s="71">
        <f>SUMIF('Data - Q5'!G9:G603,D91,'Data - Q5'!E9:E603)</f>
        <v>10162</v>
      </c>
      <c r="F91" s="71">
        <f>RANK(E91,$E$84:$E$92,0)+COUNTIF($E$84:E91,E91)-1</f>
        <v>7</v>
      </c>
    </row>
    <row r="92" spans="2:6" x14ac:dyDescent="0.35">
      <c r="D92" s="71" t="str">
        <v>TX</v>
      </c>
      <c r="E92" s="71">
        <f>SUMIF('Data - Q5'!G10:G604,D92,'Data - Q5'!E10:E604)</f>
        <v>2032</v>
      </c>
      <c r="F92" s="71">
        <f>RANK(E92,$E$84:$E$92,0)+COUNTIF($E$84:E92,E92)-1</f>
        <v>9</v>
      </c>
    </row>
    <row r="95" spans="2:6" x14ac:dyDescent="0.35">
      <c r="C95" t="s">
        <v>102</v>
      </c>
      <c r="D95" s="71" t="s">
        <v>159</v>
      </c>
      <c r="E95" s="71" t="s">
        <v>160</v>
      </c>
    </row>
    <row r="96" spans="2:6" x14ac:dyDescent="0.35">
      <c r="D96" s="71" t="str" cm="1">
        <f t="array" ref="D96:D97">_xlfn.UNIQUE('Data - Q5'!H2:H596)</f>
        <v>East</v>
      </c>
      <c r="E96" s="71">
        <f>SUMIF('Data - Q5'!H2:H596,D96,'Data - Q5'!E2:E596)</f>
        <v>160521</v>
      </c>
    </row>
    <row r="97" spans="4:5" x14ac:dyDescent="0.35">
      <c r="D97" s="71" t="str">
        <v>West</v>
      </c>
      <c r="E97" s="71">
        <f>SUMIF('Data - Q5'!H3:H597,D97,'Data - Q5'!E3:E597)</f>
        <v>137367</v>
      </c>
    </row>
  </sheetData>
  <conditionalFormatting sqref="D96:E97">
    <cfRule type="colorScale" priority="9">
      <colorScale>
        <cfvo type="min"/>
        <cfvo type="max"/>
        <color rgb="FFC00000"/>
        <color rgb="FF00B050"/>
      </colorScale>
    </cfRule>
  </conditionalFormatting>
  <conditionalFormatting sqref="C68:C72">
    <cfRule type="aboveAverage" dxfId="7" priority="7" aboveAverage="0"/>
    <cfRule type="aboveAverage" dxfId="6" priority="8"/>
  </conditionalFormatting>
  <conditionalFormatting sqref="E68:E72">
    <cfRule type="aboveAverage" dxfId="5" priority="5" aboveAverage="0"/>
    <cfRule type="aboveAverage" dxfId="4" priority="6"/>
  </conditionalFormatting>
  <conditionalFormatting sqref="U68:U72">
    <cfRule type="aboveAverage" dxfId="3" priority="3" aboveAverage="0"/>
    <cfRule type="aboveAverage" dxfId="2" priority="4"/>
  </conditionalFormatting>
  <conditionalFormatting sqref="U73:U77">
    <cfRule type="aboveAverage" dxfId="1" priority="1" aboveAverage="0"/>
    <cfRule type="aboveAverage" dxfId="0" priority="2"/>
  </conditionalFormatting>
  <dataValidations count="4">
    <dataValidation type="custom" allowBlank="1" showInputMessage="1" showErrorMessage="1" sqref="H71" xr:uid="{00000000-0002-0000-0100-000000000000}">
      <formula1>INDIRECT(G68)</formula1>
    </dataValidation>
    <dataValidation type="list" allowBlank="1" showInputMessage="1" showErrorMessage="1" sqref="G68" xr:uid="{5D0A909A-13F7-43D3-A0C4-5687279C6ED6}">
      <formula1>Category</formula1>
    </dataValidation>
    <dataValidation type="list" allowBlank="1" showInputMessage="1" showErrorMessage="1" sqref="H68" xr:uid="{3C3B8EC1-D88A-453C-AD54-9CA58BEF12B3}">
      <formula1>INDIRECT($G$68)</formula1>
    </dataValidation>
    <dataValidation type="list" allowBlank="1" showInputMessage="1" showErrorMessage="1" sqref="I68" xr:uid="{FAF2A915-F2BE-4C43-A5FD-FEBDEA54046B}">
      <formula1>_xlfn.ANCHORARRAY($W$68)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222"/>
  <sheetViews>
    <sheetView workbookViewId="0"/>
  </sheetViews>
  <sheetFormatPr defaultRowHeight="14.5" x14ac:dyDescent="0.35"/>
  <cols>
    <col min="2" max="2" width="7" customWidth="1"/>
    <col min="3" max="3" width="7.1796875" customWidth="1"/>
    <col min="4" max="4" width="26.453125" bestFit="1" customWidth="1"/>
    <col min="5" max="5" width="13.453125" bestFit="1" customWidth="1"/>
    <col min="6" max="6" width="8" customWidth="1"/>
    <col min="7" max="7" width="11.26953125" bestFit="1" customWidth="1"/>
    <col min="8" max="10" width="7.1796875" customWidth="1"/>
    <col min="12" max="12" width="26.81640625" hidden="1" customWidth="1"/>
    <col min="13" max="13" width="21.36328125" hidden="1" customWidth="1"/>
    <col min="14" max="43" width="0" hidden="1" customWidth="1"/>
  </cols>
  <sheetData>
    <row r="1" spans="2:13" ht="15" thickBot="1" x14ac:dyDescent="0.4"/>
    <row r="2" spans="2:13" ht="15" thickBot="1" x14ac:dyDescent="0.4">
      <c r="H2" s="65" t="s">
        <v>124</v>
      </c>
      <c r="I2" s="66"/>
      <c r="J2" s="67"/>
    </row>
    <row r="3" spans="2:13" x14ac:dyDescent="0.35">
      <c r="B3" s="16" t="s">
        <v>125</v>
      </c>
      <c r="C3" s="17" t="s">
        <v>126</v>
      </c>
      <c r="D3" s="17" t="s">
        <v>127</v>
      </c>
      <c r="E3" s="17" t="s">
        <v>128</v>
      </c>
      <c r="F3" s="17" t="s">
        <v>129</v>
      </c>
      <c r="G3" s="17" t="s">
        <v>130</v>
      </c>
      <c r="H3" s="17" t="s">
        <v>131</v>
      </c>
      <c r="I3" s="17" t="s">
        <v>132</v>
      </c>
      <c r="J3" s="18" t="s">
        <v>133</v>
      </c>
      <c r="L3" s="16" t="s">
        <v>125</v>
      </c>
    </row>
    <row r="4" spans="2:13" x14ac:dyDescent="0.35">
      <c r="B4" s="7">
        <v>2507</v>
      </c>
      <c r="C4" s="2" t="s">
        <v>134</v>
      </c>
      <c r="D4" s="2" t="s">
        <v>78</v>
      </c>
      <c r="E4" s="2" t="s">
        <v>135</v>
      </c>
      <c r="F4" s="2">
        <v>20</v>
      </c>
      <c r="G4" s="2">
        <v>0</v>
      </c>
      <c r="H4" s="1">
        <v>215</v>
      </c>
      <c r="I4" s="1">
        <v>235</v>
      </c>
      <c r="J4" s="3">
        <v>225</v>
      </c>
      <c r="L4" cm="1">
        <f t="array" aca="1" ref="L4:L8" ca="1">_xlfn.UNIQUE(IMS_ID)</f>
        <v>2507</v>
      </c>
    </row>
    <row r="5" spans="2:13" x14ac:dyDescent="0.35">
      <c r="B5" s="7">
        <v>2507</v>
      </c>
      <c r="C5" s="2" t="s">
        <v>134</v>
      </c>
      <c r="D5" s="2" t="s">
        <v>79</v>
      </c>
      <c r="E5" s="2" t="s">
        <v>136</v>
      </c>
      <c r="F5" s="2">
        <v>57</v>
      </c>
      <c r="G5" s="2">
        <v>1</v>
      </c>
      <c r="H5" s="1">
        <v>289</v>
      </c>
      <c r="I5" s="1">
        <v>171</v>
      </c>
      <c r="J5" s="3">
        <v>295</v>
      </c>
      <c r="L5">
        <f ca="1"/>
        <v>2518</v>
      </c>
    </row>
    <row r="6" spans="2:13" x14ac:dyDescent="0.35">
      <c r="B6" s="7">
        <v>2507</v>
      </c>
      <c r="C6" s="2" t="s">
        <v>134</v>
      </c>
      <c r="D6" s="2" t="s">
        <v>80</v>
      </c>
      <c r="E6" s="2" t="s">
        <v>136</v>
      </c>
      <c r="F6" s="2">
        <v>32</v>
      </c>
      <c r="G6" s="2">
        <v>0</v>
      </c>
      <c r="H6" s="1">
        <v>271</v>
      </c>
      <c r="I6" s="1">
        <v>221</v>
      </c>
      <c r="J6" s="3">
        <v>239</v>
      </c>
      <c r="L6">
        <f ca="1"/>
        <v>2643</v>
      </c>
    </row>
    <row r="7" spans="2:13" x14ac:dyDescent="0.35">
      <c r="B7" s="7">
        <v>2507</v>
      </c>
      <c r="C7" s="2" t="s">
        <v>134</v>
      </c>
      <c r="D7" s="2" t="s">
        <v>81</v>
      </c>
      <c r="E7" s="2" t="s">
        <v>136</v>
      </c>
      <c r="F7" s="2">
        <v>32</v>
      </c>
      <c r="G7" s="2">
        <v>0</v>
      </c>
      <c r="H7" s="1">
        <v>234</v>
      </c>
      <c r="I7" s="1">
        <v>191</v>
      </c>
      <c r="J7" s="3">
        <v>97</v>
      </c>
      <c r="L7">
        <f ca="1"/>
        <v>3032</v>
      </c>
    </row>
    <row r="8" spans="2:13" x14ac:dyDescent="0.35">
      <c r="B8" s="7">
        <v>2507</v>
      </c>
      <c r="C8" s="2" t="s">
        <v>134</v>
      </c>
      <c r="D8" s="2" t="s">
        <v>82</v>
      </c>
      <c r="E8" s="2" t="s">
        <v>136</v>
      </c>
      <c r="F8" s="2">
        <v>34</v>
      </c>
      <c r="G8" s="2">
        <v>0</v>
      </c>
      <c r="H8" s="1">
        <v>188</v>
      </c>
      <c r="I8" s="1">
        <v>146</v>
      </c>
      <c r="J8" s="3">
        <v>208</v>
      </c>
      <c r="L8">
        <f ca="1"/>
        <v>3066</v>
      </c>
    </row>
    <row r="9" spans="2:13" x14ac:dyDescent="0.35">
      <c r="B9" s="7">
        <v>2507</v>
      </c>
      <c r="C9" s="2" t="s">
        <v>134</v>
      </c>
      <c r="D9" s="2" t="s">
        <v>83</v>
      </c>
      <c r="E9" s="2" t="s">
        <v>136</v>
      </c>
      <c r="F9" s="2">
        <v>54</v>
      </c>
      <c r="G9" s="2">
        <v>1</v>
      </c>
      <c r="H9" s="1">
        <v>247</v>
      </c>
      <c r="I9" s="1">
        <v>243</v>
      </c>
      <c r="J9" s="3">
        <v>201</v>
      </c>
      <c r="L9" s="68" t="s">
        <v>129</v>
      </c>
      <c r="M9" t="s">
        <v>163</v>
      </c>
    </row>
    <row r="10" spans="2:13" x14ac:dyDescent="0.35">
      <c r="B10" s="7">
        <v>2507</v>
      </c>
      <c r="C10" s="2" t="s">
        <v>137</v>
      </c>
      <c r="D10" s="2" t="s">
        <v>78</v>
      </c>
      <c r="E10" s="2" t="s">
        <v>135</v>
      </c>
      <c r="F10" s="2">
        <v>38</v>
      </c>
      <c r="G10" s="2">
        <v>0</v>
      </c>
      <c r="H10" s="1">
        <v>155</v>
      </c>
      <c r="I10" s="1">
        <v>180</v>
      </c>
      <c r="J10" s="3">
        <v>192</v>
      </c>
    </row>
    <row r="11" spans="2:13" x14ac:dyDescent="0.35">
      <c r="B11" s="7">
        <v>2507</v>
      </c>
      <c r="C11" s="2" t="s">
        <v>137</v>
      </c>
      <c r="D11" s="2" t="s">
        <v>79</v>
      </c>
      <c r="E11" s="2" t="s">
        <v>136</v>
      </c>
      <c r="F11" s="2">
        <v>62</v>
      </c>
      <c r="G11" s="2">
        <v>1</v>
      </c>
      <c r="H11" s="1">
        <v>224</v>
      </c>
      <c r="I11" s="1">
        <v>149</v>
      </c>
      <c r="J11" s="3">
        <v>158</v>
      </c>
      <c r="L11" s="68" t="s">
        <v>157</v>
      </c>
      <c r="M11" t="s">
        <v>162</v>
      </c>
    </row>
    <row r="12" spans="2:13" x14ac:dyDescent="0.35">
      <c r="B12" s="7">
        <v>2507</v>
      </c>
      <c r="C12" s="2" t="s">
        <v>137</v>
      </c>
      <c r="D12" s="2" t="s">
        <v>80</v>
      </c>
      <c r="E12" s="2" t="s">
        <v>136</v>
      </c>
      <c r="F12" s="2">
        <v>61</v>
      </c>
      <c r="G12" s="2">
        <v>1</v>
      </c>
      <c r="H12" s="1">
        <v>219</v>
      </c>
      <c r="I12" s="1">
        <v>272</v>
      </c>
      <c r="J12" s="3">
        <v>94</v>
      </c>
      <c r="L12" s="69" t="s">
        <v>84</v>
      </c>
      <c r="M12" s="70">
        <v>9</v>
      </c>
    </row>
    <row r="13" spans="2:13" x14ac:dyDescent="0.35">
      <c r="B13" s="7">
        <v>2507</v>
      </c>
      <c r="C13" s="2" t="s">
        <v>137</v>
      </c>
      <c r="D13" s="2" t="s">
        <v>81</v>
      </c>
      <c r="E13" s="2" t="s">
        <v>136</v>
      </c>
      <c r="F13" s="2">
        <v>22</v>
      </c>
      <c r="G13" s="2">
        <v>0</v>
      </c>
      <c r="H13" s="1">
        <v>230</v>
      </c>
      <c r="I13" s="1">
        <v>198</v>
      </c>
      <c r="J13" s="3">
        <v>145</v>
      </c>
      <c r="L13" s="69" t="s">
        <v>85</v>
      </c>
      <c r="M13" s="70">
        <v>8</v>
      </c>
    </row>
    <row r="14" spans="2:13" x14ac:dyDescent="0.35">
      <c r="B14" s="7">
        <v>2507</v>
      </c>
      <c r="C14" s="2" t="s">
        <v>137</v>
      </c>
      <c r="D14" s="2" t="s">
        <v>82</v>
      </c>
      <c r="E14" s="2" t="s">
        <v>136</v>
      </c>
      <c r="F14" s="2">
        <v>41</v>
      </c>
      <c r="G14" s="2">
        <v>1</v>
      </c>
      <c r="H14" s="1">
        <v>155</v>
      </c>
      <c r="I14" s="1">
        <v>221</v>
      </c>
      <c r="J14" s="3">
        <v>265</v>
      </c>
      <c r="L14" s="69" t="s">
        <v>78</v>
      </c>
      <c r="M14" s="70">
        <v>8</v>
      </c>
    </row>
    <row r="15" spans="2:13" x14ac:dyDescent="0.35">
      <c r="B15" s="7">
        <v>2507</v>
      </c>
      <c r="C15" s="2" t="s">
        <v>137</v>
      </c>
      <c r="D15" s="2" t="s">
        <v>83</v>
      </c>
      <c r="E15" s="2" t="s">
        <v>136</v>
      </c>
      <c r="F15" s="2">
        <v>70</v>
      </c>
      <c r="G15" s="2">
        <v>1</v>
      </c>
      <c r="H15" s="1">
        <v>256</v>
      </c>
      <c r="I15" s="1">
        <v>115</v>
      </c>
      <c r="J15" s="3">
        <v>151</v>
      </c>
      <c r="L15" s="69" t="s">
        <v>91</v>
      </c>
      <c r="M15" s="70">
        <v>7</v>
      </c>
    </row>
    <row r="16" spans="2:13" x14ac:dyDescent="0.35">
      <c r="B16" s="7">
        <v>2507</v>
      </c>
      <c r="C16" s="2" t="s">
        <v>134</v>
      </c>
      <c r="D16" s="2" t="s">
        <v>84</v>
      </c>
      <c r="E16" s="2" t="s">
        <v>135</v>
      </c>
      <c r="F16" s="2">
        <v>53</v>
      </c>
      <c r="G16" s="2">
        <v>1</v>
      </c>
      <c r="H16" s="1">
        <v>184</v>
      </c>
      <c r="I16" s="1">
        <v>208</v>
      </c>
      <c r="J16" s="3">
        <v>244</v>
      </c>
      <c r="L16" s="69" t="s">
        <v>86</v>
      </c>
      <c r="M16" s="70">
        <v>4</v>
      </c>
    </row>
    <row r="17" spans="2:13" x14ac:dyDescent="0.35">
      <c r="B17" s="7">
        <v>2507</v>
      </c>
      <c r="C17" s="2" t="s">
        <v>134</v>
      </c>
      <c r="D17" s="2" t="s">
        <v>85</v>
      </c>
      <c r="E17" s="2" t="s">
        <v>135</v>
      </c>
      <c r="F17" s="2">
        <v>56</v>
      </c>
      <c r="G17" s="2">
        <v>1</v>
      </c>
      <c r="H17" s="1">
        <v>230</v>
      </c>
      <c r="I17" s="1">
        <v>195</v>
      </c>
      <c r="J17" s="3">
        <v>157</v>
      </c>
      <c r="L17" s="69" t="s">
        <v>80</v>
      </c>
      <c r="M17" s="70">
        <v>9</v>
      </c>
    </row>
    <row r="18" spans="2:13" x14ac:dyDescent="0.35">
      <c r="B18" s="7">
        <v>2507</v>
      </c>
      <c r="C18" s="2" t="s">
        <v>134</v>
      </c>
      <c r="D18" s="2" t="s">
        <v>86</v>
      </c>
      <c r="E18" s="2" t="s">
        <v>135</v>
      </c>
      <c r="F18" s="2">
        <v>30</v>
      </c>
      <c r="G18" s="2">
        <v>0</v>
      </c>
      <c r="H18" s="1">
        <v>205</v>
      </c>
      <c r="I18" s="1">
        <v>115</v>
      </c>
      <c r="J18" s="3">
        <v>331</v>
      </c>
      <c r="L18" s="69" t="s">
        <v>87</v>
      </c>
      <c r="M18" s="70">
        <v>6</v>
      </c>
    </row>
    <row r="19" spans="2:13" x14ac:dyDescent="0.35">
      <c r="B19" s="7">
        <v>2507</v>
      </c>
      <c r="C19" s="2" t="s">
        <v>134</v>
      </c>
      <c r="D19" s="2" t="s">
        <v>87</v>
      </c>
      <c r="E19" s="2" t="s">
        <v>135</v>
      </c>
      <c r="F19" s="2">
        <v>40</v>
      </c>
      <c r="G19" s="2">
        <v>0</v>
      </c>
      <c r="H19" s="1">
        <v>240</v>
      </c>
      <c r="I19" s="1">
        <v>221</v>
      </c>
      <c r="J19" s="3">
        <v>72</v>
      </c>
      <c r="L19" s="69" t="s">
        <v>81</v>
      </c>
      <c r="M19" s="70">
        <v>4</v>
      </c>
    </row>
    <row r="20" spans="2:13" x14ac:dyDescent="0.35">
      <c r="B20" s="7">
        <v>2507</v>
      </c>
      <c r="C20" s="2" t="s">
        <v>134</v>
      </c>
      <c r="D20" s="2" t="s">
        <v>88</v>
      </c>
      <c r="E20" s="2" t="s">
        <v>135</v>
      </c>
      <c r="F20" s="2">
        <v>33</v>
      </c>
      <c r="G20" s="2">
        <v>0</v>
      </c>
      <c r="H20" s="1">
        <v>276</v>
      </c>
      <c r="I20" s="1">
        <v>243</v>
      </c>
      <c r="J20" s="3">
        <v>225</v>
      </c>
      <c r="L20" s="69" t="s">
        <v>90</v>
      </c>
      <c r="M20" s="70">
        <v>6</v>
      </c>
    </row>
    <row r="21" spans="2:13" x14ac:dyDescent="0.35">
      <c r="B21" s="7">
        <v>2507</v>
      </c>
      <c r="C21" s="2" t="s">
        <v>134</v>
      </c>
      <c r="D21" s="2" t="s">
        <v>89</v>
      </c>
      <c r="E21" s="2" t="s">
        <v>135</v>
      </c>
      <c r="F21" s="2">
        <v>67</v>
      </c>
      <c r="G21" s="2">
        <v>1</v>
      </c>
      <c r="H21" s="1">
        <v>223</v>
      </c>
      <c r="I21" s="1">
        <v>140</v>
      </c>
      <c r="J21" s="3">
        <v>132</v>
      </c>
      <c r="L21" s="69" t="s">
        <v>82</v>
      </c>
      <c r="M21" s="70">
        <v>8</v>
      </c>
    </row>
    <row r="22" spans="2:13" x14ac:dyDescent="0.35">
      <c r="B22" s="7">
        <v>2507</v>
      </c>
      <c r="C22" s="2" t="s">
        <v>137</v>
      </c>
      <c r="D22" s="2" t="s">
        <v>84</v>
      </c>
      <c r="E22" s="2" t="s">
        <v>135</v>
      </c>
      <c r="F22" s="2">
        <v>32</v>
      </c>
      <c r="G22" s="2">
        <v>0</v>
      </c>
      <c r="H22" s="1">
        <v>251</v>
      </c>
      <c r="I22" s="1">
        <v>166</v>
      </c>
      <c r="J22" s="3">
        <v>213</v>
      </c>
      <c r="L22" s="69" t="s">
        <v>83</v>
      </c>
      <c r="M22" s="70">
        <v>8</v>
      </c>
    </row>
    <row r="23" spans="2:13" x14ac:dyDescent="0.35">
      <c r="B23" s="7">
        <v>2507</v>
      </c>
      <c r="C23" s="2" t="s">
        <v>137</v>
      </c>
      <c r="D23" s="2" t="s">
        <v>85</v>
      </c>
      <c r="E23" s="2" t="s">
        <v>135</v>
      </c>
      <c r="F23" s="2">
        <v>49</v>
      </c>
      <c r="G23" s="2">
        <v>1</v>
      </c>
      <c r="H23" s="1">
        <v>313</v>
      </c>
      <c r="I23" s="1">
        <v>220</v>
      </c>
      <c r="J23" s="3">
        <v>178</v>
      </c>
      <c r="L23" s="69" t="s">
        <v>88</v>
      </c>
      <c r="M23" s="70">
        <v>4</v>
      </c>
    </row>
    <row r="24" spans="2:13" x14ac:dyDescent="0.35">
      <c r="B24" s="7">
        <v>2507</v>
      </c>
      <c r="C24" s="2" t="s">
        <v>137</v>
      </c>
      <c r="D24" s="2" t="s">
        <v>86</v>
      </c>
      <c r="E24" s="2" t="s">
        <v>135</v>
      </c>
      <c r="F24" s="2">
        <v>21</v>
      </c>
      <c r="G24" s="2">
        <v>0</v>
      </c>
      <c r="H24" s="1">
        <v>271</v>
      </c>
      <c r="I24" s="1">
        <v>118</v>
      </c>
      <c r="J24" s="3">
        <v>261</v>
      </c>
      <c r="L24" s="69" t="s">
        <v>79</v>
      </c>
      <c r="M24" s="70">
        <v>5</v>
      </c>
    </row>
    <row r="25" spans="2:13" x14ac:dyDescent="0.35">
      <c r="B25" s="7">
        <v>2507</v>
      </c>
      <c r="C25" s="2" t="s">
        <v>137</v>
      </c>
      <c r="D25" s="2" t="s">
        <v>87</v>
      </c>
      <c r="E25" s="2" t="s">
        <v>135</v>
      </c>
      <c r="F25" s="2">
        <v>28</v>
      </c>
      <c r="G25" s="2">
        <v>0</v>
      </c>
      <c r="H25" s="1">
        <v>287</v>
      </c>
      <c r="I25" s="1">
        <v>275</v>
      </c>
      <c r="J25" s="3">
        <v>251</v>
      </c>
      <c r="L25" s="69" t="s">
        <v>89</v>
      </c>
      <c r="M25" s="70">
        <v>7</v>
      </c>
    </row>
    <row r="26" spans="2:13" x14ac:dyDescent="0.35">
      <c r="B26" s="7">
        <v>2507</v>
      </c>
      <c r="C26" s="2" t="s">
        <v>137</v>
      </c>
      <c r="D26" s="2" t="s">
        <v>88</v>
      </c>
      <c r="E26" s="2" t="s">
        <v>135</v>
      </c>
      <c r="F26" s="2">
        <v>46</v>
      </c>
      <c r="G26" s="2">
        <v>1</v>
      </c>
      <c r="H26" s="1">
        <v>233</v>
      </c>
      <c r="I26" s="1">
        <v>165</v>
      </c>
      <c r="J26" s="3">
        <v>257</v>
      </c>
      <c r="L26" s="69" t="s">
        <v>158</v>
      </c>
      <c r="M26" s="70">
        <v>93</v>
      </c>
    </row>
    <row r="27" spans="2:13" x14ac:dyDescent="0.35">
      <c r="B27" s="7">
        <v>2507</v>
      </c>
      <c r="C27" s="2" t="s">
        <v>137</v>
      </c>
      <c r="D27" s="2" t="s">
        <v>89</v>
      </c>
      <c r="E27" s="2" t="s">
        <v>135</v>
      </c>
      <c r="F27" s="2">
        <v>49</v>
      </c>
      <c r="G27" s="2">
        <v>1</v>
      </c>
      <c r="H27" s="1">
        <v>273</v>
      </c>
      <c r="I27" s="1">
        <v>263</v>
      </c>
      <c r="J27" s="3">
        <v>237</v>
      </c>
    </row>
    <row r="28" spans="2:13" x14ac:dyDescent="0.35">
      <c r="B28" s="7">
        <v>2507</v>
      </c>
      <c r="C28" s="2" t="s">
        <v>134</v>
      </c>
      <c r="D28" s="2" t="s">
        <v>90</v>
      </c>
      <c r="E28" s="2" t="s">
        <v>135</v>
      </c>
      <c r="F28" s="2">
        <v>29</v>
      </c>
      <c r="G28" s="2">
        <v>0</v>
      </c>
      <c r="H28" s="1">
        <v>174</v>
      </c>
      <c r="I28" s="1">
        <v>209</v>
      </c>
      <c r="J28" s="3">
        <v>252</v>
      </c>
    </row>
    <row r="29" spans="2:13" x14ac:dyDescent="0.35">
      <c r="B29" s="7">
        <v>2507</v>
      </c>
      <c r="C29" s="2" t="s">
        <v>137</v>
      </c>
      <c r="D29" s="2" t="s">
        <v>90</v>
      </c>
      <c r="E29" s="2" t="s">
        <v>135</v>
      </c>
      <c r="F29" s="2">
        <v>23</v>
      </c>
      <c r="G29" s="2">
        <v>0</v>
      </c>
      <c r="H29" s="1">
        <v>210</v>
      </c>
      <c r="I29" s="1">
        <v>137</v>
      </c>
      <c r="J29" s="3">
        <v>166</v>
      </c>
    </row>
    <row r="30" spans="2:13" x14ac:dyDescent="0.35">
      <c r="B30" s="7">
        <v>2507</v>
      </c>
      <c r="C30" s="2" t="s">
        <v>134</v>
      </c>
      <c r="D30" s="2" t="s">
        <v>91</v>
      </c>
      <c r="E30" s="2" t="s">
        <v>135</v>
      </c>
      <c r="F30" s="2">
        <v>21</v>
      </c>
      <c r="G30" s="2">
        <v>0</v>
      </c>
      <c r="H30" s="1">
        <v>214</v>
      </c>
      <c r="I30" s="1">
        <v>226</v>
      </c>
      <c r="J30" s="3">
        <v>325</v>
      </c>
    </row>
    <row r="31" spans="2:13" x14ac:dyDescent="0.35">
      <c r="B31" s="7">
        <v>2507</v>
      </c>
      <c r="C31" s="2" t="s">
        <v>137</v>
      </c>
      <c r="D31" s="2" t="s">
        <v>91</v>
      </c>
      <c r="E31" s="2" t="s">
        <v>135</v>
      </c>
      <c r="F31" s="2">
        <v>53</v>
      </c>
      <c r="G31" s="2">
        <v>1</v>
      </c>
      <c r="H31" s="1">
        <v>185</v>
      </c>
      <c r="I31" s="1">
        <v>180</v>
      </c>
      <c r="J31" s="3">
        <v>147</v>
      </c>
    </row>
    <row r="32" spans="2:13" x14ac:dyDescent="0.35">
      <c r="B32" s="7">
        <v>2518</v>
      </c>
      <c r="C32" s="2" t="s">
        <v>134</v>
      </c>
      <c r="D32" s="2" t="s">
        <v>78</v>
      </c>
      <c r="E32" s="2" t="s">
        <v>135</v>
      </c>
      <c r="F32" s="2">
        <v>55</v>
      </c>
      <c r="G32" s="2">
        <v>1</v>
      </c>
      <c r="H32" s="1">
        <v>167</v>
      </c>
      <c r="I32" s="1">
        <v>85</v>
      </c>
      <c r="J32" s="3">
        <v>214</v>
      </c>
    </row>
    <row r="33" spans="2:10" x14ac:dyDescent="0.35">
      <c r="B33" s="7">
        <v>2518</v>
      </c>
      <c r="C33" s="2" t="s">
        <v>134</v>
      </c>
      <c r="D33" s="2" t="s">
        <v>85</v>
      </c>
      <c r="E33" s="2" t="s">
        <v>135</v>
      </c>
      <c r="F33" s="2">
        <v>28</v>
      </c>
      <c r="G33" s="2">
        <v>0</v>
      </c>
      <c r="H33" s="1">
        <v>224</v>
      </c>
      <c r="I33" s="1">
        <v>334</v>
      </c>
      <c r="J33" s="3">
        <v>208</v>
      </c>
    </row>
    <row r="34" spans="2:10" x14ac:dyDescent="0.35">
      <c r="B34" s="7">
        <v>2518</v>
      </c>
      <c r="C34" s="2" t="s">
        <v>134</v>
      </c>
      <c r="D34" s="2" t="s">
        <v>79</v>
      </c>
      <c r="E34" s="2" t="s">
        <v>136</v>
      </c>
      <c r="F34" s="2">
        <v>36</v>
      </c>
      <c r="G34" s="2">
        <v>0</v>
      </c>
      <c r="H34" s="1">
        <v>149</v>
      </c>
      <c r="I34" s="1">
        <v>209</v>
      </c>
      <c r="J34" s="3">
        <v>158</v>
      </c>
    </row>
    <row r="35" spans="2:10" x14ac:dyDescent="0.35">
      <c r="B35" s="7">
        <v>2518</v>
      </c>
      <c r="C35" s="2" t="s">
        <v>134</v>
      </c>
      <c r="D35" s="2" t="s">
        <v>80</v>
      </c>
      <c r="E35" s="2" t="s">
        <v>136</v>
      </c>
      <c r="F35" s="2">
        <v>43</v>
      </c>
      <c r="G35" s="2">
        <v>1</v>
      </c>
      <c r="H35" s="1">
        <v>179</v>
      </c>
      <c r="I35" s="1">
        <v>109</v>
      </c>
      <c r="J35" s="3">
        <v>129</v>
      </c>
    </row>
    <row r="36" spans="2:10" x14ac:dyDescent="0.35">
      <c r="B36" s="7">
        <v>2518</v>
      </c>
      <c r="C36" s="2" t="s">
        <v>134</v>
      </c>
      <c r="D36" s="2" t="s">
        <v>81</v>
      </c>
      <c r="E36" s="2" t="s">
        <v>136</v>
      </c>
      <c r="F36" s="2">
        <v>30</v>
      </c>
      <c r="G36" s="2">
        <v>0</v>
      </c>
      <c r="H36" s="1">
        <v>262</v>
      </c>
      <c r="I36" s="1">
        <v>310</v>
      </c>
      <c r="J36" s="3">
        <v>174</v>
      </c>
    </row>
    <row r="37" spans="2:10" x14ac:dyDescent="0.35">
      <c r="B37" s="7">
        <v>2518</v>
      </c>
      <c r="C37" s="2" t="s">
        <v>134</v>
      </c>
      <c r="D37" s="2" t="s">
        <v>82</v>
      </c>
      <c r="E37" s="2" t="s">
        <v>136</v>
      </c>
      <c r="F37" s="2">
        <v>67</v>
      </c>
      <c r="G37" s="2">
        <v>1</v>
      </c>
      <c r="H37" s="1">
        <v>253</v>
      </c>
      <c r="I37" s="1">
        <v>204</v>
      </c>
      <c r="J37" s="3">
        <v>163</v>
      </c>
    </row>
    <row r="38" spans="2:10" x14ac:dyDescent="0.35">
      <c r="B38" s="7">
        <v>2518</v>
      </c>
      <c r="C38" s="2" t="s">
        <v>134</v>
      </c>
      <c r="D38" s="2" t="s">
        <v>83</v>
      </c>
      <c r="E38" s="2" t="s">
        <v>136</v>
      </c>
      <c r="F38" s="2">
        <v>60</v>
      </c>
      <c r="G38" s="2">
        <v>1</v>
      </c>
      <c r="H38" s="1">
        <v>236</v>
      </c>
      <c r="I38" s="1">
        <v>219</v>
      </c>
      <c r="J38" s="3">
        <v>137</v>
      </c>
    </row>
    <row r="39" spans="2:10" x14ac:dyDescent="0.35">
      <c r="B39" s="7">
        <v>2518</v>
      </c>
      <c r="C39" s="2" t="s">
        <v>137</v>
      </c>
      <c r="D39" s="2" t="s">
        <v>78</v>
      </c>
      <c r="E39" s="2" t="s">
        <v>135</v>
      </c>
      <c r="F39" s="2">
        <v>24</v>
      </c>
      <c r="G39" s="2">
        <v>0</v>
      </c>
      <c r="H39" s="1">
        <v>190</v>
      </c>
      <c r="I39" s="1">
        <v>309</v>
      </c>
      <c r="J39" s="3">
        <v>148</v>
      </c>
    </row>
    <row r="40" spans="2:10" x14ac:dyDescent="0.35">
      <c r="B40" s="7">
        <v>2518</v>
      </c>
      <c r="C40" s="2" t="s">
        <v>137</v>
      </c>
      <c r="D40" s="2" t="s">
        <v>85</v>
      </c>
      <c r="E40" s="2" t="s">
        <v>135</v>
      </c>
      <c r="F40" s="2">
        <v>38</v>
      </c>
      <c r="G40" s="2">
        <v>0</v>
      </c>
      <c r="H40" s="1">
        <v>222</v>
      </c>
      <c r="I40" s="1">
        <v>188</v>
      </c>
      <c r="J40" s="3">
        <v>239</v>
      </c>
    </row>
    <row r="41" spans="2:10" x14ac:dyDescent="0.35">
      <c r="B41" s="7">
        <v>2518</v>
      </c>
      <c r="C41" s="2" t="s">
        <v>137</v>
      </c>
      <c r="D41" s="2" t="s">
        <v>79</v>
      </c>
      <c r="E41" s="2" t="s">
        <v>136</v>
      </c>
      <c r="F41" s="2">
        <v>66</v>
      </c>
      <c r="G41" s="2">
        <v>1</v>
      </c>
      <c r="H41" s="1">
        <v>168</v>
      </c>
      <c r="I41" s="1">
        <v>278</v>
      </c>
      <c r="J41" s="3">
        <v>260</v>
      </c>
    </row>
    <row r="42" spans="2:10" x14ac:dyDescent="0.35">
      <c r="B42" s="7">
        <v>2518</v>
      </c>
      <c r="C42" s="2" t="s">
        <v>137</v>
      </c>
      <c r="D42" s="2" t="s">
        <v>80</v>
      </c>
      <c r="E42" s="2" t="s">
        <v>136</v>
      </c>
      <c r="F42" s="2">
        <v>43</v>
      </c>
      <c r="G42" s="2">
        <v>1</v>
      </c>
      <c r="H42" s="1">
        <v>344</v>
      </c>
      <c r="I42" s="1">
        <v>237</v>
      </c>
      <c r="J42" s="3">
        <v>189</v>
      </c>
    </row>
    <row r="43" spans="2:10" x14ac:dyDescent="0.35">
      <c r="B43" s="7">
        <v>2518</v>
      </c>
      <c r="C43" s="2" t="s">
        <v>137</v>
      </c>
      <c r="D43" s="2" t="s">
        <v>81</v>
      </c>
      <c r="E43" s="2" t="s">
        <v>136</v>
      </c>
      <c r="F43" s="2">
        <v>22</v>
      </c>
      <c r="G43" s="2">
        <v>0</v>
      </c>
      <c r="H43" s="1">
        <v>214</v>
      </c>
      <c r="I43" s="1">
        <v>190</v>
      </c>
      <c r="J43" s="3">
        <v>324</v>
      </c>
    </row>
    <row r="44" spans="2:10" x14ac:dyDescent="0.35">
      <c r="B44" s="7">
        <v>2518</v>
      </c>
      <c r="C44" s="2" t="s">
        <v>137</v>
      </c>
      <c r="D44" s="2" t="s">
        <v>82</v>
      </c>
      <c r="E44" s="2" t="s">
        <v>136</v>
      </c>
      <c r="F44" s="2">
        <v>58</v>
      </c>
      <c r="G44" s="2">
        <v>1</v>
      </c>
      <c r="H44" s="1">
        <v>242</v>
      </c>
      <c r="I44" s="1">
        <v>321</v>
      </c>
      <c r="J44" s="3">
        <v>185</v>
      </c>
    </row>
    <row r="45" spans="2:10" x14ac:dyDescent="0.35">
      <c r="B45" s="7">
        <v>2518</v>
      </c>
      <c r="C45" s="2" t="s">
        <v>137</v>
      </c>
      <c r="D45" s="2" t="s">
        <v>83</v>
      </c>
      <c r="E45" s="2" t="s">
        <v>136</v>
      </c>
      <c r="F45" s="2">
        <v>35</v>
      </c>
      <c r="G45" s="2">
        <v>0</v>
      </c>
      <c r="H45" s="1">
        <v>193</v>
      </c>
      <c r="I45" s="1">
        <v>168</v>
      </c>
      <c r="J45" s="3">
        <v>218</v>
      </c>
    </row>
    <row r="46" spans="2:10" x14ac:dyDescent="0.35">
      <c r="B46" s="7">
        <v>2518</v>
      </c>
      <c r="C46" s="2" t="s">
        <v>134</v>
      </c>
      <c r="D46" s="2" t="s">
        <v>84</v>
      </c>
      <c r="E46" s="2" t="s">
        <v>135</v>
      </c>
      <c r="F46" s="2">
        <v>41</v>
      </c>
      <c r="G46" s="2">
        <v>1</v>
      </c>
      <c r="H46" s="1">
        <v>133</v>
      </c>
      <c r="I46" s="1">
        <v>263</v>
      </c>
      <c r="J46" s="3">
        <v>164</v>
      </c>
    </row>
    <row r="47" spans="2:10" x14ac:dyDescent="0.35">
      <c r="B47" s="7">
        <v>2518</v>
      </c>
      <c r="C47" s="2" t="s">
        <v>134</v>
      </c>
      <c r="D47" s="2" t="s">
        <v>86</v>
      </c>
      <c r="E47" s="2" t="s">
        <v>135</v>
      </c>
      <c r="F47" s="2">
        <v>64</v>
      </c>
      <c r="G47" s="2">
        <v>1</v>
      </c>
      <c r="H47" s="1">
        <v>287</v>
      </c>
      <c r="I47" s="1">
        <v>199</v>
      </c>
      <c r="J47" s="3">
        <v>225</v>
      </c>
    </row>
    <row r="48" spans="2:10" x14ac:dyDescent="0.35">
      <c r="B48" s="7">
        <v>2518</v>
      </c>
      <c r="C48" s="2" t="s">
        <v>134</v>
      </c>
      <c r="D48" s="2" t="s">
        <v>87</v>
      </c>
      <c r="E48" s="2" t="s">
        <v>135</v>
      </c>
      <c r="F48" s="2">
        <v>24</v>
      </c>
      <c r="G48" s="2">
        <v>0</v>
      </c>
      <c r="H48" s="1">
        <v>221</v>
      </c>
      <c r="I48" s="1">
        <v>97</v>
      </c>
      <c r="J48" s="3">
        <v>204</v>
      </c>
    </row>
    <row r="49" spans="2:10" x14ac:dyDescent="0.35">
      <c r="B49" s="7">
        <v>2518</v>
      </c>
      <c r="C49" s="2" t="s">
        <v>134</v>
      </c>
      <c r="D49" s="2" t="s">
        <v>88</v>
      </c>
      <c r="E49" s="2" t="s">
        <v>135</v>
      </c>
      <c r="F49" s="2">
        <v>25</v>
      </c>
      <c r="G49" s="2">
        <v>0</v>
      </c>
      <c r="H49" s="1">
        <v>246</v>
      </c>
      <c r="I49" s="1">
        <v>209</v>
      </c>
      <c r="J49" s="3">
        <v>186</v>
      </c>
    </row>
    <row r="50" spans="2:10" x14ac:dyDescent="0.35">
      <c r="B50" s="7">
        <v>2518</v>
      </c>
      <c r="C50" s="2" t="s">
        <v>134</v>
      </c>
      <c r="D50" s="2" t="s">
        <v>89</v>
      </c>
      <c r="E50" s="2" t="s">
        <v>135</v>
      </c>
      <c r="F50" s="2">
        <v>48</v>
      </c>
      <c r="G50" s="2">
        <v>1</v>
      </c>
      <c r="H50" s="1">
        <v>152</v>
      </c>
      <c r="I50" s="1">
        <v>222</v>
      </c>
      <c r="J50" s="3">
        <v>134</v>
      </c>
    </row>
    <row r="51" spans="2:10" x14ac:dyDescent="0.35">
      <c r="B51" s="7">
        <v>2518</v>
      </c>
      <c r="C51" s="2" t="s">
        <v>137</v>
      </c>
      <c r="D51" s="2" t="s">
        <v>84</v>
      </c>
      <c r="E51" s="2" t="s">
        <v>135</v>
      </c>
      <c r="F51" s="2">
        <v>43</v>
      </c>
      <c r="G51" s="2">
        <v>1</v>
      </c>
      <c r="H51" s="1">
        <v>159</v>
      </c>
      <c r="I51" s="1">
        <v>297</v>
      </c>
      <c r="J51" s="3">
        <v>108</v>
      </c>
    </row>
    <row r="52" spans="2:10" x14ac:dyDescent="0.35">
      <c r="B52" s="7">
        <v>2518</v>
      </c>
      <c r="C52" s="2" t="s">
        <v>137</v>
      </c>
      <c r="D52" s="2" t="s">
        <v>86</v>
      </c>
      <c r="E52" s="2" t="s">
        <v>135</v>
      </c>
      <c r="F52" s="2">
        <v>30</v>
      </c>
      <c r="G52" s="2">
        <v>0</v>
      </c>
      <c r="H52" s="1">
        <v>185</v>
      </c>
      <c r="I52" s="1">
        <v>311</v>
      </c>
      <c r="J52" s="3">
        <v>204</v>
      </c>
    </row>
    <row r="53" spans="2:10" x14ac:dyDescent="0.35">
      <c r="B53" s="7">
        <v>2518</v>
      </c>
      <c r="C53" s="2" t="s">
        <v>137</v>
      </c>
      <c r="D53" s="2" t="s">
        <v>87</v>
      </c>
      <c r="E53" s="2" t="s">
        <v>135</v>
      </c>
      <c r="F53" s="2">
        <v>53</v>
      </c>
      <c r="G53" s="2">
        <v>1</v>
      </c>
      <c r="H53" s="1">
        <v>73</v>
      </c>
      <c r="I53" s="1">
        <v>266</v>
      </c>
      <c r="J53" s="3">
        <v>229</v>
      </c>
    </row>
    <row r="54" spans="2:10" x14ac:dyDescent="0.35">
      <c r="B54" s="7">
        <v>2518</v>
      </c>
      <c r="C54" s="2" t="s">
        <v>137</v>
      </c>
      <c r="D54" s="2" t="s">
        <v>88</v>
      </c>
      <c r="E54" s="2" t="s">
        <v>135</v>
      </c>
      <c r="F54" s="2">
        <v>30</v>
      </c>
      <c r="G54" s="2">
        <v>0</v>
      </c>
      <c r="H54" s="1">
        <v>257</v>
      </c>
      <c r="I54" s="1">
        <v>301</v>
      </c>
      <c r="J54" s="3">
        <v>162</v>
      </c>
    </row>
    <row r="55" spans="2:10" x14ac:dyDescent="0.35">
      <c r="B55" s="7">
        <v>2518</v>
      </c>
      <c r="C55" s="2" t="s">
        <v>137</v>
      </c>
      <c r="D55" s="2" t="s">
        <v>89</v>
      </c>
      <c r="E55" s="2" t="s">
        <v>135</v>
      </c>
      <c r="F55" s="2">
        <v>44</v>
      </c>
      <c r="G55" s="2">
        <v>1</v>
      </c>
      <c r="H55" s="1">
        <v>84</v>
      </c>
      <c r="I55" s="1">
        <v>210</v>
      </c>
      <c r="J55" s="3">
        <v>156</v>
      </c>
    </row>
    <row r="56" spans="2:10" x14ac:dyDescent="0.35">
      <c r="B56" s="7">
        <v>2518</v>
      </c>
      <c r="C56" s="2" t="s">
        <v>137</v>
      </c>
      <c r="D56" s="2" t="s">
        <v>90</v>
      </c>
      <c r="E56" s="2" t="s">
        <v>135</v>
      </c>
      <c r="F56" s="2">
        <v>59</v>
      </c>
      <c r="G56" s="2">
        <v>1</v>
      </c>
      <c r="H56" s="1">
        <v>369</v>
      </c>
      <c r="I56" s="1">
        <v>316</v>
      </c>
      <c r="J56" s="3">
        <v>218</v>
      </c>
    </row>
    <row r="57" spans="2:10" x14ac:dyDescent="0.35">
      <c r="B57" s="7">
        <v>2518</v>
      </c>
      <c r="C57" s="2" t="s">
        <v>134</v>
      </c>
      <c r="D57" s="2" t="s">
        <v>90</v>
      </c>
      <c r="E57" s="2" t="s">
        <v>135</v>
      </c>
      <c r="F57" s="2">
        <v>32</v>
      </c>
      <c r="G57" s="2">
        <v>0</v>
      </c>
      <c r="H57" s="1">
        <v>201</v>
      </c>
      <c r="I57" s="1">
        <v>265</v>
      </c>
      <c r="J57" s="3">
        <v>291</v>
      </c>
    </row>
    <row r="58" spans="2:10" x14ac:dyDescent="0.35">
      <c r="B58" s="7">
        <v>2518</v>
      </c>
      <c r="C58" s="2" t="s">
        <v>134</v>
      </c>
      <c r="D58" s="2" t="s">
        <v>91</v>
      </c>
      <c r="E58" s="2" t="s">
        <v>135</v>
      </c>
      <c r="F58" s="2">
        <v>32</v>
      </c>
      <c r="G58" s="2">
        <v>0</v>
      </c>
      <c r="H58" s="1">
        <v>265</v>
      </c>
      <c r="I58" s="1">
        <v>69</v>
      </c>
      <c r="J58" s="3">
        <v>143</v>
      </c>
    </row>
    <row r="59" spans="2:10" x14ac:dyDescent="0.35">
      <c r="B59" s="7">
        <v>2518</v>
      </c>
      <c r="C59" s="2" t="s">
        <v>137</v>
      </c>
      <c r="D59" s="2" t="s">
        <v>91</v>
      </c>
      <c r="E59" s="2" t="s">
        <v>135</v>
      </c>
      <c r="F59" s="2">
        <v>53</v>
      </c>
      <c r="G59" s="2">
        <v>1</v>
      </c>
      <c r="H59" s="1">
        <v>218</v>
      </c>
      <c r="I59" s="1">
        <v>135</v>
      </c>
      <c r="J59" s="3">
        <v>237</v>
      </c>
    </row>
    <row r="60" spans="2:10" x14ac:dyDescent="0.35">
      <c r="B60" s="7">
        <v>2643</v>
      </c>
      <c r="C60" s="2" t="s">
        <v>134</v>
      </c>
      <c r="D60" s="2" t="s">
        <v>78</v>
      </c>
      <c r="E60" s="2" t="s">
        <v>135</v>
      </c>
      <c r="F60" s="2">
        <v>51</v>
      </c>
      <c r="G60" s="2">
        <v>1</v>
      </c>
      <c r="H60" s="1">
        <v>164</v>
      </c>
      <c r="I60" s="1">
        <v>116</v>
      </c>
      <c r="J60" s="3">
        <v>257</v>
      </c>
    </row>
    <row r="61" spans="2:10" x14ac:dyDescent="0.35">
      <c r="B61" s="7">
        <v>2643</v>
      </c>
      <c r="C61" s="2" t="s">
        <v>134</v>
      </c>
      <c r="D61" s="2" t="s">
        <v>89</v>
      </c>
      <c r="E61" s="2" t="s">
        <v>135</v>
      </c>
      <c r="F61" s="2">
        <v>38</v>
      </c>
      <c r="G61" s="2">
        <v>0</v>
      </c>
      <c r="H61" s="1">
        <v>228</v>
      </c>
      <c r="I61" s="1">
        <v>267</v>
      </c>
      <c r="J61" s="3">
        <v>246</v>
      </c>
    </row>
    <row r="62" spans="2:10" x14ac:dyDescent="0.35">
      <c r="B62" s="7">
        <v>2643</v>
      </c>
      <c r="C62" s="2" t="s">
        <v>134</v>
      </c>
      <c r="D62" s="2" t="s">
        <v>79</v>
      </c>
      <c r="E62" s="2" t="s">
        <v>136</v>
      </c>
      <c r="F62" s="2">
        <v>52</v>
      </c>
      <c r="G62" s="2">
        <v>1</v>
      </c>
      <c r="H62" s="1">
        <v>292</v>
      </c>
      <c r="I62" s="1">
        <v>262</v>
      </c>
      <c r="J62" s="3">
        <v>132</v>
      </c>
    </row>
    <row r="63" spans="2:10" x14ac:dyDescent="0.35">
      <c r="B63" s="7">
        <v>2643</v>
      </c>
      <c r="C63" s="2" t="s">
        <v>134</v>
      </c>
      <c r="D63" s="2" t="s">
        <v>80</v>
      </c>
      <c r="E63" s="2" t="s">
        <v>136</v>
      </c>
      <c r="F63" s="2">
        <v>53</v>
      </c>
      <c r="G63" s="2">
        <v>1</v>
      </c>
      <c r="H63" s="1">
        <v>186</v>
      </c>
      <c r="I63" s="1">
        <v>192</v>
      </c>
      <c r="J63" s="3">
        <v>194</v>
      </c>
    </row>
    <row r="64" spans="2:10" x14ac:dyDescent="0.35">
      <c r="B64" s="7">
        <v>2643</v>
      </c>
      <c r="C64" s="2" t="s">
        <v>134</v>
      </c>
      <c r="D64" s="2" t="s">
        <v>81</v>
      </c>
      <c r="E64" s="2" t="s">
        <v>136</v>
      </c>
      <c r="F64" s="2">
        <v>24</v>
      </c>
      <c r="G64" s="2">
        <v>0</v>
      </c>
      <c r="H64" s="1">
        <v>180</v>
      </c>
      <c r="I64" s="1">
        <v>239</v>
      </c>
      <c r="J64" s="3">
        <v>212</v>
      </c>
    </row>
    <row r="65" spans="2:10" x14ac:dyDescent="0.35">
      <c r="B65" s="7">
        <v>2643</v>
      </c>
      <c r="C65" s="2" t="s">
        <v>134</v>
      </c>
      <c r="D65" s="2" t="s">
        <v>82</v>
      </c>
      <c r="E65" s="2" t="s">
        <v>136</v>
      </c>
      <c r="F65" s="2">
        <v>38</v>
      </c>
      <c r="G65" s="2">
        <v>0</v>
      </c>
      <c r="H65" s="1">
        <v>174</v>
      </c>
      <c r="I65" s="1">
        <v>170</v>
      </c>
      <c r="J65" s="3">
        <v>143</v>
      </c>
    </row>
    <row r="66" spans="2:10" x14ac:dyDescent="0.35">
      <c r="B66" s="7">
        <v>2643</v>
      </c>
      <c r="C66" s="2" t="s">
        <v>134</v>
      </c>
      <c r="D66" s="2" t="s">
        <v>83</v>
      </c>
      <c r="E66" s="2" t="s">
        <v>136</v>
      </c>
      <c r="F66" s="2">
        <v>40</v>
      </c>
      <c r="G66" s="2">
        <v>0</v>
      </c>
      <c r="H66" s="1">
        <v>176</v>
      </c>
      <c r="I66" s="1">
        <v>63</v>
      </c>
      <c r="J66" s="3">
        <v>234</v>
      </c>
    </row>
    <row r="67" spans="2:10" x14ac:dyDescent="0.35">
      <c r="B67" s="7">
        <v>2643</v>
      </c>
      <c r="C67" s="2" t="s">
        <v>137</v>
      </c>
      <c r="D67" s="2" t="s">
        <v>78</v>
      </c>
      <c r="E67" s="2" t="s">
        <v>135</v>
      </c>
      <c r="F67" s="2">
        <v>58</v>
      </c>
      <c r="G67" s="2">
        <v>1</v>
      </c>
      <c r="H67" s="1">
        <v>301</v>
      </c>
      <c r="I67" s="1">
        <v>93</v>
      </c>
      <c r="J67" s="3">
        <v>258</v>
      </c>
    </row>
    <row r="68" spans="2:10" x14ac:dyDescent="0.35">
      <c r="B68" s="7">
        <v>2643</v>
      </c>
      <c r="C68" s="2" t="s">
        <v>137</v>
      </c>
      <c r="D68" s="2" t="s">
        <v>85</v>
      </c>
      <c r="E68" s="2" t="s">
        <v>135</v>
      </c>
      <c r="F68" s="2">
        <v>56</v>
      </c>
      <c r="G68" s="2">
        <v>1</v>
      </c>
      <c r="H68" s="1">
        <v>268</v>
      </c>
      <c r="I68" s="1">
        <v>196</v>
      </c>
      <c r="J68" s="3">
        <v>216</v>
      </c>
    </row>
    <row r="69" spans="2:10" x14ac:dyDescent="0.35">
      <c r="B69" s="7">
        <v>2643</v>
      </c>
      <c r="C69" s="2" t="s">
        <v>137</v>
      </c>
      <c r="D69" s="2" t="s">
        <v>89</v>
      </c>
      <c r="E69" s="2" t="s">
        <v>135</v>
      </c>
      <c r="F69" s="2">
        <v>35</v>
      </c>
      <c r="G69" s="2">
        <v>0</v>
      </c>
      <c r="H69" s="1">
        <v>148</v>
      </c>
      <c r="I69" s="1">
        <v>148</v>
      </c>
      <c r="J69" s="3">
        <v>232</v>
      </c>
    </row>
    <row r="70" spans="2:10" x14ac:dyDescent="0.35">
      <c r="B70" s="7">
        <v>2643</v>
      </c>
      <c r="C70" s="2" t="s">
        <v>137</v>
      </c>
      <c r="D70" s="2" t="s">
        <v>79</v>
      </c>
      <c r="E70" s="2" t="s">
        <v>136</v>
      </c>
      <c r="F70" s="2">
        <v>29</v>
      </c>
      <c r="G70" s="2">
        <v>0</v>
      </c>
      <c r="H70" s="1">
        <v>205</v>
      </c>
      <c r="I70" s="1">
        <v>270</v>
      </c>
      <c r="J70" s="3">
        <v>242</v>
      </c>
    </row>
    <row r="71" spans="2:10" x14ac:dyDescent="0.35">
      <c r="B71" s="7">
        <v>2643</v>
      </c>
      <c r="C71" s="2" t="s">
        <v>137</v>
      </c>
      <c r="D71" s="2" t="s">
        <v>80</v>
      </c>
      <c r="E71" s="2" t="s">
        <v>136</v>
      </c>
      <c r="F71" s="2">
        <v>66</v>
      </c>
      <c r="G71" s="2">
        <v>1</v>
      </c>
      <c r="H71" s="1">
        <v>220</v>
      </c>
      <c r="I71" s="1">
        <v>274</v>
      </c>
      <c r="J71" s="3">
        <v>120</v>
      </c>
    </row>
    <row r="72" spans="2:10" x14ac:dyDescent="0.35">
      <c r="B72" s="7">
        <v>2643</v>
      </c>
      <c r="C72" s="2" t="s">
        <v>137</v>
      </c>
      <c r="D72" s="2" t="s">
        <v>81</v>
      </c>
      <c r="E72" s="2" t="s">
        <v>136</v>
      </c>
      <c r="F72" s="2">
        <v>59</v>
      </c>
      <c r="G72" s="2">
        <v>1</v>
      </c>
      <c r="H72" s="1">
        <v>160</v>
      </c>
      <c r="I72" s="1">
        <v>221</v>
      </c>
      <c r="J72" s="3">
        <v>197</v>
      </c>
    </row>
    <row r="73" spans="2:10" x14ac:dyDescent="0.35">
      <c r="B73" s="7">
        <v>2643</v>
      </c>
      <c r="C73" s="2" t="s">
        <v>137</v>
      </c>
      <c r="D73" s="2" t="s">
        <v>82</v>
      </c>
      <c r="E73" s="2" t="s">
        <v>136</v>
      </c>
      <c r="F73" s="2">
        <v>47</v>
      </c>
      <c r="G73" s="2">
        <v>1</v>
      </c>
      <c r="H73" s="1">
        <v>322</v>
      </c>
      <c r="I73" s="1">
        <v>163</v>
      </c>
      <c r="J73" s="3">
        <v>155</v>
      </c>
    </row>
    <row r="74" spans="2:10" x14ac:dyDescent="0.35">
      <c r="B74" s="7">
        <v>2643</v>
      </c>
      <c r="C74" s="2" t="s">
        <v>137</v>
      </c>
      <c r="D74" s="2" t="s">
        <v>83</v>
      </c>
      <c r="E74" s="2" t="s">
        <v>136</v>
      </c>
      <c r="F74" s="2">
        <v>41</v>
      </c>
      <c r="G74" s="2">
        <v>1</v>
      </c>
      <c r="H74" s="1">
        <v>183</v>
      </c>
      <c r="I74" s="1">
        <v>245</v>
      </c>
      <c r="J74" s="3">
        <v>127</v>
      </c>
    </row>
    <row r="75" spans="2:10" x14ac:dyDescent="0.35">
      <c r="B75" s="7">
        <v>2643</v>
      </c>
      <c r="C75" s="2" t="s">
        <v>134</v>
      </c>
      <c r="D75" s="2" t="s">
        <v>84</v>
      </c>
      <c r="E75" s="2" t="s">
        <v>135</v>
      </c>
      <c r="F75" s="2">
        <v>59</v>
      </c>
      <c r="G75" s="2">
        <v>1</v>
      </c>
      <c r="H75" s="1">
        <v>270</v>
      </c>
      <c r="I75" s="1">
        <v>227</v>
      </c>
      <c r="J75" s="3">
        <v>287</v>
      </c>
    </row>
    <row r="76" spans="2:10" x14ac:dyDescent="0.35">
      <c r="B76" s="7">
        <v>2643</v>
      </c>
      <c r="C76" s="2" t="s">
        <v>134</v>
      </c>
      <c r="D76" s="2" t="s">
        <v>85</v>
      </c>
      <c r="E76" s="2" t="s">
        <v>135</v>
      </c>
      <c r="F76" s="2">
        <v>58</v>
      </c>
      <c r="G76" s="2">
        <v>1</v>
      </c>
      <c r="H76" s="1">
        <v>150</v>
      </c>
      <c r="I76" s="1">
        <v>175</v>
      </c>
      <c r="J76" s="3">
        <v>274</v>
      </c>
    </row>
    <row r="77" spans="2:10" x14ac:dyDescent="0.35">
      <c r="B77" s="7">
        <v>2643</v>
      </c>
      <c r="C77" s="2" t="s">
        <v>134</v>
      </c>
      <c r="D77" s="2" t="s">
        <v>86</v>
      </c>
      <c r="E77" s="2" t="s">
        <v>135</v>
      </c>
      <c r="F77" s="2">
        <v>44</v>
      </c>
      <c r="G77" s="2">
        <v>1</v>
      </c>
      <c r="H77" s="1">
        <v>242</v>
      </c>
      <c r="I77" s="1">
        <v>209</v>
      </c>
      <c r="J77" s="3">
        <v>187</v>
      </c>
    </row>
    <row r="78" spans="2:10" x14ac:dyDescent="0.35">
      <c r="B78" s="7">
        <v>2643</v>
      </c>
      <c r="C78" s="2" t="s">
        <v>134</v>
      </c>
      <c r="D78" s="2" t="s">
        <v>87</v>
      </c>
      <c r="E78" s="2" t="s">
        <v>135</v>
      </c>
      <c r="F78" s="2">
        <v>47</v>
      </c>
      <c r="G78" s="2">
        <v>1</v>
      </c>
      <c r="H78" s="1">
        <v>194</v>
      </c>
      <c r="I78" s="1">
        <v>259</v>
      </c>
      <c r="J78" s="3">
        <v>280</v>
      </c>
    </row>
    <row r="79" spans="2:10" x14ac:dyDescent="0.35">
      <c r="B79" s="7">
        <v>2643</v>
      </c>
      <c r="C79" s="2" t="s">
        <v>134</v>
      </c>
      <c r="D79" s="2" t="s">
        <v>88</v>
      </c>
      <c r="E79" s="2" t="s">
        <v>135</v>
      </c>
      <c r="F79" s="2">
        <v>21</v>
      </c>
      <c r="G79" s="2">
        <v>0</v>
      </c>
      <c r="H79" s="1">
        <v>270</v>
      </c>
      <c r="I79" s="1">
        <v>175</v>
      </c>
      <c r="J79" s="3">
        <v>211</v>
      </c>
    </row>
    <row r="80" spans="2:10" x14ac:dyDescent="0.35">
      <c r="B80" s="7">
        <v>2643</v>
      </c>
      <c r="C80" s="2" t="s">
        <v>137</v>
      </c>
      <c r="D80" s="2" t="s">
        <v>84</v>
      </c>
      <c r="E80" s="2" t="s">
        <v>135</v>
      </c>
      <c r="F80" s="2">
        <v>64</v>
      </c>
      <c r="G80" s="2">
        <v>1</v>
      </c>
      <c r="H80" s="1">
        <v>326</v>
      </c>
      <c r="I80" s="1">
        <v>200</v>
      </c>
      <c r="J80" s="3">
        <v>215</v>
      </c>
    </row>
    <row r="81" spans="2:10" x14ac:dyDescent="0.35">
      <c r="B81" s="7">
        <v>2643</v>
      </c>
      <c r="C81" s="2" t="s">
        <v>137</v>
      </c>
      <c r="D81" s="2" t="s">
        <v>86</v>
      </c>
      <c r="E81" s="2" t="s">
        <v>135</v>
      </c>
      <c r="F81" s="2">
        <v>49</v>
      </c>
      <c r="G81" s="2">
        <v>1</v>
      </c>
      <c r="H81" s="1">
        <v>213</v>
      </c>
      <c r="I81" s="1">
        <v>239</v>
      </c>
      <c r="J81" s="3">
        <v>335</v>
      </c>
    </row>
    <row r="82" spans="2:10" x14ac:dyDescent="0.35">
      <c r="B82" s="7">
        <v>2643</v>
      </c>
      <c r="C82" s="2" t="s">
        <v>137</v>
      </c>
      <c r="D82" s="2" t="s">
        <v>87</v>
      </c>
      <c r="E82" s="2" t="s">
        <v>135</v>
      </c>
      <c r="F82" s="2">
        <v>70</v>
      </c>
      <c r="G82" s="2">
        <v>1</v>
      </c>
      <c r="H82" s="1">
        <v>248</v>
      </c>
      <c r="I82" s="1">
        <v>210</v>
      </c>
      <c r="J82" s="3">
        <v>197</v>
      </c>
    </row>
    <row r="83" spans="2:10" x14ac:dyDescent="0.35">
      <c r="B83" s="7">
        <v>2643</v>
      </c>
      <c r="C83" s="2" t="s">
        <v>137</v>
      </c>
      <c r="D83" s="2" t="s">
        <v>88</v>
      </c>
      <c r="E83" s="2" t="s">
        <v>135</v>
      </c>
      <c r="F83" s="2">
        <v>20</v>
      </c>
      <c r="G83" s="2">
        <v>0</v>
      </c>
      <c r="H83" s="1">
        <v>137</v>
      </c>
      <c r="I83" s="1">
        <v>274</v>
      </c>
      <c r="J83" s="3">
        <v>281</v>
      </c>
    </row>
    <row r="84" spans="2:10" x14ac:dyDescent="0.35">
      <c r="B84" s="7">
        <v>2643</v>
      </c>
      <c r="C84" s="2" t="s">
        <v>137</v>
      </c>
      <c r="D84" s="2" t="s">
        <v>90</v>
      </c>
      <c r="E84" s="2" t="s">
        <v>135</v>
      </c>
      <c r="F84" s="2">
        <v>48</v>
      </c>
      <c r="G84" s="2">
        <v>1</v>
      </c>
      <c r="H84" s="1">
        <v>218</v>
      </c>
      <c r="I84" s="1">
        <v>179</v>
      </c>
      <c r="J84" s="3">
        <v>242</v>
      </c>
    </row>
    <row r="85" spans="2:10" x14ac:dyDescent="0.35">
      <c r="B85" s="7">
        <v>2643</v>
      </c>
      <c r="C85" s="2" t="s">
        <v>134</v>
      </c>
      <c r="D85" s="2" t="s">
        <v>90</v>
      </c>
      <c r="E85" s="2" t="s">
        <v>135</v>
      </c>
      <c r="F85" s="2">
        <v>58</v>
      </c>
      <c r="G85" s="2">
        <v>1</v>
      </c>
      <c r="H85" s="1">
        <v>295</v>
      </c>
      <c r="I85" s="1">
        <v>289</v>
      </c>
      <c r="J85" s="3">
        <v>104</v>
      </c>
    </row>
    <row r="86" spans="2:10" x14ac:dyDescent="0.35">
      <c r="B86" s="7">
        <v>2643</v>
      </c>
      <c r="C86" s="2" t="s">
        <v>134</v>
      </c>
      <c r="D86" s="2" t="s">
        <v>91</v>
      </c>
      <c r="E86" s="2" t="s">
        <v>135</v>
      </c>
      <c r="F86" s="2">
        <v>67</v>
      </c>
      <c r="G86" s="2">
        <v>1</v>
      </c>
      <c r="H86" s="1">
        <v>225</v>
      </c>
      <c r="I86" s="1">
        <v>138</v>
      </c>
      <c r="J86" s="3">
        <v>173</v>
      </c>
    </row>
    <row r="87" spans="2:10" x14ac:dyDescent="0.35">
      <c r="B87" s="7">
        <v>2643</v>
      </c>
      <c r="C87" s="2" t="s">
        <v>137</v>
      </c>
      <c r="D87" s="2" t="s">
        <v>91</v>
      </c>
      <c r="E87" s="2" t="s">
        <v>135</v>
      </c>
      <c r="F87" s="2">
        <v>41</v>
      </c>
      <c r="G87" s="2">
        <v>1</v>
      </c>
      <c r="H87" s="1">
        <v>328</v>
      </c>
      <c r="I87" s="1">
        <v>236</v>
      </c>
      <c r="J87" s="3">
        <v>175</v>
      </c>
    </row>
    <row r="88" spans="2:10" x14ac:dyDescent="0.35">
      <c r="B88" s="7">
        <v>3032</v>
      </c>
      <c r="C88" s="2" t="s">
        <v>134</v>
      </c>
      <c r="D88" s="2" t="s">
        <v>79</v>
      </c>
      <c r="E88" s="2" t="s">
        <v>136</v>
      </c>
      <c r="F88" s="2">
        <v>23</v>
      </c>
      <c r="G88" s="2">
        <v>0</v>
      </c>
      <c r="H88" s="1">
        <v>171</v>
      </c>
      <c r="I88" s="1">
        <v>212</v>
      </c>
      <c r="J88" s="3">
        <v>255</v>
      </c>
    </row>
    <row r="89" spans="2:10" x14ac:dyDescent="0.35">
      <c r="B89" s="7">
        <v>3032</v>
      </c>
      <c r="C89" s="2" t="s">
        <v>134</v>
      </c>
      <c r="D89" s="2" t="s">
        <v>80</v>
      </c>
      <c r="E89" s="2" t="s">
        <v>136</v>
      </c>
      <c r="F89" s="2">
        <v>62</v>
      </c>
      <c r="G89" s="2">
        <v>1</v>
      </c>
      <c r="H89" s="1">
        <v>124</v>
      </c>
      <c r="I89" s="1">
        <v>232</v>
      </c>
      <c r="J89" s="3">
        <v>202</v>
      </c>
    </row>
    <row r="90" spans="2:10" x14ac:dyDescent="0.35">
      <c r="B90" s="7">
        <v>3032</v>
      </c>
      <c r="C90" s="2" t="s">
        <v>134</v>
      </c>
      <c r="D90" s="2" t="s">
        <v>81</v>
      </c>
      <c r="E90" s="2" t="s">
        <v>136</v>
      </c>
      <c r="F90" s="2">
        <v>46</v>
      </c>
      <c r="G90" s="2">
        <v>1</v>
      </c>
      <c r="H90" s="1">
        <v>244</v>
      </c>
      <c r="I90" s="1">
        <v>274</v>
      </c>
      <c r="J90" s="3">
        <v>109</v>
      </c>
    </row>
    <row r="91" spans="2:10" x14ac:dyDescent="0.35">
      <c r="B91" s="7">
        <v>3032</v>
      </c>
      <c r="C91" s="2" t="s">
        <v>134</v>
      </c>
      <c r="D91" s="2" t="s">
        <v>83</v>
      </c>
      <c r="E91" s="2" t="s">
        <v>136</v>
      </c>
      <c r="F91" s="2">
        <v>62</v>
      </c>
      <c r="G91" s="2">
        <v>1</v>
      </c>
      <c r="H91" s="1">
        <v>169</v>
      </c>
      <c r="I91" s="1">
        <v>216</v>
      </c>
      <c r="J91" s="3">
        <v>244</v>
      </c>
    </row>
    <row r="92" spans="2:10" x14ac:dyDescent="0.35">
      <c r="B92" s="7">
        <v>3032</v>
      </c>
      <c r="C92" s="2" t="s">
        <v>137</v>
      </c>
      <c r="D92" s="2" t="s">
        <v>79</v>
      </c>
      <c r="E92" s="2" t="s">
        <v>136</v>
      </c>
      <c r="F92" s="2">
        <v>28</v>
      </c>
      <c r="G92" s="2">
        <v>0</v>
      </c>
      <c r="H92" s="1">
        <v>257</v>
      </c>
      <c r="I92" s="1">
        <v>290</v>
      </c>
      <c r="J92" s="3">
        <v>234</v>
      </c>
    </row>
    <row r="93" spans="2:10" x14ac:dyDescent="0.35">
      <c r="B93" s="7">
        <v>3032</v>
      </c>
      <c r="C93" s="2" t="s">
        <v>137</v>
      </c>
      <c r="D93" s="2" t="s">
        <v>80</v>
      </c>
      <c r="E93" s="2" t="s">
        <v>136</v>
      </c>
      <c r="F93" s="2">
        <v>56</v>
      </c>
      <c r="G93" s="2">
        <v>1</v>
      </c>
      <c r="H93" s="1">
        <v>171</v>
      </c>
      <c r="I93" s="1">
        <v>203</v>
      </c>
      <c r="J93" s="3">
        <v>70</v>
      </c>
    </row>
    <row r="94" spans="2:10" x14ac:dyDescent="0.35">
      <c r="B94" s="7">
        <v>3032</v>
      </c>
      <c r="C94" s="2" t="s">
        <v>137</v>
      </c>
      <c r="D94" s="2" t="s">
        <v>81</v>
      </c>
      <c r="E94" s="2" t="s">
        <v>136</v>
      </c>
      <c r="F94" s="2">
        <v>34</v>
      </c>
      <c r="G94" s="2">
        <v>0</v>
      </c>
      <c r="H94" s="1">
        <v>264</v>
      </c>
      <c r="I94" s="1">
        <v>252</v>
      </c>
      <c r="J94" s="3">
        <v>115</v>
      </c>
    </row>
    <row r="95" spans="2:10" x14ac:dyDescent="0.35">
      <c r="B95" s="7">
        <v>3032</v>
      </c>
      <c r="C95" s="2" t="s">
        <v>137</v>
      </c>
      <c r="D95" s="2" t="s">
        <v>83</v>
      </c>
      <c r="E95" s="2" t="s">
        <v>136</v>
      </c>
      <c r="F95" s="2">
        <v>54</v>
      </c>
      <c r="G95" s="2">
        <v>1</v>
      </c>
      <c r="H95" s="1">
        <v>216</v>
      </c>
      <c r="I95" s="1">
        <v>195</v>
      </c>
      <c r="J95" s="3">
        <v>300</v>
      </c>
    </row>
    <row r="96" spans="2:10" x14ac:dyDescent="0.35">
      <c r="B96" s="7">
        <v>3032</v>
      </c>
      <c r="C96" s="2" t="s">
        <v>134</v>
      </c>
      <c r="D96" s="2" t="s">
        <v>84</v>
      </c>
      <c r="E96" s="2" t="s">
        <v>135</v>
      </c>
      <c r="F96" s="2">
        <v>38</v>
      </c>
      <c r="G96" s="2">
        <v>0</v>
      </c>
      <c r="H96" s="1">
        <v>92</v>
      </c>
      <c r="I96" s="1">
        <v>235</v>
      </c>
      <c r="J96" s="3">
        <v>49</v>
      </c>
    </row>
    <row r="97" spans="2:10" x14ac:dyDescent="0.35">
      <c r="B97" s="7">
        <v>3032</v>
      </c>
      <c r="C97" s="2" t="s">
        <v>134</v>
      </c>
      <c r="D97" s="2" t="s">
        <v>85</v>
      </c>
      <c r="E97" s="2" t="s">
        <v>135</v>
      </c>
      <c r="F97" s="2">
        <v>32</v>
      </c>
      <c r="G97" s="2">
        <v>0</v>
      </c>
      <c r="H97" s="1">
        <v>232</v>
      </c>
      <c r="I97" s="1">
        <v>269</v>
      </c>
      <c r="J97" s="3">
        <v>156</v>
      </c>
    </row>
    <row r="98" spans="2:10" x14ac:dyDescent="0.35">
      <c r="B98" s="7">
        <v>3032</v>
      </c>
      <c r="C98" s="2" t="s">
        <v>134</v>
      </c>
      <c r="D98" s="2" t="s">
        <v>78</v>
      </c>
      <c r="E98" s="2" t="s">
        <v>135</v>
      </c>
      <c r="F98" s="2">
        <v>40</v>
      </c>
      <c r="G98" s="2">
        <v>0</v>
      </c>
      <c r="H98" s="1">
        <v>123</v>
      </c>
      <c r="I98" s="1">
        <v>132</v>
      </c>
      <c r="J98" s="3">
        <v>93</v>
      </c>
    </row>
    <row r="99" spans="2:10" x14ac:dyDescent="0.35">
      <c r="B99" s="7">
        <v>3032</v>
      </c>
      <c r="C99" s="2" t="s">
        <v>134</v>
      </c>
      <c r="D99" s="2" t="s">
        <v>86</v>
      </c>
      <c r="E99" s="2" t="s">
        <v>135</v>
      </c>
      <c r="F99" s="2">
        <v>26</v>
      </c>
      <c r="G99" s="2">
        <v>0</v>
      </c>
      <c r="H99" s="1">
        <v>249</v>
      </c>
      <c r="I99" s="1">
        <v>230</v>
      </c>
      <c r="J99" s="3">
        <v>149</v>
      </c>
    </row>
    <row r="100" spans="2:10" x14ac:dyDescent="0.35">
      <c r="B100" s="7">
        <v>3032</v>
      </c>
      <c r="C100" s="2" t="s">
        <v>134</v>
      </c>
      <c r="D100" s="2" t="s">
        <v>87</v>
      </c>
      <c r="E100" s="2" t="s">
        <v>135</v>
      </c>
      <c r="F100" s="2">
        <v>32</v>
      </c>
      <c r="G100" s="2">
        <v>0</v>
      </c>
      <c r="H100" s="1">
        <v>176</v>
      </c>
      <c r="I100" s="1">
        <v>171</v>
      </c>
      <c r="J100" s="3">
        <v>267</v>
      </c>
    </row>
    <row r="101" spans="2:10" x14ac:dyDescent="0.35">
      <c r="B101" s="7">
        <v>3032</v>
      </c>
      <c r="C101" s="2" t="s">
        <v>134</v>
      </c>
      <c r="D101" s="2" t="s">
        <v>82</v>
      </c>
      <c r="E101" s="2" t="s">
        <v>136</v>
      </c>
      <c r="F101" s="2">
        <v>62</v>
      </c>
      <c r="G101" s="2">
        <v>1</v>
      </c>
      <c r="H101" s="1">
        <v>216</v>
      </c>
      <c r="I101" s="1">
        <v>203</v>
      </c>
      <c r="J101" s="3">
        <v>148</v>
      </c>
    </row>
    <row r="102" spans="2:10" x14ac:dyDescent="0.35">
      <c r="B102" s="7">
        <v>3032</v>
      </c>
      <c r="C102" s="2" t="s">
        <v>134</v>
      </c>
      <c r="D102" s="2" t="s">
        <v>88</v>
      </c>
      <c r="E102" s="2" t="s">
        <v>135</v>
      </c>
      <c r="F102" s="2">
        <v>62</v>
      </c>
      <c r="G102" s="2">
        <v>1</v>
      </c>
      <c r="H102" s="1">
        <v>293</v>
      </c>
      <c r="I102" s="1">
        <v>146</v>
      </c>
      <c r="J102" s="3">
        <v>139</v>
      </c>
    </row>
    <row r="103" spans="2:10" x14ac:dyDescent="0.35">
      <c r="B103" s="7">
        <v>3032</v>
      </c>
      <c r="C103" s="2" t="s">
        <v>134</v>
      </c>
      <c r="D103" s="2" t="s">
        <v>89</v>
      </c>
      <c r="E103" s="2" t="s">
        <v>135</v>
      </c>
      <c r="F103" s="2">
        <v>20</v>
      </c>
      <c r="G103" s="2">
        <v>0</v>
      </c>
      <c r="H103" s="1">
        <v>321</v>
      </c>
      <c r="I103" s="1">
        <v>201</v>
      </c>
      <c r="J103" s="3">
        <v>183</v>
      </c>
    </row>
    <row r="104" spans="2:10" x14ac:dyDescent="0.35">
      <c r="B104" s="7">
        <v>3032</v>
      </c>
      <c r="C104" s="2" t="s">
        <v>137</v>
      </c>
      <c r="D104" s="2" t="s">
        <v>84</v>
      </c>
      <c r="E104" s="2" t="s">
        <v>135</v>
      </c>
      <c r="F104" s="2">
        <v>45</v>
      </c>
      <c r="G104" s="2">
        <v>1</v>
      </c>
      <c r="H104" s="1">
        <v>116</v>
      </c>
      <c r="I104" s="1">
        <v>261</v>
      </c>
      <c r="J104" s="3">
        <v>218</v>
      </c>
    </row>
    <row r="105" spans="2:10" x14ac:dyDescent="0.35">
      <c r="B105" s="7">
        <v>3032</v>
      </c>
      <c r="C105" s="2" t="s">
        <v>137</v>
      </c>
      <c r="D105" s="2" t="s">
        <v>85</v>
      </c>
      <c r="E105" s="2" t="s">
        <v>135</v>
      </c>
      <c r="F105" s="2">
        <v>32</v>
      </c>
      <c r="G105" s="2">
        <v>0</v>
      </c>
      <c r="H105" s="1">
        <v>100</v>
      </c>
      <c r="I105" s="1">
        <v>179</v>
      </c>
      <c r="J105" s="3">
        <v>117</v>
      </c>
    </row>
    <row r="106" spans="2:10" x14ac:dyDescent="0.35">
      <c r="B106" s="7">
        <v>3032</v>
      </c>
      <c r="C106" s="2" t="s">
        <v>137</v>
      </c>
      <c r="D106" s="2" t="s">
        <v>78</v>
      </c>
      <c r="E106" s="2" t="s">
        <v>135</v>
      </c>
      <c r="F106" s="2">
        <v>36</v>
      </c>
      <c r="G106" s="2">
        <v>0</v>
      </c>
      <c r="H106" s="1">
        <v>221</v>
      </c>
      <c r="I106" s="1">
        <v>211</v>
      </c>
      <c r="J106" s="3">
        <v>237</v>
      </c>
    </row>
    <row r="107" spans="2:10" x14ac:dyDescent="0.35">
      <c r="B107" s="7">
        <v>3032</v>
      </c>
      <c r="C107" s="2" t="s">
        <v>137</v>
      </c>
      <c r="D107" s="2" t="s">
        <v>86</v>
      </c>
      <c r="E107" s="2" t="s">
        <v>135</v>
      </c>
      <c r="F107" s="2">
        <v>26</v>
      </c>
      <c r="G107" s="2">
        <v>0</v>
      </c>
      <c r="H107" s="1">
        <v>218</v>
      </c>
      <c r="I107" s="1">
        <v>209</v>
      </c>
      <c r="J107" s="3">
        <v>223</v>
      </c>
    </row>
    <row r="108" spans="2:10" x14ac:dyDescent="0.35">
      <c r="B108" s="7">
        <v>3032</v>
      </c>
      <c r="C108" s="2" t="s">
        <v>137</v>
      </c>
      <c r="D108" s="2" t="s">
        <v>87</v>
      </c>
      <c r="E108" s="2" t="s">
        <v>135</v>
      </c>
      <c r="F108" s="2">
        <v>35</v>
      </c>
      <c r="G108" s="2">
        <v>0</v>
      </c>
      <c r="H108" s="1">
        <v>177</v>
      </c>
      <c r="I108" s="1">
        <v>289</v>
      </c>
      <c r="J108" s="3">
        <v>246</v>
      </c>
    </row>
    <row r="109" spans="2:10" x14ac:dyDescent="0.35">
      <c r="B109" s="7">
        <v>3032</v>
      </c>
      <c r="C109" s="2" t="s">
        <v>137</v>
      </c>
      <c r="D109" s="2" t="s">
        <v>82</v>
      </c>
      <c r="E109" s="2" t="s">
        <v>136</v>
      </c>
      <c r="F109" s="2">
        <v>27</v>
      </c>
      <c r="G109" s="2">
        <v>0</v>
      </c>
      <c r="H109" s="1">
        <v>255</v>
      </c>
      <c r="I109" s="1">
        <v>193</v>
      </c>
      <c r="J109" s="3">
        <v>223</v>
      </c>
    </row>
    <row r="110" spans="2:10" x14ac:dyDescent="0.35">
      <c r="B110" s="7">
        <v>3032</v>
      </c>
      <c r="C110" s="2" t="s">
        <v>137</v>
      </c>
      <c r="D110" s="2" t="s">
        <v>88</v>
      </c>
      <c r="E110" s="2" t="s">
        <v>135</v>
      </c>
      <c r="F110" s="2">
        <v>60</v>
      </c>
      <c r="G110" s="2">
        <v>1</v>
      </c>
      <c r="H110" s="1">
        <v>189</v>
      </c>
      <c r="I110" s="1">
        <v>342</v>
      </c>
      <c r="J110" s="3">
        <v>196</v>
      </c>
    </row>
    <row r="111" spans="2:10" x14ac:dyDescent="0.35">
      <c r="B111" s="7">
        <v>3032</v>
      </c>
      <c r="C111" s="2" t="s">
        <v>137</v>
      </c>
      <c r="D111" s="2" t="s">
        <v>89</v>
      </c>
      <c r="E111" s="2" t="s">
        <v>135</v>
      </c>
      <c r="F111" s="2">
        <v>43</v>
      </c>
      <c r="G111" s="2">
        <v>1</v>
      </c>
      <c r="H111" s="1">
        <v>272</v>
      </c>
      <c r="I111" s="1">
        <v>166</v>
      </c>
      <c r="J111" s="3">
        <v>205</v>
      </c>
    </row>
    <row r="112" spans="2:10" x14ac:dyDescent="0.35">
      <c r="B112" s="7">
        <v>3032</v>
      </c>
      <c r="C112" s="2" t="s">
        <v>137</v>
      </c>
      <c r="D112" s="2" t="s">
        <v>90</v>
      </c>
      <c r="E112" s="2" t="s">
        <v>135</v>
      </c>
      <c r="F112" s="2">
        <v>43</v>
      </c>
      <c r="G112" s="2">
        <v>1</v>
      </c>
      <c r="H112" s="1">
        <v>223</v>
      </c>
      <c r="I112" s="1">
        <v>184</v>
      </c>
      <c r="J112" s="3">
        <v>238</v>
      </c>
    </row>
    <row r="113" spans="2:10" x14ac:dyDescent="0.35">
      <c r="B113" s="7">
        <v>3032</v>
      </c>
      <c r="C113" s="2" t="s">
        <v>134</v>
      </c>
      <c r="D113" s="2" t="s">
        <v>90</v>
      </c>
      <c r="E113" s="2" t="s">
        <v>135</v>
      </c>
      <c r="F113" s="2">
        <v>57</v>
      </c>
      <c r="G113" s="2">
        <v>1</v>
      </c>
      <c r="H113" s="1">
        <v>247</v>
      </c>
      <c r="I113" s="1">
        <v>285</v>
      </c>
      <c r="J113" s="3">
        <v>148</v>
      </c>
    </row>
    <row r="114" spans="2:10" x14ac:dyDescent="0.35">
      <c r="B114" s="7">
        <v>3032</v>
      </c>
      <c r="C114" s="2" t="s">
        <v>134</v>
      </c>
      <c r="D114" s="2" t="s">
        <v>91</v>
      </c>
      <c r="E114" s="2" t="s">
        <v>135</v>
      </c>
      <c r="F114" s="2">
        <v>42</v>
      </c>
      <c r="G114" s="2">
        <v>1</v>
      </c>
      <c r="H114" s="1">
        <v>139</v>
      </c>
      <c r="I114" s="1">
        <v>163</v>
      </c>
      <c r="J114" s="3">
        <v>285</v>
      </c>
    </row>
    <row r="115" spans="2:10" x14ac:dyDescent="0.35">
      <c r="B115" s="7">
        <v>3032</v>
      </c>
      <c r="C115" s="2" t="s">
        <v>137</v>
      </c>
      <c r="D115" s="2" t="s">
        <v>91</v>
      </c>
      <c r="E115" s="2" t="s">
        <v>135</v>
      </c>
      <c r="F115" s="2">
        <v>42</v>
      </c>
      <c r="G115" s="2">
        <v>1</v>
      </c>
      <c r="H115" s="1">
        <v>209</v>
      </c>
      <c r="I115" s="1">
        <v>279</v>
      </c>
      <c r="J115" s="3">
        <v>235</v>
      </c>
    </row>
    <row r="116" spans="2:10" x14ac:dyDescent="0.35">
      <c r="B116" s="7">
        <v>3066</v>
      </c>
      <c r="C116" s="2" t="s">
        <v>134</v>
      </c>
      <c r="D116" s="2" t="s">
        <v>78</v>
      </c>
      <c r="E116" s="2" t="s">
        <v>135</v>
      </c>
      <c r="F116" s="2">
        <v>38</v>
      </c>
      <c r="G116" s="2">
        <v>0</v>
      </c>
      <c r="H116" s="1">
        <v>242</v>
      </c>
      <c r="I116" s="1">
        <v>319</v>
      </c>
      <c r="J116" s="3">
        <v>266</v>
      </c>
    </row>
    <row r="117" spans="2:10" x14ac:dyDescent="0.35">
      <c r="B117" s="7">
        <v>3066</v>
      </c>
      <c r="C117" s="2" t="s">
        <v>137</v>
      </c>
      <c r="D117" s="2" t="s">
        <v>78</v>
      </c>
      <c r="E117" s="2" t="s">
        <v>135</v>
      </c>
      <c r="F117" s="2">
        <v>67</v>
      </c>
      <c r="G117" s="2">
        <v>1</v>
      </c>
      <c r="H117" s="1">
        <v>232</v>
      </c>
      <c r="I117" s="1">
        <v>197</v>
      </c>
      <c r="J117" s="3">
        <v>194</v>
      </c>
    </row>
    <row r="118" spans="2:10" x14ac:dyDescent="0.35">
      <c r="B118" s="7">
        <v>3066</v>
      </c>
      <c r="C118" s="2" t="s">
        <v>134</v>
      </c>
      <c r="D118" s="2" t="s">
        <v>84</v>
      </c>
      <c r="E118" s="2" t="s">
        <v>135</v>
      </c>
      <c r="F118" s="2">
        <v>63</v>
      </c>
      <c r="G118" s="2">
        <v>1</v>
      </c>
      <c r="H118" s="1">
        <v>232</v>
      </c>
      <c r="I118" s="1">
        <v>322</v>
      </c>
      <c r="J118" s="3">
        <v>150</v>
      </c>
    </row>
    <row r="119" spans="2:10" x14ac:dyDescent="0.35">
      <c r="B119" s="7">
        <v>3066</v>
      </c>
      <c r="C119" s="2" t="s">
        <v>134</v>
      </c>
      <c r="D119" s="2" t="s">
        <v>85</v>
      </c>
      <c r="E119" s="2" t="s">
        <v>135</v>
      </c>
      <c r="F119" s="2">
        <v>52</v>
      </c>
      <c r="G119" s="2">
        <v>1</v>
      </c>
      <c r="H119" s="1">
        <v>135</v>
      </c>
      <c r="I119" s="1">
        <v>236</v>
      </c>
      <c r="J119" s="3">
        <v>325</v>
      </c>
    </row>
    <row r="120" spans="2:10" x14ac:dyDescent="0.35">
      <c r="B120" s="7">
        <v>3066</v>
      </c>
      <c r="C120" s="2" t="s">
        <v>134</v>
      </c>
      <c r="D120" s="2" t="s">
        <v>86</v>
      </c>
      <c r="E120" s="2" t="s">
        <v>135</v>
      </c>
      <c r="F120" s="2">
        <v>62</v>
      </c>
      <c r="G120" s="2">
        <v>1</v>
      </c>
      <c r="H120" s="1">
        <v>240</v>
      </c>
      <c r="I120" s="1">
        <v>260</v>
      </c>
      <c r="J120" s="3">
        <v>121</v>
      </c>
    </row>
    <row r="121" spans="2:10" x14ac:dyDescent="0.35">
      <c r="B121" s="7">
        <v>3066</v>
      </c>
      <c r="C121" s="2" t="s">
        <v>134</v>
      </c>
      <c r="D121" s="2" t="s">
        <v>80</v>
      </c>
      <c r="E121" s="2" t="s">
        <v>136</v>
      </c>
      <c r="F121" s="2">
        <v>65</v>
      </c>
      <c r="G121" s="2">
        <v>1</v>
      </c>
      <c r="H121" s="1">
        <v>242</v>
      </c>
      <c r="I121" s="1">
        <v>195</v>
      </c>
      <c r="J121" s="3">
        <v>235</v>
      </c>
    </row>
    <row r="122" spans="2:10" x14ac:dyDescent="0.35">
      <c r="B122" s="7">
        <v>3066</v>
      </c>
      <c r="C122" s="2" t="s">
        <v>134</v>
      </c>
      <c r="D122" s="2" t="s">
        <v>87</v>
      </c>
      <c r="E122" s="2" t="s">
        <v>135</v>
      </c>
      <c r="F122" s="2">
        <v>25</v>
      </c>
      <c r="G122" s="2">
        <v>0</v>
      </c>
      <c r="H122" s="1">
        <v>166</v>
      </c>
      <c r="I122" s="1">
        <v>273</v>
      </c>
      <c r="J122" s="3">
        <v>219</v>
      </c>
    </row>
    <row r="123" spans="2:10" x14ac:dyDescent="0.35">
      <c r="B123" s="7">
        <v>3066</v>
      </c>
      <c r="C123" s="2" t="s">
        <v>134</v>
      </c>
      <c r="D123" s="2" t="s">
        <v>81</v>
      </c>
      <c r="E123" s="2" t="s">
        <v>136</v>
      </c>
      <c r="F123" s="2">
        <v>28</v>
      </c>
      <c r="G123" s="2">
        <v>0</v>
      </c>
      <c r="H123" s="1">
        <v>256</v>
      </c>
      <c r="I123" s="1">
        <v>250</v>
      </c>
      <c r="J123" s="3">
        <v>150</v>
      </c>
    </row>
    <row r="124" spans="2:10" ht="15" thickBot="1" x14ac:dyDescent="0.4">
      <c r="B124" s="8">
        <v>3066</v>
      </c>
      <c r="C124" s="4" t="s">
        <v>134</v>
      </c>
      <c r="D124" s="4" t="s">
        <v>82</v>
      </c>
      <c r="E124" s="4" t="s">
        <v>136</v>
      </c>
      <c r="F124" s="4">
        <v>35</v>
      </c>
      <c r="G124" s="4">
        <v>0</v>
      </c>
      <c r="H124" s="5">
        <v>333</v>
      </c>
      <c r="I124" s="5">
        <v>204</v>
      </c>
      <c r="J124" s="6">
        <v>130</v>
      </c>
    </row>
    <row r="128" spans="2:10" ht="15" thickBot="1" x14ac:dyDescent="0.4"/>
    <row r="129" spans="2:33" x14ac:dyDescent="0.35">
      <c r="B129" s="16" t="s">
        <v>125</v>
      </c>
      <c r="C129" s="17" t="s">
        <v>126</v>
      </c>
      <c r="D129" s="17" t="s">
        <v>127</v>
      </c>
      <c r="E129" s="17" t="s">
        <v>128</v>
      </c>
      <c r="F129" s="17" t="s">
        <v>129</v>
      </c>
      <c r="G129" s="17" t="s">
        <v>130</v>
      </c>
      <c r="H129" s="17" t="s">
        <v>131</v>
      </c>
      <c r="I129" s="17" t="s">
        <v>132</v>
      </c>
      <c r="J129" s="18" t="s">
        <v>133</v>
      </c>
    </row>
    <row r="130" spans="2:33" x14ac:dyDescent="0.35">
      <c r="B130" s="7">
        <v>2507</v>
      </c>
      <c r="C130" s="2" t="s">
        <v>134</v>
      </c>
      <c r="D130" s="2" t="s">
        <v>79</v>
      </c>
      <c r="E130" s="2" t="s">
        <v>136</v>
      </c>
      <c r="F130" s="2">
        <v>57</v>
      </c>
      <c r="G130" s="2">
        <v>1</v>
      </c>
      <c r="H130" s="1">
        <v>289</v>
      </c>
      <c r="I130" s="1">
        <v>171</v>
      </c>
      <c r="J130" s="3">
        <v>295</v>
      </c>
    </row>
    <row r="131" spans="2:33" x14ac:dyDescent="0.35">
      <c r="B131" s="7">
        <v>2507</v>
      </c>
      <c r="C131" s="2" t="s">
        <v>134</v>
      </c>
      <c r="D131" s="2" t="s">
        <v>80</v>
      </c>
      <c r="E131" s="2" t="s">
        <v>136</v>
      </c>
      <c r="F131" s="2">
        <v>32</v>
      </c>
      <c r="G131" s="2">
        <v>0</v>
      </c>
      <c r="H131" s="1">
        <v>271</v>
      </c>
      <c r="I131" s="1">
        <v>221</v>
      </c>
      <c r="J131" s="3">
        <v>239</v>
      </c>
    </row>
    <row r="132" spans="2:33" x14ac:dyDescent="0.35">
      <c r="B132" s="7">
        <v>2507</v>
      </c>
      <c r="C132" s="2" t="s">
        <v>134</v>
      </c>
      <c r="D132" s="2" t="s">
        <v>81</v>
      </c>
      <c r="E132" s="2" t="s">
        <v>136</v>
      </c>
      <c r="F132" s="2">
        <v>32</v>
      </c>
      <c r="G132" s="2">
        <v>0</v>
      </c>
      <c r="H132" s="1">
        <v>234</v>
      </c>
      <c r="I132" s="1">
        <v>191</v>
      </c>
      <c r="J132" s="3">
        <v>97</v>
      </c>
      <c r="L132" s="68" t="s">
        <v>157</v>
      </c>
      <c r="M132" t="s">
        <v>162</v>
      </c>
    </row>
    <row r="133" spans="2:33" x14ac:dyDescent="0.35">
      <c r="B133" s="7">
        <v>2507</v>
      </c>
      <c r="C133" s="2" t="s">
        <v>134</v>
      </c>
      <c r="D133" s="2" t="s">
        <v>82</v>
      </c>
      <c r="E133" s="2" t="s">
        <v>136</v>
      </c>
      <c r="F133" s="2">
        <v>34</v>
      </c>
      <c r="G133" s="2">
        <v>0</v>
      </c>
      <c r="H133" s="1">
        <v>188</v>
      </c>
      <c r="I133" s="1">
        <v>146</v>
      </c>
      <c r="J133" s="3">
        <v>208</v>
      </c>
      <c r="L133" s="69" t="s">
        <v>84</v>
      </c>
      <c r="M133" s="70">
        <v>9</v>
      </c>
      <c r="T133" t="s">
        <v>84</v>
      </c>
      <c r="U133" t="s">
        <v>85</v>
      </c>
      <c r="V133" t="s">
        <v>78</v>
      </c>
      <c r="W133" t="s">
        <v>91</v>
      </c>
      <c r="X133" t="s">
        <v>86</v>
      </c>
      <c r="Y133" t="s">
        <v>80</v>
      </c>
      <c r="Z133" t="s">
        <v>87</v>
      </c>
      <c r="AA133" t="s">
        <v>81</v>
      </c>
      <c r="AB133" t="s">
        <v>90</v>
      </c>
      <c r="AC133" t="s">
        <v>82</v>
      </c>
      <c r="AD133" t="s">
        <v>83</v>
      </c>
      <c r="AE133" t="s">
        <v>88</v>
      </c>
      <c r="AF133" t="s">
        <v>79</v>
      </c>
      <c r="AG133" t="s">
        <v>89</v>
      </c>
    </row>
    <row r="134" spans="2:33" x14ac:dyDescent="0.35">
      <c r="B134" s="7">
        <v>2507</v>
      </c>
      <c r="C134" s="2" t="s">
        <v>134</v>
      </c>
      <c r="D134" s="2" t="s">
        <v>83</v>
      </c>
      <c r="E134" s="2" t="s">
        <v>136</v>
      </c>
      <c r="F134" s="2">
        <v>54</v>
      </c>
      <c r="G134" s="2">
        <v>1</v>
      </c>
      <c r="H134" s="1">
        <v>247</v>
      </c>
      <c r="I134" s="1">
        <v>243</v>
      </c>
      <c r="J134" s="3">
        <v>201</v>
      </c>
      <c r="L134" s="69" t="s">
        <v>85</v>
      </c>
      <c r="M134" s="70">
        <v>8</v>
      </c>
      <c r="T134">
        <v>9</v>
      </c>
      <c r="U134">
        <v>8</v>
      </c>
      <c r="V134">
        <v>8</v>
      </c>
      <c r="W134">
        <v>7</v>
      </c>
      <c r="X134">
        <v>4</v>
      </c>
      <c r="Y134">
        <v>9</v>
      </c>
      <c r="Z134">
        <v>6</v>
      </c>
      <c r="AA134">
        <v>4</v>
      </c>
      <c r="AB134">
        <v>6</v>
      </c>
      <c r="AC134">
        <v>8</v>
      </c>
      <c r="AD134">
        <v>8</v>
      </c>
      <c r="AE134">
        <v>4</v>
      </c>
      <c r="AF134">
        <v>5</v>
      </c>
      <c r="AG134">
        <v>7</v>
      </c>
    </row>
    <row r="135" spans="2:33" x14ac:dyDescent="0.35">
      <c r="B135" s="7">
        <v>2507</v>
      </c>
      <c r="C135" s="2" t="s">
        <v>137</v>
      </c>
      <c r="D135" s="2" t="s">
        <v>78</v>
      </c>
      <c r="E135" s="2" t="s">
        <v>135</v>
      </c>
      <c r="F135" s="2">
        <v>38</v>
      </c>
      <c r="G135" s="2">
        <v>0</v>
      </c>
      <c r="H135" s="1">
        <v>155</v>
      </c>
      <c r="I135" s="1">
        <v>180</v>
      </c>
      <c r="J135" s="3">
        <v>192</v>
      </c>
      <c r="L135" s="69" t="s">
        <v>78</v>
      </c>
      <c r="M135" s="70">
        <v>8</v>
      </c>
    </row>
    <row r="136" spans="2:33" x14ac:dyDescent="0.35">
      <c r="B136" s="7">
        <v>2507</v>
      </c>
      <c r="C136" s="2" t="s">
        <v>137</v>
      </c>
      <c r="D136" s="2" t="s">
        <v>79</v>
      </c>
      <c r="E136" s="2" t="s">
        <v>136</v>
      </c>
      <c r="F136" s="2">
        <v>62</v>
      </c>
      <c r="G136" s="2">
        <v>1</v>
      </c>
      <c r="H136" s="1">
        <v>224</v>
      </c>
      <c r="I136" s="1">
        <v>149</v>
      </c>
      <c r="J136" s="3">
        <v>158</v>
      </c>
      <c r="L136" s="69" t="s">
        <v>91</v>
      </c>
      <c r="M136" s="70">
        <v>7</v>
      </c>
    </row>
    <row r="137" spans="2:33" x14ac:dyDescent="0.35">
      <c r="B137" s="7">
        <v>2507</v>
      </c>
      <c r="C137" s="2" t="s">
        <v>137</v>
      </c>
      <c r="D137" s="2" t="s">
        <v>80</v>
      </c>
      <c r="E137" s="2" t="s">
        <v>136</v>
      </c>
      <c r="F137" s="2">
        <v>61</v>
      </c>
      <c r="G137" s="2">
        <v>1</v>
      </c>
      <c r="H137" s="1">
        <v>219</v>
      </c>
      <c r="I137" s="1">
        <v>272</v>
      </c>
      <c r="J137" s="3">
        <v>94</v>
      </c>
      <c r="L137" s="69" t="s">
        <v>86</v>
      </c>
      <c r="M137" s="70">
        <v>4</v>
      </c>
    </row>
    <row r="138" spans="2:33" x14ac:dyDescent="0.35">
      <c r="B138" s="7">
        <v>2507</v>
      </c>
      <c r="C138" s="2" t="s">
        <v>137</v>
      </c>
      <c r="D138" s="2" t="s">
        <v>82</v>
      </c>
      <c r="E138" s="2" t="s">
        <v>136</v>
      </c>
      <c r="F138" s="2">
        <v>41</v>
      </c>
      <c r="G138" s="2">
        <v>1</v>
      </c>
      <c r="H138" s="1">
        <v>155</v>
      </c>
      <c r="I138" s="1">
        <v>221</v>
      </c>
      <c r="J138" s="3">
        <v>265</v>
      </c>
      <c r="L138" s="69" t="s">
        <v>80</v>
      </c>
      <c r="M138" s="70">
        <v>9</v>
      </c>
    </row>
    <row r="139" spans="2:33" x14ac:dyDescent="0.35">
      <c r="B139" s="7">
        <v>2507</v>
      </c>
      <c r="C139" s="2" t="s">
        <v>137</v>
      </c>
      <c r="D139" s="2" t="s">
        <v>83</v>
      </c>
      <c r="E139" s="2" t="s">
        <v>136</v>
      </c>
      <c r="F139" s="2">
        <v>70</v>
      </c>
      <c r="G139" s="2">
        <v>1</v>
      </c>
      <c r="H139" s="1">
        <v>256</v>
      </c>
      <c r="I139" s="1">
        <v>115</v>
      </c>
      <c r="J139" s="3">
        <v>151</v>
      </c>
      <c r="L139" s="69" t="s">
        <v>87</v>
      </c>
      <c r="M139" s="70">
        <v>6</v>
      </c>
    </row>
    <row r="140" spans="2:33" x14ac:dyDescent="0.35">
      <c r="B140" s="7">
        <v>2507</v>
      </c>
      <c r="C140" s="2" t="s">
        <v>134</v>
      </c>
      <c r="D140" s="2" t="s">
        <v>84</v>
      </c>
      <c r="E140" s="2" t="s">
        <v>135</v>
      </c>
      <c r="F140" s="2">
        <v>53</v>
      </c>
      <c r="G140" s="2">
        <v>1</v>
      </c>
      <c r="H140" s="1">
        <v>184</v>
      </c>
      <c r="I140" s="1">
        <v>208</v>
      </c>
      <c r="J140" s="3">
        <v>244</v>
      </c>
      <c r="L140" s="69" t="s">
        <v>81</v>
      </c>
      <c r="M140" s="70">
        <v>4</v>
      </c>
    </row>
    <row r="141" spans="2:33" x14ac:dyDescent="0.35">
      <c r="B141" s="7">
        <v>2507</v>
      </c>
      <c r="C141" s="2" t="s">
        <v>134</v>
      </c>
      <c r="D141" s="2" t="s">
        <v>85</v>
      </c>
      <c r="E141" s="2" t="s">
        <v>135</v>
      </c>
      <c r="F141" s="2">
        <v>56</v>
      </c>
      <c r="G141" s="2">
        <v>1</v>
      </c>
      <c r="H141" s="1">
        <v>230</v>
      </c>
      <c r="I141" s="1">
        <v>195</v>
      </c>
      <c r="J141" s="3">
        <v>157</v>
      </c>
      <c r="L141" s="69" t="s">
        <v>90</v>
      </c>
      <c r="M141" s="70">
        <v>6</v>
      </c>
    </row>
    <row r="142" spans="2:33" x14ac:dyDescent="0.35">
      <c r="B142" s="7">
        <v>2507</v>
      </c>
      <c r="C142" s="2" t="s">
        <v>134</v>
      </c>
      <c r="D142" s="2" t="s">
        <v>87</v>
      </c>
      <c r="E142" s="2" t="s">
        <v>135</v>
      </c>
      <c r="F142" s="2">
        <v>40</v>
      </c>
      <c r="G142" s="2">
        <v>0</v>
      </c>
      <c r="H142" s="1">
        <v>240</v>
      </c>
      <c r="I142" s="1">
        <v>221</v>
      </c>
      <c r="J142" s="3">
        <v>72</v>
      </c>
      <c r="L142" s="69" t="s">
        <v>82</v>
      </c>
      <c r="M142" s="70">
        <v>8</v>
      </c>
    </row>
    <row r="143" spans="2:33" x14ac:dyDescent="0.35">
      <c r="B143" s="7">
        <v>2507</v>
      </c>
      <c r="C143" s="2" t="s">
        <v>134</v>
      </c>
      <c r="D143" s="2" t="s">
        <v>88</v>
      </c>
      <c r="E143" s="2" t="s">
        <v>135</v>
      </c>
      <c r="F143" s="2">
        <v>33</v>
      </c>
      <c r="G143" s="2">
        <v>0</v>
      </c>
      <c r="H143" s="1">
        <v>276</v>
      </c>
      <c r="I143" s="1">
        <v>243</v>
      </c>
      <c r="J143" s="3">
        <v>225</v>
      </c>
      <c r="L143" s="69" t="s">
        <v>83</v>
      </c>
      <c r="M143" s="70">
        <v>8</v>
      </c>
    </row>
    <row r="144" spans="2:33" x14ac:dyDescent="0.35">
      <c r="B144" s="7">
        <v>2507</v>
      </c>
      <c r="C144" s="2" t="s">
        <v>134</v>
      </c>
      <c r="D144" s="2" t="s">
        <v>89</v>
      </c>
      <c r="E144" s="2" t="s">
        <v>135</v>
      </c>
      <c r="F144" s="2">
        <v>67</v>
      </c>
      <c r="G144" s="2">
        <v>1</v>
      </c>
      <c r="H144" s="1">
        <v>223</v>
      </c>
      <c r="I144" s="1">
        <v>140</v>
      </c>
      <c r="J144" s="3">
        <v>132</v>
      </c>
      <c r="L144" s="69" t="s">
        <v>88</v>
      </c>
      <c r="M144" s="70">
        <v>4</v>
      </c>
    </row>
    <row r="145" spans="2:13" x14ac:dyDescent="0.35">
      <c r="B145" s="7">
        <v>2507</v>
      </c>
      <c r="C145" s="2" t="s">
        <v>137</v>
      </c>
      <c r="D145" s="2" t="s">
        <v>84</v>
      </c>
      <c r="E145" s="2" t="s">
        <v>135</v>
      </c>
      <c r="F145" s="2">
        <v>32</v>
      </c>
      <c r="G145" s="2">
        <v>0</v>
      </c>
      <c r="H145" s="1">
        <v>251</v>
      </c>
      <c r="I145" s="1">
        <v>166</v>
      </c>
      <c r="J145" s="3">
        <v>213</v>
      </c>
      <c r="L145" s="69" t="s">
        <v>79</v>
      </c>
      <c r="M145" s="70">
        <v>5</v>
      </c>
    </row>
    <row r="146" spans="2:13" x14ac:dyDescent="0.35">
      <c r="B146" s="7">
        <v>2507</v>
      </c>
      <c r="C146" s="2" t="s">
        <v>137</v>
      </c>
      <c r="D146" s="2" t="s">
        <v>85</v>
      </c>
      <c r="E146" s="2" t="s">
        <v>135</v>
      </c>
      <c r="F146" s="2">
        <v>49</v>
      </c>
      <c r="G146" s="2">
        <v>1</v>
      </c>
      <c r="H146" s="1">
        <v>313</v>
      </c>
      <c r="I146" s="1">
        <v>220</v>
      </c>
      <c r="J146" s="3">
        <v>178</v>
      </c>
      <c r="L146" s="69" t="s">
        <v>89</v>
      </c>
      <c r="M146" s="70">
        <v>7</v>
      </c>
    </row>
    <row r="147" spans="2:13" x14ac:dyDescent="0.35">
      <c r="B147" s="7">
        <v>2507</v>
      </c>
      <c r="C147" s="2" t="s">
        <v>137</v>
      </c>
      <c r="D147" s="2" t="s">
        <v>88</v>
      </c>
      <c r="E147" s="2" t="s">
        <v>135</v>
      </c>
      <c r="F147" s="2">
        <v>46</v>
      </c>
      <c r="G147" s="2">
        <v>1</v>
      </c>
      <c r="H147" s="1">
        <v>233</v>
      </c>
      <c r="I147" s="1">
        <v>165</v>
      </c>
      <c r="J147" s="3">
        <v>257</v>
      </c>
      <c r="L147" s="69" t="s">
        <v>158</v>
      </c>
      <c r="M147" s="70">
        <v>93</v>
      </c>
    </row>
    <row r="148" spans="2:13" x14ac:dyDescent="0.35">
      <c r="B148" s="7">
        <v>2507</v>
      </c>
      <c r="C148" s="2" t="s">
        <v>137</v>
      </c>
      <c r="D148" s="2" t="s">
        <v>89</v>
      </c>
      <c r="E148" s="2" t="s">
        <v>135</v>
      </c>
      <c r="F148" s="2">
        <v>49</v>
      </c>
      <c r="G148" s="2">
        <v>1</v>
      </c>
      <c r="H148" s="1">
        <v>273</v>
      </c>
      <c r="I148" s="1">
        <v>263</v>
      </c>
      <c r="J148" s="3">
        <v>237</v>
      </c>
    </row>
    <row r="149" spans="2:13" x14ac:dyDescent="0.35">
      <c r="B149" s="7">
        <v>2507</v>
      </c>
      <c r="C149" s="2" t="s">
        <v>137</v>
      </c>
      <c r="D149" s="2" t="s">
        <v>91</v>
      </c>
      <c r="E149" s="2" t="s">
        <v>135</v>
      </c>
      <c r="F149" s="2">
        <v>53</v>
      </c>
      <c r="G149" s="2">
        <v>1</v>
      </c>
      <c r="H149" s="1">
        <v>185</v>
      </c>
      <c r="I149" s="1">
        <v>180</v>
      </c>
      <c r="J149" s="3">
        <v>147</v>
      </c>
    </row>
    <row r="150" spans="2:13" x14ac:dyDescent="0.35">
      <c r="B150" s="7">
        <v>2518</v>
      </c>
      <c r="C150" s="2" t="s">
        <v>134</v>
      </c>
      <c r="D150" s="2" t="s">
        <v>78</v>
      </c>
      <c r="E150" s="2" t="s">
        <v>135</v>
      </c>
      <c r="F150" s="2">
        <v>55</v>
      </c>
      <c r="G150" s="2">
        <v>1</v>
      </c>
      <c r="H150" s="1">
        <v>167</v>
      </c>
      <c r="I150" s="1">
        <v>85</v>
      </c>
      <c r="J150" s="3">
        <v>214</v>
      </c>
    </row>
    <row r="151" spans="2:13" x14ac:dyDescent="0.35">
      <c r="B151" s="7">
        <v>2518</v>
      </c>
      <c r="C151" s="2" t="s">
        <v>134</v>
      </c>
      <c r="D151" s="2" t="s">
        <v>79</v>
      </c>
      <c r="E151" s="2" t="s">
        <v>136</v>
      </c>
      <c r="F151" s="2">
        <v>36</v>
      </c>
      <c r="G151" s="2">
        <v>0</v>
      </c>
      <c r="H151" s="1">
        <v>149</v>
      </c>
      <c r="I151" s="1">
        <v>209</v>
      </c>
      <c r="J151" s="3">
        <v>158</v>
      </c>
    </row>
    <row r="152" spans="2:13" x14ac:dyDescent="0.35">
      <c r="B152" s="7">
        <v>2518</v>
      </c>
      <c r="C152" s="2" t="s">
        <v>134</v>
      </c>
      <c r="D152" s="2" t="s">
        <v>80</v>
      </c>
      <c r="E152" s="2" t="s">
        <v>136</v>
      </c>
      <c r="F152" s="2">
        <v>43</v>
      </c>
      <c r="G152" s="2">
        <v>1</v>
      </c>
      <c r="H152" s="1">
        <v>179</v>
      </c>
      <c r="I152" s="1">
        <v>109</v>
      </c>
      <c r="J152" s="3">
        <v>129</v>
      </c>
    </row>
    <row r="153" spans="2:13" x14ac:dyDescent="0.35">
      <c r="B153" s="7">
        <v>2518</v>
      </c>
      <c r="C153" s="2" t="s">
        <v>134</v>
      </c>
      <c r="D153" s="2" t="s">
        <v>82</v>
      </c>
      <c r="E153" s="2" t="s">
        <v>136</v>
      </c>
      <c r="F153" s="2">
        <v>67</v>
      </c>
      <c r="G153" s="2">
        <v>1</v>
      </c>
      <c r="H153" s="1">
        <v>253</v>
      </c>
      <c r="I153" s="1">
        <v>204</v>
      </c>
      <c r="J153" s="3">
        <v>163</v>
      </c>
    </row>
    <row r="154" spans="2:13" x14ac:dyDescent="0.35">
      <c r="B154" s="7">
        <v>2518</v>
      </c>
      <c r="C154" s="2" t="s">
        <v>134</v>
      </c>
      <c r="D154" s="2" t="s">
        <v>83</v>
      </c>
      <c r="E154" s="2" t="s">
        <v>136</v>
      </c>
      <c r="F154" s="2">
        <v>60</v>
      </c>
      <c r="G154" s="2">
        <v>1</v>
      </c>
      <c r="H154" s="1">
        <v>236</v>
      </c>
      <c r="I154" s="1">
        <v>219</v>
      </c>
      <c r="J154" s="3">
        <v>137</v>
      </c>
    </row>
    <row r="155" spans="2:13" x14ac:dyDescent="0.35">
      <c r="B155" s="7">
        <v>2518</v>
      </c>
      <c r="C155" s="2" t="s">
        <v>137</v>
      </c>
      <c r="D155" s="2" t="s">
        <v>85</v>
      </c>
      <c r="E155" s="2" t="s">
        <v>135</v>
      </c>
      <c r="F155" s="2">
        <v>38</v>
      </c>
      <c r="G155" s="2">
        <v>0</v>
      </c>
      <c r="H155" s="1">
        <v>222</v>
      </c>
      <c r="I155" s="1">
        <v>188</v>
      </c>
      <c r="J155" s="3">
        <v>239</v>
      </c>
    </row>
    <row r="156" spans="2:13" x14ac:dyDescent="0.35">
      <c r="B156" s="7">
        <v>2518</v>
      </c>
      <c r="C156" s="2" t="s">
        <v>137</v>
      </c>
      <c r="D156" s="2" t="s">
        <v>79</v>
      </c>
      <c r="E156" s="2" t="s">
        <v>136</v>
      </c>
      <c r="F156" s="2">
        <v>66</v>
      </c>
      <c r="G156" s="2">
        <v>1</v>
      </c>
      <c r="H156" s="1">
        <v>168</v>
      </c>
      <c r="I156" s="1">
        <v>278</v>
      </c>
      <c r="J156" s="3">
        <v>260</v>
      </c>
    </row>
    <row r="157" spans="2:13" x14ac:dyDescent="0.35">
      <c r="B157" s="7">
        <v>2518</v>
      </c>
      <c r="C157" s="2" t="s">
        <v>137</v>
      </c>
      <c r="D157" s="2" t="s">
        <v>80</v>
      </c>
      <c r="E157" s="2" t="s">
        <v>136</v>
      </c>
      <c r="F157" s="2">
        <v>43</v>
      </c>
      <c r="G157" s="2">
        <v>1</v>
      </c>
      <c r="H157" s="1">
        <v>344</v>
      </c>
      <c r="I157" s="1">
        <v>237</v>
      </c>
      <c r="J157" s="3">
        <v>189</v>
      </c>
    </row>
    <row r="158" spans="2:13" x14ac:dyDescent="0.35">
      <c r="B158" s="7">
        <v>2518</v>
      </c>
      <c r="C158" s="2" t="s">
        <v>137</v>
      </c>
      <c r="D158" s="2" t="s">
        <v>82</v>
      </c>
      <c r="E158" s="2" t="s">
        <v>136</v>
      </c>
      <c r="F158" s="2">
        <v>58</v>
      </c>
      <c r="G158" s="2">
        <v>1</v>
      </c>
      <c r="H158" s="1">
        <v>242</v>
      </c>
      <c r="I158" s="1">
        <v>321</v>
      </c>
      <c r="J158" s="3">
        <v>185</v>
      </c>
    </row>
    <row r="159" spans="2:13" x14ac:dyDescent="0.35">
      <c r="B159" s="7">
        <v>2518</v>
      </c>
      <c r="C159" s="2" t="s">
        <v>137</v>
      </c>
      <c r="D159" s="2" t="s">
        <v>83</v>
      </c>
      <c r="E159" s="2" t="s">
        <v>136</v>
      </c>
      <c r="F159" s="2">
        <v>35</v>
      </c>
      <c r="G159" s="2">
        <v>0</v>
      </c>
      <c r="H159" s="1">
        <v>193</v>
      </c>
      <c r="I159" s="1">
        <v>168</v>
      </c>
      <c r="J159" s="3">
        <v>218</v>
      </c>
    </row>
    <row r="160" spans="2:13" x14ac:dyDescent="0.35">
      <c r="B160" s="7">
        <v>2518</v>
      </c>
      <c r="C160" s="2" t="s">
        <v>134</v>
      </c>
      <c r="D160" s="2" t="s">
        <v>84</v>
      </c>
      <c r="E160" s="2" t="s">
        <v>135</v>
      </c>
      <c r="F160" s="2">
        <v>41</v>
      </c>
      <c r="G160" s="2">
        <v>1</v>
      </c>
      <c r="H160" s="1">
        <v>133</v>
      </c>
      <c r="I160" s="1">
        <v>263</v>
      </c>
      <c r="J160" s="3">
        <v>164</v>
      </c>
    </row>
    <row r="161" spans="2:10" x14ac:dyDescent="0.35">
      <c r="B161" s="7">
        <v>2518</v>
      </c>
      <c r="C161" s="2" t="s">
        <v>134</v>
      </c>
      <c r="D161" s="2" t="s">
        <v>86</v>
      </c>
      <c r="E161" s="2" t="s">
        <v>135</v>
      </c>
      <c r="F161" s="2">
        <v>64</v>
      </c>
      <c r="G161" s="2">
        <v>1</v>
      </c>
      <c r="H161" s="1">
        <v>287</v>
      </c>
      <c r="I161" s="1">
        <v>199</v>
      </c>
      <c r="J161" s="3">
        <v>225</v>
      </c>
    </row>
    <row r="162" spans="2:10" x14ac:dyDescent="0.35">
      <c r="B162" s="7">
        <v>2518</v>
      </c>
      <c r="C162" s="2" t="s">
        <v>134</v>
      </c>
      <c r="D162" s="2" t="s">
        <v>89</v>
      </c>
      <c r="E162" s="2" t="s">
        <v>135</v>
      </c>
      <c r="F162" s="2">
        <v>48</v>
      </c>
      <c r="G162" s="2">
        <v>1</v>
      </c>
      <c r="H162" s="1">
        <v>152</v>
      </c>
      <c r="I162" s="1">
        <v>222</v>
      </c>
      <c r="J162" s="3">
        <v>134</v>
      </c>
    </row>
    <row r="163" spans="2:10" x14ac:dyDescent="0.35">
      <c r="B163" s="7">
        <v>2518</v>
      </c>
      <c r="C163" s="2" t="s">
        <v>137</v>
      </c>
      <c r="D163" s="2" t="s">
        <v>84</v>
      </c>
      <c r="E163" s="2" t="s">
        <v>135</v>
      </c>
      <c r="F163" s="2">
        <v>43</v>
      </c>
      <c r="G163" s="2">
        <v>1</v>
      </c>
      <c r="H163" s="1">
        <v>159</v>
      </c>
      <c r="I163" s="1">
        <v>297</v>
      </c>
      <c r="J163" s="3">
        <v>108</v>
      </c>
    </row>
    <row r="164" spans="2:10" x14ac:dyDescent="0.35">
      <c r="B164" s="7">
        <v>2518</v>
      </c>
      <c r="C164" s="2" t="s">
        <v>137</v>
      </c>
      <c r="D164" s="2" t="s">
        <v>87</v>
      </c>
      <c r="E164" s="2" t="s">
        <v>135</v>
      </c>
      <c r="F164" s="2">
        <v>53</v>
      </c>
      <c r="G164" s="2">
        <v>1</v>
      </c>
      <c r="H164" s="1">
        <v>73</v>
      </c>
      <c r="I164" s="1">
        <v>266</v>
      </c>
      <c r="J164" s="3">
        <v>229</v>
      </c>
    </row>
    <row r="165" spans="2:10" x14ac:dyDescent="0.35">
      <c r="B165" s="7">
        <v>2518</v>
      </c>
      <c r="C165" s="2" t="s">
        <v>137</v>
      </c>
      <c r="D165" s="2" t="s">
        <v>89</v>
      </c>
      <c r="E165" s="2" t="s">
        <v>135</v>
      </c>
      <c r="F165" s="2">
        <v>44</v>
      </c>
      <c r="G165" s="2">
        <v>1</v>
      </c>
      <c r="H165" s="1">
        <v>84</v>
      </c>
      <c r="I165" s="1">
        <v>210</v>
      </c>
      <c r="J165" s="3">
        <v>156</v>
      </c>
    </row>
    <row r="166" spans="2:10" x14ac:dyDescent="0.35">
      <c r="B166" s="7">
        <v>2518</v>
      </c>
      <c r="C166" s="2" t="s">
        <v>137</v>
      </c>
      <c r="D166" s="2" t="s">
        <v>90</v>
      </c>
      <c r="E166" s="2" t="s">
        <v>135</v>
      </c>
      <c r="F166" s="2">
        <v>59</v>
      </c>
      <c r="G166" s="2">
        <v>1</v>
      </c>
      <c r="H166" s="1">
        <v>369</v>
      </c>
      <c r="I166" s="1">
        <v>316</v>
      </c>
      <c r="J166" s="3">
        <v>218</v>
      </c>
    </row>
    <row r="167" spans="2:10" x14ac:dyDescent="0.35">
      <c r="B167" s="7">
        <v>2518</v>
      </c>
      <c r="C167" s="2" t="s">
        <v>134</v>
      </c>
      <c r="D167" s="2" t="s">
        <v>90</v>
      </c>
      <c r="E167" s="2" t="s">
        <v>135</v>
      </c>
      <c r="F167" s="2">
        <v>32</v>
      </c>
      <c r="G167" s="2">
        <v>0</v>
      </c>
      <c r="H167" s="1">
        <v>201</v>
      </c>
      <c r="I167" s="1">
        <v>265</v>
      </c>
      <c r="J167" s="3">
        <v>291</v>
      </c>
    </row>
    <row r="168" spans="2:10" x14ac:dyDescent="0.35">
      <c r="B168" s="7">
        <v>2518</v>
      </c>
      <c r="C168" s="2" t="s">
        <v>134</v>
      </c>
      <c r="D168" s="2" t="s">
        <v>91</v>
      </c>
      <c r="E168" s="2" t="s">
        <v>135</v>
      </c>
      <c r="F168" s="2">
        <v>32</v>
      </c>
      <c r="G168" s="2">
        <v>0</v>
      </c>
      <c r="H168" s="1">
        <v>265</v>
      </c>
      <c r="I168" s="1">
        <v>69</v>
      </c>
      <c r="J168" s="3">
        <v>143</v>
      </c>
    </row>
    <row r="169" spans="2:10" x14ac:dyDescent="0.35">
      <c r="B169" s="7">
        <v>2518</v>
      </c>
      <c r="C169" s="2" t="s">
        <v>137</v>
      </c>
      <c r="D169" s="2" t="s">
        <v>91</v>
      </c>
      <c r="E169" s="2" t="s">
        <v>135</v>
      </c>
      <c r="F169" s="2">
        <v>53</v>
      </c>
      <c r="G169" s="2">
        <v>1</v>
      </c>
      <c r="H169" s="1">
        <v>218</v>
      </c>
      <c r="I169" s="1">
        <v>135</v>
      </c>
      <c r="J169" s="3">
        <v>237</v>
      </c>
    </row>
    <row r="170" spans="2:10" x14ac:dyDescent="0.35">
      <c r="B170" s="7">
        <v>2643</v>
      </c>
      <c r="C170" s="2" t="s">
        <v>134</v>
      </c>
      <c r="D170" s="2" t="s">
        <v>78</v>
      </c>
      <c r="E170" s="2" t="s">
        <v>135</v>
      </c>
      <c r="F170" s="2">
        <v>51</v>
      </c>
      <c r="G170" s="2">
        <v>1</v>
      </c>
      <c r="H170" s="1">
        <v>164</v>
      </c>
      <c r="I170" s="1">
        <v>116</v>
      </c>
      <c r="J170" s="3">
        <v>257</v>
      </c>
    </row>
    <row r="171" spans="2:10" x14ac:dyDescent="0.35">
      <c r="B171" s="7">
        <v>2643</v>
      </c>
      <c r="C171" s="2" t="s">
        <v>134</v>
      </c>
      <c r="D171" s="2" t="s">
        <v>89</v>
      </c>
      <c r="E171" s="2" t="s">
        <v>135</v>
      </c>
      <c r="F171" s="2">
        <v>38</v>
      </c>
      <c r="G171" s="2">
        <v>0</v>
      </c>
      <c r="H171" s="1">
        <v>228</v>
      </c>
      <c r="I171" s="1">
        <v>267</v>
      </c>
      <c r="J171" s="3">
        <v>246</v>
      </c>
    </row>
    <row r="172" spans="2:10" x14ac:dyDescent="0.35">
      <c r="B172" s="7">
        <v>2643</v>
      </c>
      <c r="C172" s="2" t="s">
        <v>134</v>
      </c>
      <c r="D172" s="2" t="s">
        <v>79</v>
      </c>
      <c r="E172" s="2" t="s">
        <v>136</v>
      </c>
      <c r="F172" s="2">
        <v>52</v>
      </c>
      <c r="G172" s="2">
        <v>1</v>
      </c>
      <c r="H172" s="1">
        <v>292</v>
      </c>
      <c r="I172" s="1">
        <v>262</v>
      </c>
      <c r="J172" s="3">
        <v>132</v>
      </c>
    </row>
    <row r="173" spans="2:10" x14ac:dyDescent="0.35">
      <c r="B173" s="7">
        <v>2643</v>
      </c>
      <c r="C173" s="2" t="s">
        <v>134</v>
      </c>
      <c r="D173" s="2" t="s">
        <v>80</v>
      </c>
      <c r="E173" s="2" t="s">
        <v>136</v>
      </c>
      <c r="F173" s="2">
        <v>53</v>
      </c>
      <c r="G173" s="2">
        <v>1</v>
      </c>
      <c r="H173" s="1">
        <v>186</v>
      </c>
      <c r="I173" s="1">
        <v>192</v>
      </c>
      <c r="J173" s="3">
        <v>194</v>
      </c>
    </row>
    <row r="174" spans="2:10" x14ac:dyDescent="0.35">
      <c r="B174" s="7">
        <v>2643</v>
      </c>
      <c r="C174" s="2" t="s">
        <v>134</v>
      </c>
      <c r="D174" s="2" t="s">
        <v>82</v>
      </c>
      <c r="E174" s="2" t="s">
        <v>136</v>
      </c>
      <c r="F174" s="2">
        <v>38</v>
      </c>
      <c r="G174" s="2">
        <v>0</v>
      </c>
      <c r="H174" s="1">
        <v>174</v>
      </c>
      <c r="I174" s="1">
        <v>170</v>
      </c>
      <c r="J174" s="3">
        <v>143</v>
      </c>
    </row>
    <row r="175" spans="2:10" x14ac:dyDescent="0.35">
      <c r="B175" s="7">
        <v>2643</v>
      </c>
      <c r="C175" s="2" t="s">
        <v>134</v>
      </c>
      <c r="D175" s="2" t="s">
        <v>83</v>
      </c>
      <c r="E175" s="2" t="s">
        <v>136</v>
      </c>
      <c r="F175" s="2">
        <v>40</v>
      </c>
      <c r="G175" s="2">
        <v>0</v>
      </c>
      <c r="H175" s="1">
        <v>176</v>
      </c>
      <c r="I175" s="1">
        <v>63</v>
      </c>
      <c r="J175" s="3">
        <v>234</v>
      </c>
    </row>
    <row r="176" spans="2:10" x14ac:dyDescent="0.35">
      <c r="B176" s="7">
        <v>2643</v>
      </c>
      <c r="C176" s="2" t="s">
        <v>137</v>
      </c>
      <c r="D176" s="2" t="s">
        <v>78</v>
      </c>
      <c r="E176" s="2" t="s">
        <v>135</v>
      </c>
      <c r="F176" s="2">
        <v>58</v>
      </c>
      <c r="G176" s="2">
        <v>1</v>
      </c>
      <c r="H176" s="1">
        <v>301</v>
      </c>
      <c r="I176" s="1">
        <v>93</v>
      </c>
      <c r="J176" s="3">
        <v>258</v>
      </c>
    </row>
    <row r="177" spans="2:10" x14ac:dyDescent="0.35">
      <c r="B177" s="7">
        <v>2643</v>
      </c>
      <c r="C177" s="2" t="s">
        <v>137</v>
      </c>
      <c r="D177" s="2" t="s">
        <v>85</v>
      </c>
      <c r="E177" s="2" t="s">
        <v>135</v>
      </c>
      <c r="F177" s="2">
        <v>56</v>
      </c>
      <c r="G177" s="2">
        <v>1</v>
      </c>
      <c r="H177" s="1">
        <v>268</v>
      </c>
      <c r="I177" s="1">
        <v>196</v>
      </c>
      <c r="J177" s="3">
        <v>216</v>
      </c>
    </row>
    <row r="178" spans="2:10" x14ac:dyDescent="0.35">
      <c r="B178" s="7">
        <v>2643</v>
      </c>
      <c r="C178" s="2" t="s">
        <v>137</v>
      </c>
      <c r="D178" s="2" t="s">
        <v>89</v>
      </c>
      <c r="E178" s="2" t="s">
        <v>135</v>
      </c>
      <c r="F178" s="2">
        <v>35</v>
      </c>
      <c r="G178" s="2">
        <v>0</v>
      </c>
      <c r="H178" s="1">
        <v>148</v>
      </c>
      <c r="I178" s="1">
        <v>148</v>
      </c>
      <c r="J178" s="3">
        <v>232</v>
      </c>
    </row>
    <row r="179" spans="2:10" x14ac:dyDescent="0.35">
      <c r="B179" s="7">
        <v>2643</v>
      </c>
      <c r="C179" s="2" t="s">
        <v>137</v>
      </c>
      <c r="D179" s="2" t="s">
        <v>80</v>
      </c>
      <c r="E179" s="2" t="s">
        <v>136</v>
      </c>
      <c r="F179" s="2">
        <v>66</v>
      </c>
      <c r="G179" s="2">
        <v>1</v>
      </c>
      <c r="H179" s="1">
        <v>220</v>
      </c>
      <c r="I179" s="1">
        <v>274</v>
      </c>
      <c r="J179" s="3">
        <v>120</v>
      </c>
    </row>
    <row r="180" spans="2:10" x14ac:dyDescent="0.35">
      <c r="B180" s="7">
        <v>2643</v>
      </c>
      <c r="C180" s="2" t="s">
        <v>137</v>
      </c>
      <c r="D180" s="2" t="s">
        <v>81</v>
      </c>
      <c r="E180" s="2" t="s">
        <v>136</v>
      </c>
      <c r="F180" s="2">
        <v>59</v>
      </c>
      <c r="G180" s="2">
        <v>1</v>
      </c>
      <c r="H180" s="1">
        <v>160</v>
      </c>
      <c r="I180" s="1">
        <v>221</v>
      </c>
      <c r="J180" s="3">
        <v>197</v>
      </c>
    </row>
    <row r="181" spans="2:10" x14ac:dyDescent="0.35">
      <c r="B181" s="7">
        <v>2643</v>
      </c>
      <c r="C181" s="2" t="s">
        <v>137</v>
      </c>
      <c r="D181" s="2" t="s">
        <v>82</v>
      </c>
      <c r="E181" s="2" t="s">
        <v>136</v>
      </c>
      <c r="F181" s="2">
        <v>47</v>
      </c>
      <c r="G181" s="2">
        <v>1</v>
      </c>
      <c r="H181" s="1">
        <v>322</v>
      </c>
      <c r="I181" s="1">
        <v>163</v>
      </c>
      <c r="J181" s="3">
        <v>155</v>
      </c>
    </row>
    <row r="182" spans="2:10" x14ac:dyDescent="0.35">
      <c r="B182" s="7">
        <v>2643</v>
      </c>
      <c r="C182" s="2" t="s">
        <v>137</v>
      </c>
      <c r="D182" s="2" t="s">
        <v>83</v>
      </c>
      <c r="E182" s="2" t="s">
        <v>136</v>
      </c>
      <c r="F182" s="2">
        <v>41</v>
      </c>
      <c r="G182" s="2">
        <v>1</v>
      </c>
      <c r="H182" s="1">
        <v>183</v>
      </c>
      <c r="I182" s="1">
        <v>245</v>
      </c>
      <c r="J182" s="3">
        <v>127</v>
      </c>
    </row>
    <row r="183" spans="2:10" x14ac:dyDescent="0.35">
      <c r="B183" s="7">
        <v>2643</v>
      </c>
      <c r="C183" s="2" t="s">
        <v>134</v>
      </c>
      <c r="D183" s="2" t="s">
        <v>84</v>
      </c>
      <c r="E183" s="2" t="s">
        <v>135</v>
      </c>
      <c r="F183" s="2">
        <v>59</v>
      </c>
      <c r="G183" s="2">
        <v>1</v>
      </c>
      <c r="H183" s="1">
        <v>270</v>
      </c>
      <c r="I183" s="1">
        <v>227</v>
      </c>
      <c r="J183" s="3">
        <v>287</v>
      </c>
    </row>
    <row r="184" spans="2:10" x14ac:dyDescent="0.35">
      <c r="B184" s="7">
        <v>2643</v>
      </c>
      <c r="C184" s="2" t="s">
        <v>134</v>
      </c>
      <c r="D184" s="2" t="s">
        <v>85</v>
      </c>
      <c r="E184" s="2" t="s">
        <v>135</v>
      </c>
      <c r="F184" s="2">
        <v>58</v>
      </c>
      <c r="G184" s="2">
        <v>1</v>
      </c>
      <c r="H184" s="1">
        <v>150</v>
      </c>
      <c r="I184" s="1">
        <v>175</v>
      </c>
      <c r="J184" s="3">
        <v>274</v>
      </c>
    </row>
    <row r="185" spans="2:10" x14ac:dyDescent="0.35">
      <c r="B185" s="7">
        <v>2643</v>
      </c>
      <c r="C185" s="2" t="s">
        <v>134</v>
      </c>
      <c r="D185" s="2" t="s">
        <v>86</v>
      </c>
      <c r="E185" s="2" t="s">
        <v>135</v>
      </c>
      <c r="F185" s="2">
        <v>44</v>
      </c>
      <c r="G185" s="2">
        <v>1</v>
      </c>
      <c r="H185" s="1">
        <v>242</v>
      </c>
      <c r="I185" s="1">
        <v>209</v>
      </c>
      <c r="J185" s="3">
        <v>187</v>
      </c>
    </row>
    <row r="186" spans="2:10" x14ac:dyDescent="0.35">
      <c r="B186" s="7">
        <v>2643</v>
      </c>
      <c r="C186" s="2" t="s">
        <v>134</v>
      </c>
      <c r="D186" s="2" t="s">
        <v>87</v>
      </c>
      <c r="E186" s="2" t="s">
        <v>135</v>
      </c>
      <c r="F186" s="2">
        <v>47</v>
      </c>
      <c r="G186" s="2">
        <v>1</v>
      </c>
      <c r="H186" s="1">
        <v>194</v>
      </c>
      <c r="I186" s="1">
        <v>259</v>
      </c>
      <c r="J186" s="3">
        <v>280</v>
      </c>
    </row>
    <row r="187" spans="2:10" x14ac:dyDescent="0.35">
      <c r="B187" s="7">
        <v>2643</v>
      </c>
      <c r="C187" s="2" t="s">
        <v>137</v>
      </c>
      <c r="D187" s="2" t="s">
        <v>84</v>
      </c>
      <c r="E187" s="2" t="s">
        <v>135</v>
      </c>
      <c r="F187" s="2">
        <v>64</v>
      </c>
      <c r="G187" s="2">
        <v>1</v>
      </c>
      <c r="H187" s="1">
        <v>326</v>
      </c>
      <c r="I187" s="1">
        <v>200</v>
      </c>
      <c r="J187" s="3">
        <v>215</v>
      </c>
    </row>
    <row r="188" spans="2:10" x14ac:dyDescent="0.35">
      <c r="B188" s="7">
        <v>2643</v>
      </c>
      <c r="C188" s="2" t="s">
        <v>137</v>
      </c>
      <c r="D188" s="2" t="s">
        <v>86</v>
      </c>
      <c r="E188" s="2" t="s">
        <v>135</v>
      </c>
      <c r="F188" s="2">
        <v>49</v>
      </c>
      <c r="G188" s="2">
        <v>1</v>
      </c>
      <c r="H188" s="1">
        <v>213</v>
      </c>
      <c r="I188" s="1">
        <v>239</v>
      </c>
      <c r="J188" s="3">
        <v>335</v>
      </c>
    </row>
    <row r="189" spans="2:10" x14ac:dyDescent="0.35">
      <c r="B189" s="7">
        <v>2643</v>
      </c>
      <c r="C189" s="2" t="s">
        <v>137</v>
      </c>
      <c r="D189" s="2" t="s">
        <v>87</v>
      </c>
      <c r="E189" s="2" t="s">
        <v>135</v>
      </c>
      <c r="F189" s="2">
        <v>70</v>
      </c>
      <c r="G189" s="2">
        <v>1</v>
      </c>
      <c r="H189" s="1">
        <v>248</v>
      </c>
      <c r="I189" s="1">
        <v>210</v>
      </c>
      <c r="J189" s="3">
        <v>197</v>
      </c>
    </row>
    <row r="190" spans="2:10" x14ac:dyDescent="0.35">
      <c r="B190" s="7">
        <v>2643</v>
      </c>
      <c r="C190" s="2" t="s">
        <v>137</v>
      </c>
      <c r="D190" s="2" t="s">
        <v>90</v>
      </c>
      <c r="E190" s="2" t="s">
        <v>135</v>
      </c>
      <c r="F190" s="2">
        <v>48</v>
      </c>
      <c r="G190" s="2">
        <v>1</v>
      </c>
      <c r="H190" s="1">
        <v>218</v>
      </c>
      <c r="I190" s="1">
        <v>179</v>
      </c>
      <c r="J190" s="3">
        <v>242</v>
      </c>
    </row>
    <row r="191" spans="2:10" x14ac:dyDescent="0.35">
      <c r="B191" s="7">
        <v>2643</v>
      </c>
      <c r="C191" s="2" t="s">
        <v>134</v>
      </c>
      <c r="D191" s="2" t="s">
        <v>90</v>
      </c>
      <c r="E191" s="2" t="s">
        <v>135</v>
      </c>
      <c r="F191" s="2">
        <v>58</v>
      </c>
      <c r="G191" s="2">
        <v>1</v>
      </c>
      <c r="H191" s="1">
        <v>295</v>
      </c>
      <c r="I191" s="1">
        <v>289</v>
      </c>
      <c r="J191" s="3">
        <v>104</v>
      </c>
    </row>
    <row r="192" spans="2:10" x14ac:dyDescent="0.35">
      <c r="B192" s="7">
        <v>2643</v>
      </c>
      <c r="C192" s="2" t="s">
        <v>134</v>
      </c>
      <c r="D192" s="2" t="s">
        <v>91</v>
      </c>
      <c r="E192" s="2" t="s">
        <v>135</v>
      </c>
      <c r="F192" s="2">
        <v>67</v>
      </c>
      <c r="G192" s="2">
        <v>1</v>
      </c>
      <c r="H192" s="1">
        <v>225</v>
      </c>
      <c r="I192" s="1">
        <v>138</v>
      </c>
      <c r="J192" s="3">
        <v>173</v>
      </c>
    </row>
    <row r="193" spans="2:10" x14ac:dyDescent="0.35">
      <c r="B193" s="7">
        <v>2643</v>
      </c>
      <c r="C193" s="2" t="s">
        <v>137</v>
      </c>
      <c r="D193" s="2" t="s">
        <v>91</v>
      </c>
      <c r="E193" s="2" t="s">
        <v>135</v>
      </c>
      <c r="F193" s="2">
        <v>41</v>
      </c>
      <c r="G193" s="2">
        <v>1</v>
      </c>
      <c r="H193" s="1">
        <v>328</v>
      </c>
      <c r="I193" s="1">
        <v>236</v>
      </c>
      <c r="J193" s="3">
        <v>175</v>
      </c>
    </row>
    <row r="194" spans="2:10" x14ac:dyDescent="0.35">
      <c r="B194" s="7">
        <v>3032</v>
      </c>
      <c r="C194" s="2" t="s">
        <v>134</v>
      </c>
      <c r="D194" s="2" t="s">
        <v>80</v>
      </c>
      <c r="E194" s="2" t="s">
        <v>136</v>
      </c>
      <c r="F194" s="2">
        <v>62</v>
      </c>
      <c r="G194" s="2">
        <v>1</v>
      </c>
      <c r="H194" s="1">
        <v>124</v>
      </c>
      <c r="I194" s="1">
        <v>232</v>
      </c>
      <c r="J194" s="3">
        <v>202</v>
      </c>
    </row>
    <row r="195" spans="2:10" x14ac:dyDescent="0.35">
      <c r="B195" s="7">
        <v>3032</v>
      </c>
      <c r="C195" s="2" t="s">
        <v>134</v>
      </c>
      <c r="D195" s="2" t="s">
        <v>81</v>
      </c>
      <c r="E195" s="2" t="s">
        <v>136</v>
      </c>
      <c r="F195" s="2">
        <v>46</v>
      </c>
      <c r="G195" s="2">
        <v>1</v>
      </c>
      <c r="H195" s="1">
        <v>244</v>
      </c>
      <c r="I195" s="1">
        <v>274</v>
      </c>
      <c r="J195" s="3">
        <v>109</v>
      </c>
    </row>
    <row r="196" spans="2:10" x14ac:dyDescent="0.35">
      <c r="B196" s="7">
        <v>3032</v>
      </c>
      <c r="C196" s="2" t="s">
        <v>134</v>
      </c>
      <c r="D196" s="2" t="s">
        <v>83</v>
      </c>
      <c r="E196" s="2" t="s">
        <v>136</v>
      </c>
      <c r="F196" s="2">
        <v>62</v>
      </c>
      <c r="G196" s="2">
        <v>1</v>
      </c>
      <c r="H196" s="1">
        <v>169</v>
      </c>
      <c r="I196" s="1">
        <v>216</v>
      </c>
      <c r="J196" s="3">
        <v>244</v>
      </c>
    </row>
    <row r="197" spans="2:10" x14ac:dyDescent="0.35">
      <c r="B197" s="7">
        <v>3032</v>
      </c>
      <c r="C197" s="2" t="s">
        <v>137</v>
      </c>
      <c r="D197" s="2" t="s">
        <v>80</v>
      </c>
      <c r="E197" s="2" t="s">
        <v>136</v>
      </c>
      <c r="F197" s="2">
        <v>56</v>
      </c>
      <c r="G197" s="2">
        <v>1</v>
      </c>
      <c r="H197" s="1">
        <v>171</v>
      </c>
      <c r="I197" s="1">
        <v>203</v>
      </c>
      <c r="J197" s="3">
        <v>70</v>
      </c>
    </row>
    <row r="198" spans="2:10" x14ac:dyDescent="0.35">
      <c r="B198" s="7">
        <v>3032</v>
      </c>
      <c r="C198" s="2" t="s">
        <v>137</v>
      </c>
      <c r="D198" s="2" t="s">
        <v>81</v>
      </c>
      <c r="E198" s="2" t="s">
        <v>136</v>
      </c>
      <c r="F198" s="2">
        <v>34</v>
      </c>
      <c r="G198" s="2">
        <v>0</v>
      </c>
      <c r="H198" s="1">
        <v>264</v>
      </c>
      <c r="I198" s="1">
        <v>252</v>
      </c>
      <c r="J198" s="3">
        <v>115</v>
      </c>
    </row>
    <row r="199" spans="2:10" x14ac:dyDescent="0.35">
      <c r="B199" s="7">
        <v>3032</v>
      </c>
      <c r="C199" s="2" t="s">
        <v>137</v>
      </c>
      <c r="D199" s="2" t="s">
        <v>83</v>
      </c>
      <c r="E199" s="2" t="s">
        <v>136</v>
      </c>
      <c r="F199" s="2">
        <v>54</v>
      </c>
      <c r="G199" s="2">
        <v>1</v>
      </c>
      <c r="H199" s="1">
        <v>216</v>
      </c>
      <c r="I199" s="1">
        <v>195</v>
      </c>
      <c r="J199" s="3">
        <v>300</v>
      </c>
    </row>
    <row r="200" spans="2:10" x14ac:dyDescent="0.35">
      <c r="B200" s="7">
        <v>3032</v>
      </c>
      <c r="C200" s="2" t="s">
        <v>134</v>
      </c>
      <c r="D200" s="2" t="s">
        <v>84</v>
      </c>
      <c r="E200" s="2" t="s">
        <v>135</v>
      </c>
      <c r="F200" s="2">
        <v>38</v>
      </c>
      <c r="G200" s="2">
        <v>0</v>
      </c>
      <c r="H200" s="1">
        <v>92</v>
      </c>
      <c r="I200" s="1">
        <v>235</v>
      </c>
      <c r="J200" s="3">
        <v>49</v>
      </c>
    </row>
    <row r="201" spans="2:10" x14ac:dyDescent="0.35">
      <c r="B201" s="7">
        <v>3032</v>
      </c>
      <c r="C201" s="2" t="s">
        <v>134</v>
      </c>
      <c r="D201" s="2" t="s">
        <v>85</v>
      </c>
      <c r="E201" s="2" t="s">
        <v>135</v>
      </c>
      <c r="F201" s="2">
        <v>32</v>
      </c>
      <c r="G201" s="2">
        <v>0</v>
      </c>
      <c r="H201" s="1">
        <v>232</v>
      </c>
      <c r="I201" s="1">
        <v>269</v>
      </c>
      <c r="J201" s="3">
        <v>156</v>
      </c>
    </row>
    <row r="202" spans="2:10" x14ac:dyDescent="0.35">
      <c r="B202" s="7">
        <v>3032</v>
      </c>
      <c r="C202" s="2" t="s">
        <v>134</v>
      </c>
      <c r="D202" s="2" t="s">
        <v>78</v>
      </c>
      <c r="E202" s="2" t="s">
        <v>135</v>
      </c>
      <c r="F202" s="2">
        <v>40</v>
      </c>
      <c r="G202" s="2">
        <v>0</v>
      </c>
      <c r="H202" s="1">
        <v>123</v>
      </c>
      <c r="I202" s="1">
        <v>132</v>
      </c>
      <c r="J202" s="3">
        <v>93</v>
      </c>
    </row>
    <row r="203" spans="2:10" x14ac:dyDescent="0.35">
      <c r="B203" s="7">
        <v>3032</v>
      </c>
      <c r="C203" s="2" t="s">
        <v>134</v>
      </c>
      <c r="D203" s="2" t="s">
        <v>87</v>
      </c>
      <c r="E203" s="2" t="s">
        <v>135</v>
      </c>
      <c r="F203" s="2">
        <v>32</v>
      </c>
      <c r="G203" s="2">
        <v>0</v>
      </c>
      <c r="H203" s="1">
        <v>176</v>
      </c>
      <c r="I203" s="1">
        <v>171</v>
      </c>
      <c r="J203" s="3">
        <v>267</v>
      </c>
    </row>
    <row r="204" spans="2:10" x14ac:dyDescent="0.35">
      <c r="B204" s="7">
        <v>3032</v>
      </c>
      <c r="C204" s="2" t="s">
        <v>134</v>
      </c>
      <c r="D204" s="2" t="s">
        <v>82</v>
      </c>
      <c r="E204" s="2" t="s">
        <v>136</v>
      </c>
      <c r="F204" s="2">
        <v>62</v>
      </c>
      <c r="G204" s="2">
        <v>1</v>
      </c>
      <c r="H204" s="1">
        <v>216</v>
      </c>
      <c r="I204" s="1">
        <v>203</v>
      </c>
      <c r="J204" s="3">
        <v>148</v>
      </c>
    </row>
    <row r="205" spans="2:10" x14ac:dyDescent="0.35">
      <c r="B205" s="7">
        <v>3032</v>
      </c>
      <c r="C205" s="2" t="s">
        <v>134</v>
      </c>
      <c r="D205" s="2" t="s">
        <v>88</v>
      </c>
      <c r="E205" s="2" t="s">
        <v>135</v>
      </c>
      <c r="F205" s="2">
        <v>62</v>
      </c>
      <c r="G205" s="2">
        <v>1</v>
      </c>
      <c r="H205" s="1">
        <v>293</v>
      </c>
      <c r="I205" s="1">
        <v>146</v>
      </c>
      <c r="J205" s="3">
        <v>139</v>
      </c>
    </row>
    <row r="206" spans="2:10" x14ac:dyDescent="0.35">
      <c r="B206" s="7">
        <v>3032</v>
      </c>
      <c r="C206" s="2" t="s">
        <v>137</v>
      </c>
      <c r="D206" s="2" t="s">
        <v>84</v>
      </c>
      <c r="E206" s="2" t="s">
        <v>135</v>
      </c>
      <c r="F206" s="2">
        <v>45</v>
      </c>
      <c r="G206" s="2">
        <v>1</v>
      </c>
      <c r="H206" s="1">
        <v>116</v>
      </c>
      <c r="I206" s="1">
        <v>261</v>
      </c>
      <c r="J206" s="3">
        <v>218</v>
      </c>
    </row>
    <row r="207" spans="2:10" x14ac:dyDescent="0.35">
      <c r="B207" s="7">
        <v>3032</v>
      </c>
      <c r="C207" s="2" t="s">
        <v>137</v>
      </c>
      <c r="D207" s="2" t="s">
        <v>85</v>
      </c>
      <c r="E207" s="2" t="s">
        <v>135</v>
      </c>
      <c r="F207" s="2">
        <v>32</v>
      </c>
      <c r="G207" s="2">
        <v>0</v>
      </c>
      <c r="H207" s="1">
        <v>100</v>
      </c>
      <c r="I207" s="1">
        <v>179</v>
      </c>
      <c r="J207" s="3">
        <v>117</v>
      </c>
    </row>
    <row r="208" spans="2:10" x14ac:dyDescent="0.35">
      <c r="B208" s="7">
        <v>3032</v>
      </c>
      <c r="C208" s="2" t="s">
        <v>137</v>
      </c>
      <c r="D208" s="2" t="s">
        <v>78</v>
      </c>
      <c r="E208" s="2" t="s">
        <v>135</v>
      </c>
      <c r="F208" s="2">
        <v>36</v>
      </c>
      <c r="G208" s="2">
        <v>0</v>
      </c>
      <c r="H208" s="1">
        <v>221</v>
      </c>
      <c r="I208" s="1">
        <v>211</v>
      </c>
      <c r="J208" s="3">
        <v>237</v>
      </c>
    </row>
    <row r="209" spans="2:10" x14ac:dyDescent="0.35">
      <c r="B209" s="7">
        <v>3032</v>
      </c>
      <c r="C209" s="2" t="s">
        <v>137</v>
      </c>
      <c r="D209" s="2" t="s">
        <v>87</v>
      </c>
      <c r="E209" s="2" t="s">
        <v>135</v>
      </c>
      <c r="F209" s="2">
        <v>35</v>
      </c>
      <c r="G209" s="2">
        <v>0</v>
      </c>
      <c r="H209" s="1">
        <v>177</v>
      </c>
      <c r="I209" s="1">
        <v>289</v>
      </c>
      <c r="J209" s="3">
        <v>246</v>
      </c>
    </row>
    <row r="210" spans="2:10" x14ac:dyDescent="0.35">
      <c r="B210" s="7">
        <v>3032</v>
      </c>
      <c r="C210" s="2" t="s">
        <v>137</v>
      </c>
      <c r="D210" s="2" t="s">
        <v>88</v>
      </c>
      <c r="E210" s="2" t="s">
        <v>135</v>
      </c>
      <c r="F210" s="2">
        <v>60</v>
      </c>
      <c r="G210" s="2">
        <v>1</v>
      </c>
      <c r="H210" s="1">
        <v>189</v>
      </c>
      <c r="I210" s="1">
        <v>342</v>
      </c>
      <c r="J210" s="3">
        <v>196</v>
      </c>
    </row>
    <row r="211" spans="2:10" x14ac:dyDescent="0.35">
      <c r="B211" s="7">
        <v>3032</v>
      </c>
      <c r="C211" s="2" t="s">
        <v>137</v>
      </c>
      <c r="D211" s="2" t="s">
        <v>89</v>
      </c>
      <c r="E211" s="2" t="s">
        <v>135</v>
      </c>
      <c r="F211" s="2">
        <v>43</v>
      </c>
      <c r="G211" s="2">
        <v>1</v>
      </c>
      <c r="H211" s="1">
        <v>272</v>
      </c>
      <c r="I211" s="1">
        <v>166</v>
      </c>
      <c r="J211" s="3">
        <v>205</v>
      </c>
    </row>
    <row r="212" spans="2:10" x14ac:dyDescent="0.35">
      <c r="B212" s="7">
        <v>3032</v>
      </c>
      <c r="C212" s="2" t="s">
        <v>137</v>
      </c>
      <c r="D212" s="2" t="s">
        <v>90</v>
      </c>
      <c r="E212" s="2" t="s">
        <v>135</v>
      </c>
      <c r="F212" s="2">
        <v>43</v>
      </c>
      <c r="G212" s="2">
        <v>1</v>
      </c>
      <c r="H212" s="1">
        <v>223</v>
      </c>
      <c r="I212" s="1">
        <v>184</v>
      </c>
      <c r="J212" s="3">
        <v>238</v>
      </c>
    </row>
    <row r="213" spans="2:10" x14ac:dyDescent="0.35">
      <c r="B213" s="7">
        <v>3032</v>
      </c>
      <c r="C213" s="2" t="s">
        <v>134</v>
      </c>
      <c r="D213" s="2" t="s">
        <v>90</v>
      </c>
      <c r="E213" s="2" t="s">
        <v>135</v>
      </c>
      <c r="F213" s="2">
        <v>57</v>
      </c>
      <c r="G213" s="2">
        <v>1</v>
      </c>
      <c r="H213" s="1">
        <v>247</v>
      </c>
      <c r="I213" s="1">
        <v>285</v>
      </c>
      <c r="J213" s="3">
        <v>148</v>
      </c>
    </row>
    <row r="214" spans="2:10" x14ac:dyDescent="0.35">
      <c r="B214" s="7">
        <v>3032</v>
      </c>
      <c r="C214" s="2" t="s">
        <v>134</v>
      </c>
      <c r="D214" s="2" t="s">
        <v>91</v>
      </c>
      <c r="E214" s="2" t="s">
        <v>135</v>
      </c>
      <c r="F214" s="2">
        <v>42</v>
      </c>
      <c r="G214" s="2">
        <v>1</v>
      </c>
      <c r="H214" s="1">
        <v>139</v>
      </c>
      <c r="I214" s="1">
        <v>163</v>
      </c>
      <c r="J214" s="3">
        <v>285</v>
      </c>
    </row>
    <row r="215" spans="2:10" x14ac:dyDescent="0.35">
      <c r="B215" s="7">
        <v>3032</v>
      </c>
      <c r="C215" s="2" t="s">
        <v>137</v>
      </c>
      <c r="D215" s="2" t="s">
        <v>91</v>
      </c>
      <c r="E215" s="2" t="s">
        <v>135</v>
      </c>
      <c r="F215" s="2">
        <v>42</v>
      </c>
      <c r="G215" s="2">
        <v>1</v>
      </c>
      <c r="H215" s="1">
        <v>209</v>
      </c>
      <c r="I215" s="1">
        <v>279</v>
      </c>
      <c r="J215" s="3">
        <v>235</v>
      </c>
    </row>
    <row r="216" spans="2:10" x14ac:dyDescent="0.35">
      <c r="B216" s="7">
        <v>3066</v>
      </c>
      <c r="C216" s="2" t="s">
        <v>134</v>
      </c>
      <c r="D216" s="2" t="s">
        <v>78</v>
      </c>
      <c r="E216" s="2" t="s">
        <v>135</v>
      </c>
      <c r="F216" s="2">
        <v>38</v>
      </c>
      <c r="G216" s="2">
        <v>0</v>
      </c>
      <c r="H216" s="1">
        <v>242</v>
      </c>
      <c r="I216" s="1">
        <v>319</v>
      </c>
      <c r="J216" s="3">
        <v>266</v>
      </c>
    </row>
    <row r="217" spans="2:10" x14ac:dyDescent="0.35">
      <c r="B217" s="7">
        <v>3066</v>
      </c>
      <c r="C217" s="2" t="s">
        <v>137</v>
      </c>
      <c r="D217" s="2" t="s">
        <v>78</v>
      </c>
      <c r="E217" s="2" t="s">
        <v>135</v>
      </c>
      <c r="F217" s="2">
        <v>67</v>
      </c>
      <c r="G217" s="2">
        <v>1</v>
      </c>
      <c r="H217" s="1">
        <v>232</v>
      </c>
      <c r="I217" s="1">
        <v>197</v>
      </c>
      <c r="J217" s="3">
        <v>194</v>
      </c>
    </row>
    <row r="218" spans="2:10" x14ac:dyDescent="0.35">
      <c r="B218" s="7">
        <v>3066</v>
      </c>
      <c r="C218" s="2" t="s">
        <v>134</v>
      </c>
      <c r="D218" s="2" t="s">
        <v>84</v>
      </c>
      <c r="E218" s="2" t="s">
        <v>135</v>
      </c>
      <c r="F218" s="2">
        <v>63</v>
      </c>
      <c r="G218" s="2">
        <v>1</v>
      </c>
      <c r="H218" s="1">
        <v>232</v>
      </c>
      <c r="I218" s="1">
        <v>322</v>
      </c>
      <c r="J218" s="3">
        <v>150</v>
      </c>
    </row>
    <row r="219" spans="2:10" x14ac:dyDescent="0.35">
      <c r="B219" s="7">
        <v>3066</v>
      </c>
      <c r="C219" s="2" t="s">
        <v>134</v>
      </c>
      <c r="D219" s="2" t="s">
        <v>85</v>
      </c>
      <c r="E219" s="2" t="s">
        <v>135</v>
      </c>
      <c r="F219" s="2">
        <v>52</v>
      </c>
      <c r="G219" s="2">
        <v>1</v>
      </c>
      <c r="H219" s="1">
        <v>135</v>
      </c>
      <c r="I219" s="1">
        <v>236</v>
      </c>
      <c r="J219" s="3">
        <v>325</v>
      </c>
    </row>
    <row r="220" spans="2:10" x14ac:dyDescent="0.35">
      <c r="B220" s="7">
        <v>3066</v>
      </c>
      <c r="C220" s="2" t="s">
        <v>134</v>
      </c>
      <c r="D220" s="2" t="s">
        <v>86</v>
      </c>
      <c r="E220" s="2" t="s">
        <v>135</v>
      </c>
      <c r="F220" s="2">
        <v>62</v>
      </c>
      <c r="G220" s="2">
        <v>1</v>
      </c>
      <c r="H220" s="1">
        <v>240</v>
      </c>
      <c r="I220" s="1">
        <v>260</v>
      </c>
      <c r="J220" s="3">
        <v>121</v>
      </c>
    </row>
    <row r="221" spans="2:10" x14ac:dyDescent="0.35">
      <c r="B221" s="7">
        <v>3066</v>
      </c>
      <c r="C221" s="2" t="s">
        <v>134</v>
      </c>
      <c r="D221" s="2" t="s">
        <v>80</v>
      </c>
      <c r="E221" s="2" t="s">
        <v>136</v>
      </c>
      <c r="F221" s="2">
        <v>65</v>
      </c>
      <c r="G221" s="2">
        <v>1</v>
      </c>
      <c r="H221" s="1">
        <v>242</v>
      </c>
      <c r="I221" s="1">
        <v>195</v>
      </c>
      <c r="J221" s="3">
        <v>235</v>
      </c>
    </row>
    <row r="222" spans="2:10" ht="15" thickBot="1" x14ac:dyDescent="0.4">
      <c r="B222" s="8">
        <v>3066</v>
      </c>
      <c r="C222" s="4" t="s">
        <v>134</v>
      </c>
      <c r="D222" s="4" t="s">
        <v>82</v>
      </c>
      <c r="E222" s="4" t="s">
        <v>136</v>
      </c>
      <c r="F222" s="4">
        <v>35</v>
      </c>
      <c r="G222" s="4">
        <v>0</v>
      </c>
      <c r="H222" s="5">
        <v>333</v>
      </c>
      <c r="I222" s="5">
        <v>204</v>
      </c>
      <c r="J222" s="6">
        <v>130</v>
      </c>
    </row>
  </sheetData>
  <autoFilter ref="B129:J222" xr:uid="{00000000-0001-0000-0200-000000000000}"/>
  <mergeCells count="1"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6"/>
  <sheetViews>
    <sheetView workbookViewId="0">
      <selection activeCell="A2" sqref="A2"/>
    </sheetView>
  </sheetViews>
  <sheetFormatPr defaultColWidth="9.1796875" defaultRowHeight="14.5" x14ac:dyDescent="0.35"/>
  <cols>
    <col min="1" max="1" width="9.7265625" customWidth="1"/>
    <col min="2" max="2" width="8.7265625" customWidth="1"/>
    <col min="3" max="3" width="10.7265625" customWidth="1"/>
    <col min="4" max="4" width="14.7265625" customWidth="1"/>
    <col min="9" max="9" width="13.1796875" customWidth="1"/>
    <col min="10" max="10" width="12.36328125" bestFit="1" customWidth="1"/>
    <col min="11" max="11" width="11.1796875" bestFit="1" customWidth="1"/>
    <col min="13" max="13" width="10.81640625" customWidth="1"/>
  </cols>
  <sheetData>
    <row r="1" spans="1:8" x14ac:dyDescent="0.3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x14ac:dyDescent="0.35">
      <c r="A2">
        <v>1</v>
      </c>
      <c r="B2">
        <v>373187</v>
      </c>
      <c r="C2" s="59">
        <v>41929</v>
      </c>
      <c r="D2">
        <v>39</v>
      </c>
      <c r="E2" s="60">
        <v>602</v>
      </c>
      <c r="F2" s="61">
        <v>9</v>
      </c>
      <c r="G2" t="s">
        <v>146</v>
      </c>
      <c r="H2" t="s">
        <v>147</v>
      </c>
    </row>
    <row r="3" spans="1:8" x14ac:dyDescent="0.35">
      <c r="A3">
        <v>2</v>
      </c>
      <c r="B3">
        <v>288428</v>
      </c>
      <c r="C3" s="59">
        <v>41955</v>
      </c>
      <c r="D3">
        <v>29</v>
      </c>
      <c r="E3" s="60">
        <v>832</v>
      </c>
      <c r="F3" s="61">
        <v>2</v>
      </c>
      <c r="G3" t="s">
        <v>146</v>
      </c>
      <c r="H3" t="s">
        <v>147</v>
      </c>
    </row>
    <row r="4" spans="1:8" x14ac:dyDescent="0.35">
      <c r="A4">
        <v>3</v>
      </c>
      <c r="B4">
        <v>114062</v>
      </c>
      <c r="C4" s="59">
        <v>41810</v>
      </c>
      <c r="D4">
        <v>36</v>
      </c>
      <c r="E4" s="60">
        <v>998</v>
      </c>
      <c r="F4" s="61">
        <v>6</v>
      </c>
      <c r="G4" t="s">
        <v>148</v>
      </c>
      <c r="H4" t="s">
        <v>149</v>
      </c>
    </row>
    <row r="5" spans="1:8" x14ac:dyDescent="0.35">
      <c r="A5">
        <v>4</v>
      </c>
      <c r="B5">
        <v>117003</v>
      </c>
      <c r="C5" s="59">
        <v>41914</v>
      </c>
      <c r="D5">
        <v>11</v>
      </c>
      <c r="E5" s="60">
        <v>201</v>
      </c>
      <c r="F5" s="61">
        <v>9</v>
      </c>
      <c r="G5" t="s">
        <v>146</v>
      </c>
      <c r="H5" t="s">
        <v>147</v>
      </c>
    </row>
    <row r="6" spans="1:8" x14ac:dyDescent="0.35">
      <c r="A6">
        <v>5</v>
      </c>
      <c r="B6">
        <v>451948</v>
      </c>
      <c r="C6" s="59">
        <v>41980</v>
      </c>
      <c r="D6">
        <v>33</v>
      </c>
      <c r="E6" s="60">
        <v>317</v>
      </c>
      <c r="F6" s="61">
        <v>8</v>
      </c>
      <c r="G6" t="s">
        <v>146</v>
      </c>
      <c r="H6" t="s">
        <v>147</v>
      </c>
    </row>
    <row r="7" spans="1:8" x14ac:dyDescent="0.35">
      <c r="A7">
        <v>6</v>
      </c>
      <c r="B7">
        <v>419226</v>
      </c>
      <c r="C7" s="59">
        <v>41961</v>
      </c>
      <c r="D7">
        <v>25</v>
      </c>
      <c r="E7" s="60">
        <v>925</v>
      </c>
      <c r="F7" s="61">
        <v>8</v>
      </c>
      <c r="G7" t="s">
        <v>150</v>
      </c>
      <c r="H7" t="s">
        <v>147</v>
      </c>
    </row>
    <row r="8" spans="1:8" x14ac:dyDescent="0.35">
      <c r="A8">
        <v>7</v>
      </c>
      <c r="B8">
        <v>278042</v>
      </c>
      <c r="C8" s="59">
        <v>41828</v>
      </c>
      <c r="D8">
        <v>28</v>
      </c>
      <c r="E8" s="60">
        <v>95</v>
      </c>
      <c r="F8" s="61">
        <v>8</v>
      </c>
      <c r="G8" t="s">
        <v>146</v>
      </c>
      <c r="H8" t="s">
        <v>147</v>
      </c>
    </row>
    <row r="9" spans="1:8" x14ac:dyDescent="0.35">
      <c r="A9">
        <v>8</v>
      </c>
      <c r="B9">
        <v>107009</v>
      </c>
      <c r="C9" s="59">
        <v>41661</v>
      </c>
      <c r="D9">
        <v>47</v>
      </c>
      <c r="E9" s="60">
        <v>642</v>
      </c>
      <c r="F9" s="61">
        <v>8</v>
      </c>
      <c r="G9" t="s">
        <v>146</v>
      </c>
      <c r="H9" t="s">
        <v>147</v>
      </c>
    </row>
    <row r="10" spans="1:8" x14ac:dyDescent="0.35">
      <c r="A10">
        <v>9</v>
      </c>
      <c r="B10">
        <v>161261</v>
      </c>
      <c r="C10" s="59">
        <v>41809</v>
      </c>
      <c r="D10">
        <v>21</v>
      </c>
      <c r="E10" s="60">
        <v>262</v>
      </c>
      <c r="F10" s="61">
        <v>8</v>
      </c>
      <c r="G10" t="s">
        <v>151</v>
      </c>
      <c r="H10" t="s">
        <v>149</v>
      </c>
    </row>
    <row r="11" spans="1:8" x14ac:dyDescent="0.35">
      <c r="A11">
        <v>10</v>
      </c>
      <c r="B11">
        <v>287660</v>
      </c>
      <c r="C11" s="59">
        <v>41768</v>
      </c>
      <c r="D11">
        <v>24</v>
      </c>
      <c r="E11" s="60">
        <v>562</v>
      </c>
      <c r="F11" s="61">
        <v>10</v>
      </c>
      <c r="G11" t="s">
        <v>152</v>
      </c>
      <c r="H11" t="s">
        <v>147</v>
      </c>
    </row>
    <row r="12" spans="1:8" x14ac:dyDescent="0.35">
      <c r="A12">
        <v>11</v>
      </c>
      <c r="B12">
        <v>236974</v>
      </c>
      <c r="C12" s="59">
        <v>41899</v>
      </c>
      <c r="D12">
        <v>45</v>
      </c>
      <c r="E12" s="60">
        <v>57</v>
      </c>
      <c r="F12" s="61">
        <v>10</v>
      </c>
      <c r="G12" t="s">
        <v>146</v>
      </c>
      <c r="H12" t="s">
        <v>147</v>
      </c>
    </row>
    <row r="13" spans="1:8" x14ac:dyDescent="0.35">
      <c r="A13">
        <v>12</v>
      </c>
      <c r="B13">
        <v>249301</v>
      </c>
      <c r="C13" s="59">
        <v>41971</v>
      </c>
      <c r="D13">
        <v>40</v>
      </c>
      <c r="E13" s="60">
        <v>139</v>
      </c>
      <c r="F13" s="61">
        <v>2</v>
      </c>
      <c r="G13" t="s">
        <v>152</v>
      </c>
      <c r="H13" t="s">
        <v>147</v>
      </c>
    </row>
    <row r="14" spans="1:8" x14ac:dyDescent="0.35">
      <c r="A14">
        <v>13</v>
      </c>
      <c r="B14">
        <v>386531</v>
      </c>
      <c r="C14" s="59">
        <v>41704</v>
      </c>
      <c r="D14">
        <v>28</v>
      </c>
      <c r="E14" s="60">
        <v>205</v>
      </c>
      <c r="F14" s="61">
        <v>8</v>
      </c>
      <c r="G14" t="s">
        <v>151</v>
      </c>
      <c r="H14" t="s">
        <v>149</v>
      </c>
    </row>
    <row r="15" spans="1:8" x14ac:dyDescent="0.35">
      <c r="A15">
        <v>14</v>
      </c>
      <c r="B15">
        <v>140617</v>
      </c>
      <c r="C15" s="59">
        <v>41927</v>
      </c>
      <c r="D15">
        <v>21</v>
      </c>
      <c r="E15" s="60">
        <v>422</v>
      </c>
      <c r="F15" s="61">
        <v>7</v>
      </c>
      <c r="G15" t="s">
        <v>151</v>
      </c>
      <c r="H15" t="s">
        <v>149</v>
      </c>
    </row>
    <row r="16" spans="1:8" x14ac:dyDescent="0.35">
      <c r="A16">
        <v>15</v>
      </c>
      <c r="B16">
        <v>200437</v>
      </c>
      <c r="C16" s="59">
        <v>41912</v>
      </c>
      <c r="D16">
        <v>16</v>
      </c>
      <c r="E16" s="60">
        <v>518</v>
      </c>
      <c r="F16" s="61">
        <v>2</v>
      </c>
      <c r="G16" t="s">
        <v>151</v>
      </c>
      <c r="H16" t="s">
        <v>149</v>
      </c>
    </row>
    <row r="17" spans="1:8" x14ac:dyDescent="0.35">
      <c r="A17">
        <v>16</v>
      </c>
      <c r="B17">
        <v>130231</v>
      </c>
      <c r="C17" s="59">
        <v>41714</v>
      </c>
      <c r="D17">
        <v>28</v>
      </c>
      <c r="E17" s="60">
        <v>999</v>
      </c>
      <c r="F17" s="61">
        <v>5</v>
      </c>
      <c r="G17" t="s">
        <v>146</v>
      </c>
      <c r="H17" t="s">
        <v>147</v>
      </c>
    </row>
    <row r="18" spans="1:8" x14ac:dyDescent="0.35">
      <c r="A18">
        <v>17</v>
      </c>
      <c r="B18">
        <v>434335</v>
      </c>
      <c r="C18" s="59">
        <v>41675</v>
      </c>
      <c r="D18">
        <v>45</v>
      </c>
      <c r="E18" s="60">
        <v>143</v>
      </c>
      <c r="F18" s="61">
        <v>9</v>
      </c>
      <c r="G18" t="s">
        <v>151</v>
      </c>
      <c r="H18" t="s">
        <v>149</v>
      </c>
    </row>
    <row r="19" spans="1:8" x14ac:dyDescent="0.35">
      <c r="A19">
        <v>18</v>
      </c>
      <c r="B19">
        <v>409499</v>
      </c>
      <c r="C19" s="59">
        <v>41946</v>
      </c>
      <c r="D19">
        <v>45</v>
      </c>
      <c r="E19" s="60">
        <v>818</v>
      </c>
      <c r="F19" s="61">
        <v>6</v>
      </c>
      <c r="G19" t="s">
        <v>146</v>
      </c>
      <c r="H19" t="s">
        <v>147</v>
      </c>
    </row>
    <row r="20" spans="1:8" x14ac:dyDescent="0.35">
      <c r="A20">
        <v>19</v>
      </c>
      <c r="B20">
        <v>207178</v>
      </c>
      <c r="C20" s="59">
        <v>41999</v>
      </c>
      <c r="D20">
        <v>23</v>
      </c>
      <c r="E20" s="60">
        <v>682</v>
      </c>
      <c r="F20" s="61">
        <v>8</v>
      </c>
      <c r="G20" t="s">
        <v>151</v>
      </c>
      <c r="H20" t="s">
        <v>149</v>
      </c>
    </row>
    <row r="21" spans="1:8" x14ac:dyDescent="0.35">
      <c r="A21">
        <v>20</v>
      </c>
      <c r="B21">
        <v>186730</v>
      </c>
      <c r="C21" s="59">
        <v>41918</v>
      </c>
      <c r="D21">
        <v>32</v>
      </c>
      <c r="E21" s="60">
        <v>622</v>
      </c>
      <c r="F21" s="61">
        <v>5</v>
      </c>
      <c r="G21" t="s">
        <v>151</v>
      </c>
      <c r="H21" t="s">
        <v>149</v>
      </c>
    </row>
    <row r="22" spans="1:8" x14ac:dyDescent="0.35">
      <c r="A22">
        <v>21</v>
      </c>
      <c r="B22">
        <v>322480</v>
      </c>
      <c r="C22" s="59">
        <v>41947</v>
      </c>
      <c r="D22">
        <v>48</v>
      </c>
      <c r="E22" s="60">
        <v>447</v>
      </c>
      <c r="F22" s="61">
        <v>3</v>
      </c>
      <c r="G22" t="s">
        <v>151</v>
      </c>
      <c r="H22" t="s">
        <v>149</v>
      </c>
    </row>
    <row r="23" spans="1:8" x14ac:dyDescent="0.35">
      <c r="A23">
        <v>22</v>
      </c>
      <c r="B23">
        <v>115396</v>
      </c>
      <c r="C23" s="59">
        <v>41684</v>
      </c>
      <c r="D23">
        <v>39</v>
      </c>
      <c r="E23" s="60">
        <v>600</v>
      </c>
      <c r="F23" s="61">
        <v>3</v>
      </c>
      <c r="G23" t="s">
        <v>152</v>
      </c>
      <c r="H23" t="s">
        <v>147</v>
      </c>
    </row>
    <row r="24" spans="1:8" x14ac:dyDescent="0.35">
      <c r="A24">
        <v>23</v>
      </c>
      <c r="B24">
        <v>454206</v>
      </c>
      <c r="C24" s="59">
        <v>41707</v>
      </c>
      <c r="D24">
        <v>31</v>
      </c>
      <c r="E24" s="60">
        <v>327</v>
      </c>
      <c r="F24" s="61">
        <v>8</v>
      </c>
      <c r="G24" t="s">
        <v>153</v>
      </c>
      <c r="H24" t="s">
        <v>149</v>
      </c>
    </row>
    <row r="25" spans="1:8" x14ac:dyDescent="0.35">
      <c r="A25">
        <v>24</v>
      </c>
      <c r="B25">
        <v>142652</v>
      </c>
      <c r="C25" s="59">
        <v>41939</v>
      </c>
      <c r="D25">
        <v>44</v>
      </c>
      <c r="E25" s="60">
        <v>262</v>
      </c>
      <c r="F25" s="61">
        <v>4</v>
      </c>
      <c r="G25" t="s">
        <v>146</v>
      </c>
      <c r="H25" t="s">
        <v>147</v>
      </c>
    </row>
    <row r="26" spans="1:8" x14ac:dyDescent="0.35">
      <c r="A26">
        <v>25</v>
      </c>
      <c r="B26">
        <v>228932</v>
      </c>
      <c r="C26" s="59">
        <v>41824</v>
      </c>
      <c r="D26">
        <v>29</v>
      </c>
      <c r="E26" s="60">
        <v>460</v>
      </c>
      <c r="F26" s="61">
        <v>5</v>
      </c>
      <c r="G26" t="s">
        <v>151</v>
      </c>
      <c r="H26" t="s">
        <v>149</v>
      </c>
    </row>
    <row r="27" spans="1:8" x14ac:dyDescent="0.35">
      <c r="A27">
        <v>26</v>
      </c>
      <c r="B27">
        <v>239140</v>
      </c>
      <c r="C27" s="59">
        <v>42004</v>
      </c>
      <c r="D27">
        <v>38</v>
      </c>
      <c r="E27" s="60">
        <v>682</v>
      </c>
      <c r="F27" s="61">
        <v>1</v>
      </c>
      <c r="G27" t="s">
        <v>154</v>
      </c>
      <c r="H27" t="s">
        <v>147</v>
      </c>
    </row>
    <row r="28" spans="1:8" x14ac:dyDescent="0.35">
      <c r="A28">
        <v>27</v>
      </c>
      <c r="B28">
        <v>290379</v>
      </c>
      <c r="C28" s="59">
        <v>41824</v>
      </c>
      <c r="D28">
        <v>46</v>
      </c>
      <c r="E28" s="60">
        <v>144</v>
      </c>
      <c r="F28" s="61">
        <v>8</v>
      </c>
      <c r="G28" t="s">
        <v>151</v>
      </c>
      <c r="H28" t="s">
        <v>149</v>
      </c>
    </row>
    <row r="29" spans="1:8" x14ac:dyDescent="0.35">
      <c r="A29">
        <v>28</v>
      </c>
      <c r="B29">
        <v>295426</v>
      </c>
      <c r="C29" s="59">
        <v>41994</v>
      </c>
      <c r="D29">
        <v>22</v>
      </c>
      <c r="E29" s="60">
        <v>925</v>
      </c>
      <c r="F29" s="61">
        <v>5</v>
      </c>
      <c r="G29" t="s">
        <v>152</v>
      </c>
      <c r="H29" t="s">
        <v>147</v>
      </c>
    </row>
    <row r="30" spans="1:8" x14ac:dyDescent="0.35">
      <c r="A30">
        <v>29</v>
      </c>
      <c r="B30">
        <v>387699</v>
      </c>
      <c r="C30" s="59">
        <v>41752</v>
      </c>
      <c r="D30">
        <v>33</v>
      </c>
      <c r="E30" s="60">
        <v>347</v>
      </c>
      <c r="F30" s="61">
        <v>7</v>
      </c>
      <c r="G30" t="s">
        <v>151</v>
      </c>
      <c r="H30" t="s">
        <v>149</v>
      </c>
    </row>
    <row r="31" spans="1:8" x14ac:dyDescent="0.35">
      <c r="A31">
        <v>30</v>
      </c>
      <c r="B31">
        <v>197820</v>
      </c>
      <c r="C31" s="59">
        <v>41830</v>
      </c>
      <c r="D31">
        <v>28</v>
      </c>
      <c r="E31" s="60">
        <v>136</v>
      </c>
      <c r="F31" s="61">
        <v>8</v>
      </c>
      <c r="G31" t="s">
        <v>151</v>
      </c>
      <c r="H31" t="s">
        <v>149</v>
      </c>
    </row>
    <row r="32" spans="1:8" x14ac:dyDescent="0.35">
      <c r="A32">
        <v>31</v>
      </c>
      <c r="B32">
        <v>282423</v>
      </c>
      <c r="C32" s="59">
        <v>41667</v>
      </c>
      <c r="D32">
        <v>35</v>
      </c>
      <c r="E32" s="60">
        <v>738</v>
      </c>
      <c r="F32" s="61">
        <v>7</v>
      </c>
      <c r="G32" t="s">
        <v>152</v>
      </c>
      <c r="H32" t="s">
        <v>147</v>
      </c>
    </row>
    <row r="33" spans="1:8" x14ac:dyDescent="0.35">
      <c r="A33">
        <v>32</v>
      </c>
      <c r="B33">
        <v>429103</v>
      </c>
      <c r="C33" s="59">
        <v>41971</v>
      </c>
      <c r="D33">
        <v>43</v>
      </c>
      <c r="E33" s="60">
        <v>534</v>
      </c>
      <c r="F33" s="61">
        <v>1</v>
      </c>
      <c r="G33" t="s">
        <v>151</v>
      </c>
      <c r="H33" t="s">
        <v>149</v>
      </c>
    </row>
    <row r="34" spans="1:8" x14ac:dyDescent="0.35">
      <c r="A34">
        <v>33</v>
      </c>
      <c r="B34">
        <v>379830</v>
      </c>
      <c r="C34" s="59">
        <v>41720</v>
      </c>
      <c r="D34">
        <v>43</v>
      </c>
      <c r="E34" s="60">
        <v>496</v>
      </c>
      <c r="F34" s="61">
        <v>7</v>
      </c>
      <c r="G34" t="s">
        <v>146</v>
      </c>
      <c r="H34" t="s">
        <v>147</v>
      </c>
    </row>
    <row r="35" spans="1:8" x14ac:dyDescent="0.35">
      <c r="A35">
        <v>34</v>
      </c>
      <c r="B35">
        <v>209976</v>
      </c>
      <c r="C35" s="59">
        <v>41651</v>
      </c>
      <c r="D35">
        <v>23</v>
      </c>
      <c r="E35" s="60">
        <v>311</v>
      </c>
      <c r="F35" s="61">
        <v>8</v>
      </c>
      <c r="G35" t="s">
        <v>151</v>
      </c>
      <c r="H35" t="s">
        <v>149</v>
      </c>
    </row>
    <row r="36" spans="1:8" x14ac:dyDescent="0.35">
      <c r="A36">
        <v>35</v>
      </c>
      <c r="B36">
        <v>156443</v>
      </c>
      <c r="C36" s="59">
        <v>41999</v>
      </c>
      <c r="D36">
        <v>33</v>
      </c>
      <c r="E36" s="60">
        <v>149</v>
      </c>
      <c r="F36" s="61">
        <v>4</v>
      </c>
      <c r="G36" t="s">
        <v>154</v>
      </c>
      <c r="H36" t="s">
        <v>147</v>
      </c>
    </row>
    <row r="37" spans="1:8" x14ac:dyDescent="0.35">
      <c r="A37">
        <v>36</v>
      </c>
      <c r="B37">
        <v>104630</v>
      </c>
      <c r="C37" s="59">
        <v>41737</v>
      </c>
      <c r="D37">
        <v>10</v>
      </c>
      <c r="E37" s="60">
        <v>725</v>
      </c>
      <c r="F37" s="61">
        <v>5</v>
      </c>
      <c r="G37" t="s">
        <v>146</v>
      </c>
      <c r="H37" t="s">
        <v>147</v>
      </c>
    </row>
    <row r="38" spans="1:8" x14ac:dyDescent="0.35">
      <c r="A38">
        <v>37</v>
      </c>
      <c r="B38">
        <v>491897</v>
      </c>
      <c r="C38" s="59">
        <v>41694</v>
      </c>
      <c r="D38">
        <v>20</v>
      </c>
      <c r="E38" s="60">
        <v>55</v>
      </c>
      <c r="F38" s="61">
        <v>7</v>
      </c>
      <c r="G38" t="s">
        <v>151</v>
      </c>
      <c r="H38" t="s">
        <v>149</v>
      </c>
    </row>
    <row r="39" spans="1:8" x14ac:dyDescent="0.35">
      <c r="A39">
        <v>38</v>
      </c>
      <c r="B39">
        <v>242346</v>
      </c>
      <c r="C39" s="59">
        <v>41828</v>
      </c>
      <c r="D39">
        <v>38</v>
      </c>
      <c r="E39" s="60">
        <v>643</v>
      </c>
      <c r="F39" s="61">
        <v>10</v>
      </c>
      <c r="G39" t="s">
        <v>152</v>
      </c>
      <c r="H39" t="s">
        <v>147</v>
      </c>
    </row>
    <row r="40" spans="1:8" x14ac:dyDescent="0.35">
      <c r="A40">
        <v>39</v>
      </c>
      <c r="B40">
        <v>377765</v>
      </c>
      <c r="C40" s="59">
        <v>41720</v>
      </c>
      <c r="D40">
        <v>46</v>
      </c>
      <c r="E40" s="60">
        <v>377</v>
      </c>
      <c r="F40" s="61">
        <v>4</v>
      </c>
      <c r="G40" t="s">
        <v>154</v>
      </c>
      <c r="H40" t="s">
        <v>147</v>
      </c>
    </row>
    <row r="41" spans="1:8" x14ac:dyDescent="0.35">
      <c r="A41">
        <v>40</v>
      </c>
      <c r="B41">
        <v>493372</v>
      </c>
      <c r="C41" s="59">
        <v>41940</v>
      </c>
      <c r="D41">
        <v>35</v>
      </c>
      <c r="E41" s="60">
        <v>310</v>
      </c>
      <c r="F41" s="61">
        <v>6</v>
      </c>
      <c r="G41" t="s">
        <v>151</v>
      </c>
      <c r="H41" t="s">
        <v>149</v>
      </c>
    </row>
    <row r="42" spans="1:8" x14ac:dyDescent="0.35">
      <c r="A42">
        <v>41</v>
      </c>
      <c r="B42">
        <v>449612</v>
      </c>
      <c r="C42" s="59">
        <v>41922</v>
      </c>
      <c r="D42">
        <v>20</v>
      </c>
      <c r="E42" s="60">
        <v>419</v>
      </c>
      <c r="F42" s="61">
        <v>2</v>
      </c>
      <c r="G42" t="s">
        <v>152</v>
      </c>
      <c r="H42" t="s">
        <v>147</v>
      </c>
    </row>
    <row r="43" spans="1:8" x14ac:dyDescent="0.35">
      <c r="A43">
        <v>42</v>
      </c>
      <c r="B43">
        <v>274480</v>
      </c>
      <c r="C43" s="59">
        <v>41679</v>
      </c>
      <c r="D43">
        <v>24</v>
      </c>
      <c r="E43" s="60">
        <v>479</v>
      </c>
      <c r="F43" s="61">
        <v>7</v>
      </c>
      <c r="G43" t="s">
        <v>154</v>
      </c>
      <c r="H43" t="s">
        <v>147</v>
      </c>
    </row>
    <row r="44" spans="1:8" x14ac:dyDescent="0.35">
      <c r="A44">
        <v>43</v>
      </c>
      <c r="B44">
        <v>122461</v>
      </c>
      <c r="C44" s="59">
        <v>41771</v>
      </c>
      <c r="D44">
        <v>49</v>
      </c>
      <c r="E44" s="60">
        <v>367</v>
      </c>
      <c r="F44" s="61">
        <v>6</v>
      </c>
      <c r="G44" t="s">
        <v>154</v>
      </c>
      <c r="H44" t="s">
        <v>147</v>
      </c>
    </row>
    <row r="45" spans="1:8" x14ac:dyDescent="0.35">
      <c r="A45">
        <v>44</v>
      </c>
      <c r="B45">
        <v>260561</v>
      </c>
      <c r="C45" s="59">
        <v>41999</v>
      </c>
      <c r="D45">
        <v>26</v>
      </c>
      <c r="E45" s="60">
        <v>826</v>
      </c>
      <c r="F45" s="61">
        <v>7</v>
      </c>
      <c r="G45" t="s">
        <v>151</v>
      </c>
      <c r="H45" t="s">
        <v>149</v>
      </c>
    </row>
    <row r="46" spans="1:8" x14ac:dyDescent="0.35">
      <c r="A46">
        <v>45</v>
      </c>
      <c r="B46">
        <v>495775</v>
      </c>
      <c r="C46" s="59">
        <v>41678</v>
      </c>
      <c r="D46">
        <v>26</v>
      </c>
      <c r="E46" s="60">
        <v>655</v>
      </c>
      <c r="F46" s="61">
        <v>9</v>
      </c>
      <c r="G46" t="s">
        <v>146</v>
      </c>
      <c r="H46" t="s">
        <v>147</v>
      </c>
    </row>
    <row r="47" spans="1:8" x14ac:dyDescent="0.35">
      <c r="A47">
        <v>46</v>
      </c>
      <c r="B47">
        <v>451121</v>
      </c>
      <c r="C47" s="59">
        <v>41946</v>
      </c>
      <c r="D47">
        <v>44</v>
      </c>
      <c r="E47" s="60">
        <v>461</v>
      </c>
      <c r="F47" s="61">
        <v>2</v>
      </c>
      <c r="G47" t="s">
        <v>151</v>
      </c>
      <c r="H47" t="s">
        <v>149</v>
      </c>
    </row>
    <row r="48" spans="1:8" x14ac:dyDescent="0.35">
      <c r="A48">
        <v>47</v>
      </c>
      <c r="B48">
        <v>441866</v>
      </c>
      <c r="C48" s="59">
        <v>41988</v>
      </c>
      <c r="D48">
        <v>10</v>
      </c>
      <c r="E48" s="60">
        <v>850</v>
      </c>
      <c r="F48" s="61">
        <v>10</v>
      </c>
      <c r="G48" t="s">
        <v>152</v>
      </c>
      <c r="H48" t="s">
        <v>147</v>
      </c>
    </row>
    <row r="49" spans="1:8" x14ac:dyDescent="0.35">
      <c r="A49">
        <v>48</v>
      </c>
      <c r="B49">
        <v>335933</v>
      </c>
      <c r="C49" s="59">
        <v>41767</v>
      </c>
      <c r="D49">
        <v>50</v>
      </c>
      <c r="E49" s="60">
        <v>735</v>
      </c>
      <c r="F49" s="61">
        <v>5</v>
      </c>
      <c r="G49" t="s">
        <v>151</v>
      </c>
      <c r="H49" t="s">
        <v>149</v>
      </c>
    </row>
    <row r="50" spans="1:8" x14ac:dyDescent="0.35">
      <c r="A50">
        <v>49</v>
      </c>
      <c r="B50">
        <v>475246</v>
      </c>
      <c r="C50" s="59">
        <v>41827</v>
      </c>
      <c r="D50">
        <v>41</v>
      </c>
      <c r="E50" s="60">
        <v>137</v>
      </c>
      <c r="F50" s="61">
        <v>3</v>
      </c>
      <c r="G50" t="s">
        <v>152</v>
      </c>
      <c r="H50" t="s">
        <v>147</v>
      </c>
    </row>
    <row r="51" spans="1:8" x14ac:dyDescent="0.35">
      <c r="A51">
        <v>50</v>
      </c>
      <c r="B51">
        <v>479206</v>
      </c>
      <c r="C51" s="59">
        <v>41704</v>
      </c>
      <c r="D51">
        <v>46</v>
      </c>
      <c r="E51" s="60">
        <v>865</v>
      </c>
      <c r="F51" s="61">
        <v>6</v>
      </c>
      <c r="G51" t="s">
        <v>152</v>
      </c>
      <c r="H51" t="s">
        <v>147</v>
      </c>
    </row>
    <row r="52" spans="1:8" x14ac:dyDescent="0.35">
      <c r="A52">
        <v>51</v>
      </c>
      <c r="B52">
        <v>340974</v>
      </c>
      <c r="C52" s="59">
        <v>41874</v>
      </c>
      <c r="D52">
        <v>46</v>
      </c>
      <c r="E52" s="60">
        <v>205</v>
      </c>
      <c r="F52" s="61">
        <v>2</v>
      </c>
      <c r="G52" t="s">
        <v>151</v>
      </c>
      <c r="H52" t="s">
        <v>149</v>
      </c>
    </row>
    <row r="53" spans="1:8" x14ac:dyDescent="0.35">
      <c r="A53">
        <v>52</v>
      </c>
      <c r="B53">
        <v>419330</v>
      </c>
      <c r="C53" s="59">
        <v>41956</v>
      </c>
      <c r="D53">
        <v>30</v>
      </c>
      <c r="E53" s="60">
        <v>349</v>
      </c>
      <c r="F53" s="61">
        <v>9</v>
      </c>
      <c r="G53" t="s">
        <v>146</v>
      </c>
      <c r="H53" t="s">
        <v>147</v>
      </c>
    </row>
    <row r="54" spans="1:8" x14ac:dyDescent="0.35">
      <c r="A54">
        <v>53</v>
      </c>
      <c r="B54">
        <v>380880</v>
      </c>
      <c r="C54" s="59">
        <v>41873</v>
      </c>
      <c r="D54">
        <v>48</v>
      </c>
      <c r="E54" s="60">
        <v>733</v>
      </c>
      <c r="F54" s="61">
        <v>1</v>
      </c>
      <c r="G54" t="s">
        <v>150</v>
      </c>
      <c r="H54" t="s">
        <v>147</v>
      </c>
    </row>
    <row r="55" spans="1:8" x14ac:dyDescent="0.35">
      <c r="A55">
        <v>54</v>
      </c>
      <c r="B55">
        <v>493941</v>
      </c>
      <c r="C55" s="59">
        <v>41989</v>
      </c>
      <c r="D55">
        <v>18</v>
      </c>
      <c r="E55" s="60">
        <v>982</v>
      </c>
      <c r="F55" s="61">
        <v>10</v>
      </c>
      <c r="G55" t="s">
        <v>146</v>
      </c>
      <c r="H55" t="s">
        <v>147</v>
      </c>
    </row>
    <row r="56" spans="1:8" x14ac:dyDescent="0.35">
      <c r="A56">
        <v>55</v>
      </c>
      <c r="B56">
        <v>151403</v>
      </c>
      <c r="C56" s="59">
        <v>41702</v>
      </c>
      <c r="D56">
        <v>23</v>
      </c>
      <c r="E56" s="60">
        <v>793</v>
      </c>
      <c r="F56" s="61">
        <v>10</v>
      </c>
      <c r="G56" t="s">
        <v>146</v>
      </c>
      <c r="H56" t="s">
        <v>147</v>
      </c>
    </row>
    <row r="57" spans="1:8" x14ac:dyDescent="0.35">
      <c r="A57">
        <v>56</v>
      </c>
      <c r="B57">
        <v>427758</v>
      </c>
      <c r="C57" s="59">
        <v>41744</v>
      </c>
      <c r="D57">
        <v>11</v>
      </c>
      <c r="E57" s="60">
        <v>142</v>
      </c>
      <c r="F57" s="61">
        <v>2</v>
      </c>
      <c r="G57" t="s">
        <v>151</v>
      </c>
      <c r="H57" t="s">
        <v>149</v>
      </c>
    </row>
    <row r="58" spans="1:8" x14ac:dyDescent="0.35">
      <c r="A58">
        <v>57</v>
      </c>
      <c r="B58">
        <v>207940</v>
      </c>
      <c r="C58" s="59">
        <v>41988</v>
      </c>
      <c r="D58">
        <v>12</v>
      </c>
      <c r="E58" s="60">
        <v>254</v>
      </c>
      <c r="F58" s="61">
        <v>1</v>
      </c>
      <c r="G58" t="s">
        <v>146</v>
      </c>
      <c r="H58" t="s">
        <v>147</v>
      </c>
    </row>
    <row r="59" spans="1:8" x14ac:dyDescent="0.35">
      <c r="A59">
        <v>58</v>
      </c>
      <c r="B59">
        <v>251851</v>
      </c>
      <c r="C59" s="59">
        <v>41734</v>
      </c>
      <c r="D59">
        <v>21</v>
      </c>
      <c r="E59" s="60">
        <v>363</v>
      </c>
      <c r="F59" s="61">
        <v>2</v>
      </c>
      <c r="G59" t="s">
        <v>146</v>
      </c>
      <c r="H59" t="s">
        <v>147</v>
      </c>
    </row>
    <row r="60" spans="1:8" x14ac:dyDescent="0.35">
      <c r="A60">
        <v>59</v>
      </c>
      <c r="B60">
        <v>389175</v>
      </c>
      <c r="C60" s="59">
        <v>41697</v>
      </c>
      <c r="D60">
        <v>19</v>
      </c>
      <c r="E60" s="60">
        <v>411</v>
      </c>
      <c r="F60" s="61">
        <v>8</v>
      </c>
      <c r="G60" t="s">
        <v>151</v>
      </c>
      <c r="H60" t="s">
        <v>149</v>
      </c>
    </row>
    <row r="61" spans="1:8" x14ac:dyDescent="0.35">
      <c r="A61">
        <v>60</v>
      </c>
      <c r="B61">
        <v>197151</v>
      </c>
      <c r="C61" s="59">
        <v>41896</v>
      </c>
      <c r="D61">
        <v>12</v>
      </c>
      <c r="E61" s="60">
        <v>486</v>
      </c>
      <c r="F61" s="61">
        <v>3</v>
      </c>
      <c r="G61" t="s">
        <v>151</v>
      </c>
      <c r="H61" t="s">
        <v>149</v>
      </c>
    </row>
    <row r="62" spans="1:8" x14ac:dyDescent="0.35">
      <c r="A62">
        <v>61</v>
      </c>
      <c r="B62">
        <v>211775</v>
      </c>
      <c r="C62" s="59">
        <v>41994</v>
      </c>
      <c r="D62">
        <v>26</v>
      </c>
      <c r="E62" s="60">
        <v>392</v>
      </c>
      <c r="F62" s="61">
        <v>6</v>
      </c>
      <c r="G62" t="s">
        <v>151</v>
      </c>
      <c r="H62" t="s">
        <v>149</v>
      </c>
    </row>
    <row r="63" spans="1:8" x14ac:dyDescent="0.35">
      <c r="A63">
        <v>62</v>
      </c>
      <c r="B63">
        <v>100021</v>
      </c>
      <c r="C63" s="59">
        <v>41952</v>
      </c>
      <c r="D63">
        <v>34</v>
      </c>
      <c r="E63" s="60">
        <v>555</v>
      </c>
      <c r="F63" s="61">
        <v>8</v>
      </c>
      <c r="G63" t="s">
        <v>146</v>
      </c>
      <c r="H63" t="s">
        <v>147</v>
      </c>
    </row>
    <row r="64" spans="1:8" x14ac:dyDescent="0.35">
      <c r="A64">
        <v>63</v>
      </c>
      <c r="B64">
        <v>399816</v>
      </c>
      <c r="C64" s="59">
        <v>41697</v>
      </c>
      <c r="D64">
        <v>39</v>
      </c>
      <c r="E64" s="60">
        <v>647</v>
      </c>
      <c r="F64" s="61">
        <v>4</v>
      </c>
      <c r="G64" t="s">
        <v>152</v>
      </c>
      <c r="H64" t="s">
        <v>147</v>
      </c>
    </row>
    <row r="65" spans="1:8" x14ac:dyDescent="0.35">
      <c r="A65">
        <v>64</v>
      </c>
      <c r="B65">
        <v>278409</v>
      </c>
      <c r="C65" s="59">
        <v>41700</v>
      </c>
      <c r="D65">
        <v>10</v>
      </c>
      <c r="E65" s="60">
        <v>747</v>
      </c>
      <c r="F65" s="61">
        <v>4</v>
      </c>
      <c r="G65" t="s">
        <v>155</v>
      </c>
      <c r="H65" t="s">
        <v>149</v>
      </c>
    </row>
    <row r="66" spans="1:8" x14ac:dyDescent="0.35">
      <c r="A66">
        <v>65</v>
      </c>
      <c r="B66">
        <v>145547</v>
      </c>
      <c r="C66" s="59">
        <v>41661</v>
      </c>
      <c r="D66">
        <v>20</v>
      </c>
      <c r="E66" s="60">
        <v>139</v>
      </c>
      <c r="F66" s="61">
        <v>3</v>
      </c>
      <c r="G66" t="s">
        <v>151</v>
      </c>
      <c r="H66" t="s">
        <v>149</v>
      </c>
    </row>
    <row r="67" spans="1:8" x14ac:dyDescent="0.35">
      <c r="A67">
        <v>66</v>
      </c>
      <c r="B67">
        <v>304047</v>
      </c>
      <c r="C67" s="59">
        <v>41681</v>
      </c>
      <c r="D67">
        <v>11</v>
      </c>
      <c r="E67" s="60">
        <v>218</v>
      </c>
      <c r="F67" s="61">
        <v>4</v>
      </c>
      <c r="G67" t="s">
        <v>146</v>
      </c>
      <c r="H67" t="s">
        <v>147</v>
      </c>
    </row>
    <row r="68" spans="1:8" x14ac:dyDescent="0.35">
      <c r="A68">
        <v>67</v>
      </c>
      <c r="B68">
        <v>343037</v>
      </c>
      <c r="C68" s="59">
        <v>41840</v>
      </c>
      <c r="D68">
        <v>31</v>
      </c>
      <c r="E68" s="60">
        <v>120</v>
      </c>
      <c r="F68" s="61">
        <v>9</v>
      </c>
      <c r="G68" t="s">
        <v>146</v>
      </c>
      <c r="H68" t="s">
        <v>147</v>
      </c>
    </row>
    <row r="69" spans="1:8" x14ac:dyDescent="0.35">
      <c r="A69">
        <v>68</v>
      </c>
      <c r="B69">
        <v>285716</v>
      </c>
      <c r="C69" s="59">
        <v>41684</v>
      </c>
      <c r="D69">
        <v>16</v>
      </c>
      <c r="E69" s="60">
        <v>21</v>
      </c>
      <c r="F69" s="61">
        <v>8</v>
      </c>
      <c r="G69" t="s">
        <v>146</v>
      </c>
      <c r="H69" t="s">
        <v>147</v>
      </c>
    </row>
    <row r="70" spans="1:8" x14ac:dyDescent="0.35">
      <c r="A70">
        <v>69</v>
      </c>
      <c r="B70">
        <v>294502</v>
      </c>
      <c r="C70" s="59">
        <v>41991</v>
      </c>
      <c r="D70">
        <v>17</v>
      </c>
      <c r="E70" s="60">
        <v>473</v>
      </c>
      <c r="F70" s="61">
        <v>10</v>
      </c>
      <c r="G70" t="s">
        <v>151</v>
      </c>
      <c r="H70" t="s">
        <v>149</v>
      </c>
    </row>
    <row r="71" spans="1:8" x14ac:dyDescent="0.35">
      <c r="A71">
        <v>70</v>
      </c>
      <c r="B71">
        <v>461567</v>
      </c>
      <c r="C71" s="59">
        <v>41765</v>
      </c>
      <c r="D71">
        <v>16</v>
      </c>
      <c r="E71" s="60">
        <v>113</v>
      </c>
      <c r="F71" s="61">
        <v>8</v>
      </c>
      <c r="G71" t="s">
        <v>146</v>
      </c>
      <c r="H71" t="s">
        <v>147</v>
      </c>
    </row>
    <row r="72" spans="1:8" x14ac:dyDescent="0.35">
      <c r="A72">
        <v>71</v>
      </c>
      <c r="B72">
        <v>383908</v>
      </c>
      <c r="C72" s="59">
        <v>41925</v>
      </c>
      <c r="D72">
        <v>44</v>
      </c>
      <c r="E72" s="60">
        <v>888</v>
      </c>
      <c r="F72" s="61">
        <v>8</v>
      </c>
      <c r="G72" t="s">
        <v>146</v>
      </c>
      <c r="H72" t="s">
        <v>147</v>
      </c>
    </row>
    <row r="73" spans="1:8" x14ac:dyDescent="0.35">
      <c r="A73">
        <v>72</v>
      </c>
      <c r="B73">
        <v>239707</v>
      </c>
      <c r="C73" s="59">
        <v>41940</v>
      </c>
      <c r="D73">
        <v>20</v>
      </c>
      <c r="E73" s="60">
        <v>15</v>
      </c>
      <c r="F73" s="61">
        <v>6</v>
      </c>
      <c r="G73" t="s">
        <v>154</v>
      </c>
      <c r="H73" t="s">
        <v>147</v>
      </c>
    </row>
    <row r="74" spans="1:8" x14ac:dyDescent="0.35">
      <c r="A74">
        <v>73</v>
      </c>
      <c r="B74">
        <v>155371</v>
      </c>
      <c r="C74" s="59">
        <v>41949</v>
      </c>
      <c r="D74">
        <v>32</v>
      </c>
      <c r="E74" s="60">
        <v>951</v>
      </c>
      <c r="F74" s="61">
        <v>4</v>
      </c>
      <c r="G74" t="s">
        <v>152</v>
      </c>
      <c r="H74" t="s">
        <v>147</v>
      </c>
    </row>
    <row r="75" spans="1:8" x14ac:dyDescent="0.35">
      <c r="A75">
        <v>74</v>
      </c>
      <c r="B75">
        <v>354394</v>
      </c>
      <c r="C75" s="59">
        <v>41683</v>
      </c>
      <c r="D75">
        <v>21</v>
      </c>
      <c r="E75" s="60">
        <v>789</v>
      </c>
      <c r="F75" s="61">
        <v>4</v>
      </c>
      <c r="G75" t="s">
        <v>146</v>
      </c>
      <c r="H75" t="s">
        <v>147</v>
      </c>
    </row>
    <row r="76" spans="1:8" x14ac:dyDescent="0.35">
      <c r="A76">
        <v>75</v>
      </c>
      <c r="B76">
        <v>300655</v>
      </c>
      <c r="C76" s="59">
        <v>41808</v>
      </c>
      <c r="D76">
        <v>10</v>
      </c>
      <c r="E76" s="60">
        <v>89</v>
      </c>
      <c r="F76" s="61">
        <v>3</v>
      </c>
      <c r="G76" t="s">
        <v>153</v>
      </c>
      <c r="H76" t="s">
        <v>149</v>
      </c>
    </row>
    <row r="77" spans="1:8" x14ac:dyDescent="0.35">
      <c r="A77">
        <v>76</v>
      </c>
      <c r="B77">
        <v>235583</v>
      </c>
      <c r="C77" s="59">
        <v>41724</v>
      </c>
      <c r="D77">
        <v>18</v>
      </c>
      <c r="E77" s="60">
        <v>440</v>
      </c>
      <c r="F77" s="61">
        <v>3</v>
      </c>
      <c r="G77" t="s">
        <v>146</v>
      </c>
      <c r="H77" t="s">
        <v>147</v>
      </c>
    </row>
    <row r="78" spans="1:8" x14ac:dyDescent="0.35">
      <c r="A78">
        <v>77</v>
      </c>
      <c r="B78">
        <v>324573</v>
      </c>
      <c r="C78" s="59">
        <v>41831</v>
      </c>
      <c r="D78">
        <v>14</v>
      </c>
      <c r="E78" s="60">
        <v>537</v>
      </c>
      <c r="F78" s="61">
        <v>5</v>
      </c>
      <c r="G78" t="s">
        <v>156</v>
      </c>
      <c r="H78" t="s">
        <v>147</v>
      </c>
    </row>
    <row r="79" spans="1:8" x14ac:dyDescent="0.35">
      <c r="A79">
        <v>78</v>
      </c>
      <c r="B79">
        <v>205460</v>
      </c>
      <c r="C79" s="59">
        <v>41846</v>
      </c>
      <c r="D79">
        <v>11</v>
      </c>
      <c r="E79" s="60">
        <v>775</v>
      </c>
      <c r="F79" s="61">
        <v>6</v>
      </c>
      <c r="G79" t="s">
        <v>151</v>
      </c>
      <c r="H79" t="s">
        <v>149</v>
      </c>
    </row>
    <row r="80" spans="1:8" x14ac:dyDescent="0.35">
      <c r="A80">
        <v>79</v>
      </c>
      <c r="B80">
        <v>161851</v>
      </c>
      <c r="C80" s="59">
        <v>41730</v>
      </c>
      <c r="D80">
        <v>43</v>
      </c>
      <c r="E80" s="60">
        <v>717</v>
      </c>
      <c r="F80" s="61">
        <v>8</v>
      </c>
      <c r="G80" t="s">
        <v>151</v>
      </c>
      <c r="H80" t="s">
        <v>149</v>
      </c>
    </row>
    <row r="81" spans="1:8" x14ac:dyDescent="0.35">
      <c r="A81">
        <v>80</v>
      </c>
      <c r="B81">
        <v>195219</v>
      </c>
      <c r="C81" s="59">
        <v>41689</v>
      </c>
      <c r="D81">
        <v>36</v>
      </c>
      <c r="E81" s="60">
        <v>734</v>
      </c>
      <c r="F81" s="61">
        <v>5</v>
      </c>
      <c r="G81" t="s">
        <v>151</v>
      </c>
      <c r="H81" t="s">
        <v>149</v>
      </c>
    </row>
    <row r="82" spans="1:8" x14ac:dyDescent="0.35">
      <c r="A82">
        <v>81</v>
      </c>
      <c r="B82">
        <v>105487</v>
      </c>
      <c r="C82" s="59">
        <v>41707</v>
      </c>
      <c r="D82">
        <v>12</v>
      </c>
      <c r="E82" s="60">
        <v>7</v>
      </c>
      <c r="F82" s="61">
        <v>3</v>
      </c>
      <c r="G82" t="s">
        <v>152</v>
      </c>
      <c r="H82" t="s">
        <v>147</v>
      </c>
    </row>
    <row r="83" spans="1:8" x14ac:dyDescent="0.35">
      <c r="A83">
        <v>82</v>
      </c>
      <c r="B83">
        <v>446960</v>
      </c>
      <c r="C83" s="59">
        <v>41899</v>
      </c>
      <c r="D83">
        <v>19</v>
      </c>
      <c r="E83" s="60">
        <v>663</v>
      </c>
      <c r="F83" s="61">
        <v>1</v>
      </c>
      <c r="G83" t="s">
        <v>151</v>
      </c>
      <c r="H83" t="s">
        <v>149</v>
      </c>
    </row>
    <row r="84" spans="1:8" x14ac:dyDescent="0.35">
      <c r="A84">
        <v>83</v>
      </c>
      <c r="B84">
        <v>388982</v>
      </c>
      <c r="C84" s="59">
        <v>41952</v>
      </c>
      <c r="D84">
        <v>29</v>
      </c>
      <c r="E84" s="60">
        <v>996</v>
      </c>
      <c r="F84" s="61">
        <v>9</v>
      </c>
      <c r="G84" t="s">
        <v>146</v>
      </c>
      <c r="H84" t="s">
        <v>147</v>
      </c>
    </row>
    <row r="85" spans="1:8" x14ac:dyDescent="0.35">
      <c r="A85">
        <v>84</v>
      </c>
      <c r="B85">
        <v>373237</v>
      </c>
      <c r="C85" s="59">
        <v>41927</v>
      </c>
      <c r="D85">
        <v>33</v>
      </c>
      <c r="E85" s="60">
        <v>188</v>
      </c>
      <c r="F85" s="61">
        <v>6</v>
      </c>
      <c r="G85" t="s">
        <v>150</v>
      </c>
      <c r="H85" t="s">
        <v>147</v>
      </c>
    </row>
    <row r="86" spans="1:8" x14ac:dyDescent="0.35">
      <c r="A86">
        <v>85</v>
      </c>
      <c r="B86">
        <v>458292</v>
      </c>
      <c r="C86" s="59">
        <v>41964</v>
      </c>
      <c r="D86">
        <v>29</v>
      </c>
      <c r="E86" s="60">
        <v>416</v>
      </c>
      <c r="F86" s="61">
        <v>2</v>
      </c>
      <c r="G86" t="s">
        <v>146</v>
      </c>
      <c r="H86" t="s">
        <v>147</v>
      </c>
    </row>
    <row r="87" spans="1:8" x14ac:dyDescent="0.35">
      <c r="A87">
        <v>86</v>
      </c>
      <c r="B87">
        <v>364241</v>
      </c>
      <c r="C87" s="59">
        <v>41946</v>
      </c>
      <c r="D87">
        <v>49</v>
      </c>
      <c r="E87" s="60">
        <v>848</v>
      </c>
      <c r="F87" s="61">
        <v>9</v>
      </c>
      <c r="G87" t="s">
        <v>151</v>
      </c>
      <c r="H87" t="s">
        <v>149</v>
      </c>
    </row>
    <row r="88" spans="1:8" x14ac:dyDescent="0.35">
      <c r="A88">
        <v>87</v>
      </c>
      <c r="B88">
        <v>493057</v>
      </c>
      <c r="C88" s="59">
        <v>41792</v>
      </c>
      <c r="D88">
        <v>30</v>
      </c>
      <c r="E88" s="60">
        <v>268</v>
      </c>
      <c r="F88" s="61">
        <v>10</v>
      </c>
      <c r="G88" t="s">
        <v>153</v>
      </c>
      <c r="H88" t="s">
        <v>149</v>
      </c>
    </row>
    <row r="89" spans="1:8" x14ac:dyDescent="0.35">
      <c r="A89">
        <v>88</v>
      </c>
      <c r="B89">
        <v>362683</v>
      </c>
      <c r="C89" s="59">
        <v>41943</v>
      </c>
      <c r="D89">
        <v>38</v>
      </c>
      <c r="E89" s="60">
        <v>82</v>
      </c>
      <c r="F89" s="61">
        <v>4</v>
      </c>
      <c r="G89" t="s">
        <v>151</v>
      </c>
      <c r="H89" t="s">
        <v>149</v>
      </c>
    </row>
    <row r="90" spans="1:8" x14ac:dyDescent="0.35">
      <c r="A90">
        <v>89</v>
      </c>
      <c r="B90">
        <v>492177</v>
      </c>
      <c r="C90" s="59">
        <v>41961</v>
      </c>
      <c r="D90">
        <v>25</v>
      </c>
      <c r="E90" s="60">
        <v>128</v>
      </c>
      <c r="F90" s="61">
        <v>8</v>
      </c>
      <c r="G90" t="s">
        <v>151</v>
      </c>
      <c r="H90" t="s">
        <v>149</v>
      </c>
    </row>
    <row r="91" spans="1:8" x14ac:dyDescent="0.35">
      <c r="A91">
        <v>90</v>
      </c>
      <c r="B91">
        <v>279526</v>
      </c>
      <c r="C91" s="59">
        <v>41882</v>
      </c>
      <c r="D91">
        <v>24</v>
      </c>
      <c r="E91" s="60">
        <v>764</v>
      </c>
      <c r="F91" s="61">
        <v>7</v>
      </c>
      <c r="G91" t="s">
        <v>152</v>
      </c>
      <c r="H91" t="s">
        <v>147</v>
      </c>
    </row>
    <row r="92" spans="1:8" x14ac:dyDescent="0.35">
      <c r="A92">
        <v>91</v>
      </c>
      <c r="B92">
        <v>406166</v>
      </c>
      <c r="C92" s="59">
        <v>41889</v>
      </c>
      <c r="D92">
        <v>21</v>
      </c>
      <c r="E92" s="60">
        <v>584</v>
      </c>
      <c r="F92" s="61">
        <v>10</v>
      </c>
      <c r="G92" t="s">
        <v>146</v>
      </c>
      <c r="H92" t="s">
        <v>147</v>
      </c>
    </row>
    <row r="93" spans="1:8" x14ac:dyDescent="0.35">
      <c r="A93">
        <v>92</v>
      </c>
      <c r="B93">
        <v>116759</v>
      </c>
      <c r="C93" s="59">
        <v>41860</v>
      </c>
      <c r="D93">
        <v>39</v>
      </c>
      <c r="E93" s="60">
        <v>763</v>
      </c>
      <c r="F93" s="61">
        <v>5</v>
      </c>
      <c r="G93" t="s">
        <v>151</v>
      </c>
      <c r="H93" t="s">
        <v>149</v>
      </c>
    </row>
    <row r="94" spans="1:8" x14ac:dyDescent="0.35">
      <c r="A94">
        <v>93</v>
      </c>
      <c r="B94">
        <v>433438</v>
      </c>
      <c r="C94" s="59">
        <v>41661</v>
      </c>
      <c r="D94">
        <v>27</v>
      </c>
      <c r="E94" s="60">
        <v>310</v>
      </c>
      <c r="F94" s="61">
        <v>2</v>
      </c>
      <c r="G94" t="s">
        <v>155</v>
      </c>
      <c r="H94" t="s">
        <v>149</v>
      </c>
    </row>
    <row r="95" spans="1:8" x14ac:dyDescent="0.35">
      <c r="A95">
        <v>94</v>
      </c>
      <c r="B95">
        <v>275761</v>
      </c>
      <c r="C95" s="59">
        <v>41673</v>
      </c>
      <c r="D95">
        <v>20</v>
      </c>
      <c r="E95" s="60">
        <v>247</v>
      </c>
      <c r="F95" s="61">
        <v>4</v>
      </c>
      <c r="G95" t="s">
        <v>155</v>
      </c>
      <c r="H95" t="s">
        <v>149</v>
      </c>
    </row>
    <row r="96" spans="1:8" x14ac:dyDescent="0.35">
      <c r="A96">
        <v>95</v>
      </c>
      <c r="B96">
        <v>183493</v>
      </c>
      <c r="C96" s="59">
        <v>41724</v>
      </c>
      <c r="D96">
        <v>14</v>
      </c>
      <c r="E96" s="60">
        <v>804</v>
      </c>
      <c r="F96" s="61">
        <v>5</v>
      </c>
      <c r="G96" t="s">
        <v>151</v>
      </c>
      <c r="H96" t="s">
        <v>149</v>
      </c>
    </row>
    <row r="97" spans="1:8" x14ac:dyDescent="0.35">
      <c r="A97">
        <v>96</v>
      </c>
      <c r="B97">
        <v>494922</v>
      </c>
      <c r="C97" s="59">
        <v>41998</v>
      </c>
      <c r="D97">
        <v>38</v>
      </c>
      <c r="E97" s="60">
        <v>76</v>
      </c>
      <c r="F97" s="61">
        <v>5</v>
      </c>
      <c r="G97" t="s">
        <v>151</v>
      </c>
      <c r="H97" t="s">
        <v>149</v>
      </c>
    </row>
    <row r="98" spans="1:8" x14ac:dyDescent="0.35">
      <c r="A98">
        <v>97</v>
      </c>
      <c r="B98">
        <v>101198</v>
      </c>
      <c r="C98" s="59">
        <v>41942</v>
      </c>
      <c r="D98">
        <v>41</v>
      </c>
      <c r="E98" s="60">
        <v>362</v>
      </c>
      <c r="F98" s="61">
        <v>10</v>
      </c>
      <c r="G98" t="s">
        <v>155</v>
      </c>
      <c r="H98" t="s">
        <v>149</v>
      </c>
    </row>
    <row r="99" spans="1:8" x14ac:dyDescent="0.35">
      <c r="A99">
        <v>98</v>
      </c>
      <c r="B99">
        <v>292244</v>
      </c>
      <c r="C99" s="59">
        <v>41967</v>
      </c>
      <c r="D99">
        <v>27</v>
      </c>
      <c r="E99" s="60">
        <v>423</v>
      </c>
      <c r="F99" s="61">
        <v>9</v>
      </c>
      <c r="G99" t="s">
        <v>153</v>
      </c>
      <c r="H99" t="s">
        <v>149</v>
      </c>
    </row>
    <row r="100" spans="1:8" x14ac:dyDescent="0.35">
      <c r="A100">
        <v>99</v>
      </c>
      <c r="B100">
        <v>432075</v>
      </c>
      <c r="C100" s="59">
        <v>41887</v>
      </c>
      <c r="D100">
        <v>38</v>
      </c>
      <c r="E100" s="60">
        <v>829</v>
      </c>
      <c r="F100" s="61">
        <v>1</v>
      </c>
      <c r="G100" t="s">
        <v>151</v>
      </c>
      <c r="H100" t="s">
        <v>149</v>
      </c>
    </row>
    <row r="101" spans="1:8" x14ac:dyDescent="0.35">
      <c r="A101">
        <v>1</v>
      </c>
      <c r="B101">
        <v>398386</v>
      </c>
      <c r="C101" s="59">
        <v>41899</v>
      </c>
      <c r="D101">
        <v>19</v>
      </c>
      <c r="E101" s="60">
        <v>469</v>
      </c>
      <c r="F101" s="61">
        <v>7</v>
      </c>
      <c r="G101" t="s">
        <v>146</v>
      </c>
      <c r="H101" t="s">
        <v>147</v>
      </c>
    </row>
    <row r="102" spans="1:8" x14ac:dyDescent="0.35">
      <c r="A102">
        <v>2</v>
      </c>
      <c r="B102">
        <v>277298</v>
      </c>
      <c r="C102" s="59">
        <v>41691</v>
      </c>
      <c r="D102">
        <v>10</v>
      </c>
      <c r="E102" s="60">
        <v>35</v>
      </c>
      <c r="F102" s="61">
        <v>4</v>
      </c>
      <c r="G102" t="s">
        <v>146</v>
      </c>
      <c r="H102" t="s">
        <v>147</v>
      </c>
    </row>
    <row r="103" spans="1:8" x14ac:dyDescent="0.35">
      <c r="A103">
        <v>3</v>
      </c>
      <c r="B103">
        <v>257202</v>
      </c>
      <c r="C103" s="59">
        <v>41900</v>
      </c>
      <c r="D103">
        <v>17</v>
      </c>
      <c r="E103" s="60">
        <v>322</v>
      </c>
      <c r="F103" s="61">
        <v>6</v>
      </c>
      <c r="G103" t="s">
        <v>148</v>
      </c>
      <c r="H103" t="s">
        <v>149</v>
      </c>
    </row>
    <row r="104" spans="1:8" x14ac:dyDescent="0.35">
      <c r="A104">
        <v>4</v>
      </c>
      <c r="B104">
        <v>168662</v>
      </c>
      <c r="C104" s="59">
        <v>41759</v>
      </c>
      <c r="D104">
        <v>42</v>
      </c>
      <c r="E104" s="60">
        <v>458</v>
      </c>
      <c r="F104" s="61">
        <v>9</v>
      </c>
      <c r="G104" t="s">
        <v>146</v>
      </c>
      <c r="H104" t="s">
        <v>147</v>
      </c>
    </row>
    <row r="105" spans="1:8" x14ac:dyDescent="0.35">
      <c r="A105">
        <v>5</v>
      </c>
      <c r="B105">
        <v>453969</v>
      </c>
      <c r="C105" s="59">
        <v>41921</v>
      </c>
      <c r="D105">
        <v>21</v>
      </c>
      <c r="E105" s="60">
        <v>765</v>
      </c>
      <c r="F105" s="61">
        <v>1</v>
      </c>
      <c r="G105" t="s">
        <v>146</v>
      </c>
      <c r="H105" t="s">
        <v>147</v>
      </c>
    </row>
    <row r="106" spans="1:8" x14ac:dyDescent="0.35">
      <c r="A106">
        <v>6</v>
      </c>
      <c r="B106">
        <v>178091</v>
      </c>
      <c r="C106" s="59">
        <v>41974</v>
      </c>
      <c r="D106">
        <v>44</v>
      </c>
      <c r="E106" s="60">
        <v>872</v>
      </c>
      <c r="F106" s="61">
        <v>2</v>
      </c>
      <c r="G106" t="s">
        <v>150</v>
      </c>
      <c r="H106" t="s">
        <v>147</v>
      </c>
    </row>
    <row r="107" spans="1:8" x14ac:dyDescent="0.35">
      <c r="A107">
        <v>7</v>
      </c>
      <c r="B107">
        <v>241627</v>
      </c>
      <c r="C107" s="59">
        <v>41654</v>
      </c>
      <c r="D107">
        <v>19</v>
      </c>
      <c r="E107" s="60">
        <v>109</v>
      </c>
      <c r="F107" s="61">
        <v>7</v>
      </c>
      <c r="G107" t="s">
        <v>146</v>
      </c>
      <c r="H107" t="s">
        <v>147</v>
      </c>
    </row>
    <row r="108" spans="1:8" x14ac:dyDescent="0.35">
      <c r="A108">
        <v>8</v>
      </c>
      <c r="B108">
        <v>179832</v>
      </c>
      <c r="C108" s="59">
        <v>41756</v>
      </c>
      <c r="D108">
        <v>40</v>
      </c>
      <c r="E108" s="60">
        <v>273</v>
      </c>
      <c r="F108" s="61">
        <v>6</v>
      </c>
      <c r="G108" t="s">
        <v>146</v>
      </c>
      <c r="H108" t="s">
        <v>147</v>
      </c>
    </row>
    <row r="109" spans="1:8" x14ac:dyDescent="0.35">
      <c r="A109">
        <v>9</v>
      </c>
      <c r="B109">
        <v>369123</v>
      </c>
      <c r="C109" s="59">
        <v>41991</v>
      </c>
      <c r="D109">
        <v>44</v>
      </c>
      <c r="E109" s="60">
        <v>655</v>
      </c>
      <c r="F109" s="61">
        <v>4</v>
      </c>
      <c r="G109" t="s">
        <v>151</v>
      </c>
      <c r="H109" t="s">
        <v>149</v>
      </c>
    </row>
    <row r="110" spans="1:8" x14ac:dyDescent="0.35">
      <c r="A110">
        <v>10</v>
      </c>
      <c r="B110">
        <v>248343</v>
      </c>
      <c r="C110" s="59">
        <v>41836</v>
      </c>
      <c r="D110">
        <v>20</v>
      </c>
      <c r="E110" s="60">
        <v>863</v>
      </c>
      <c r="F110" s="61">
        <v>10</v>
      </c>
      <c r="G110" t="s">
        <v>152</v>
      </c>
      <c r="H110" t="s">
        <v>147</v>
      </c>
    </row>
    <row r="111" spans="1:8" x14ac:dyDescent="0.35">
      <c r="A111">
        <v>11</v>
      </c>
      <c r="B111">
        <v>202999</v>
      </c>
      <c r="C111" s="59">
        <v>41702</v>
      </c>
      <c r="D111">
        <v>48</v>
      </c>
      <c r="E111" s="60">
        <v>425</v>
      </c>
      <c r="F111" s="61">
        <v>8</v>
      </c>
      <c r="G111" t="s">
        <v>146</v>
      </c>
      <c r="H111" t="s">
        <v>147</v>
      </c>
    </row>
    <row r="112" spans="1:8" x14ac:dyDescent="0.35">
      <c r="A112">
        <v>12</v>
      </c>
      <c r="B112">
        <v>129058</v>
      </c>
      <c r="C112" s="59">
        <v>41832</v>
      </c>
      <c r="D112">
        <v>23</v>
      </c>
      <c r="E112" s="60">
        <v>53</v>
      </c>
      <c r="F112" s="61">
        <v>1</v>
      </c>
      <c r="G112" t="s">
        <v>152</v>
      </c>
      <c r="H112" t="s">
        <v>147</v>
      </c>
    </row>
    <row r="113" spans="1:8" x14ac:dyDescent="0.35">
      <c r="A113">
        <v>13</v>
      </c>
      <c r="B113">
        <v>389180</v>
      </c>
      <c r="C113" s="59">
        <v>41743</v>
      </c>
      <c r="D113">
        <v>32</v>
      </c>
      <c r="E113" s="60">
        <v>866</v>
      </c>
      <c r="F113" s="61">
        <v>2</v>
      </c>
      <c r="G113" t="s">
        <v>151</v>
      </c>
      <c r="H113" t="s">
        <v>149</v>
      </c>
    </row>
    <row r="114" spans="1:8" x14ac:dyDescent="0.35">
      <c r="A114">
        <v>14</v>
      </c>
      <c r="B114">
        <v>320092</v>
      </c>
      <c r="C114" s="59">
        <v>41973</v>
      </c>
      <c r="D114">
        <v>37</v>
      </c>
      <c r="E114" s="60">
        <v>3</v>
      </c>
      <c r="F114" s="61">
        <v>4</v>
      </c>
      <c r="G114" t="s">
        <v>151</v>
      </c>
      <c r="H114" t="s">
        <v>149</v>
      </c>
    </row>
    <row r="115" spans="1:8" x14ac:dyDescent="0.35">
      <c r="A115">
        <v>15</v>
      </c>
      <c r="B115">
        <v>464303</v>
      </c>
      <c r="C115" s="59">
        <v>41964</v>
      </c>
      <c r="D115">
        <v>37</v>
      </c>
      <c r="E115" s="60">
        <v>447</v>
      </c>
      <c r="F115" s="61">
        <v>2</v>
      </c>
      <c r="G115" t="s">
        <v>151</v>
      </c>
      <c r="H115" t="s">
        <v>149</v>
      </c>
    </row>
    <row r="116" spans="1:8" x14ac:dyDescent="0.35">
      <c r="A116">
        <v>16</v>
      </c>
      <c r="B116">
        <v>246258</v>
      </c>
      <c r="C116" s="59">
        <v>41803</v>
      </c>
      <c r="D116">
        <v>48</v>
      </c>
      <c r="E116" s="60">
        <v>794</v>
      </c>
      <c r="F116" s="61">
        <v>7</v>
      </c>
      <c r="G116" t="s">
        <v>146</v>
      </c>
      <c r="H116" t="s">
        <v>147</v>
      </c>
    </row>
    <row r="117" spans="1:8" x14ac:dyDescent="0.35">
      <c r="A117">
        <v>17</v>
      </c>
      <c r="B117">
        <v>240456</v>
      </c>
      <c r="C117" s="59">
        <v>41834</v>
      </c>
      <c r="D117">
        <v>29</v>
      </c>
      <c r="E117" s="60">
        <v>432</v>
      </c>
      <c r="F117" s="61">
        <v>9</v>
      </c>
      <c r="G117" t="s">
        <v>151</v>
      </c>
      <c r="H117" t="s">
        <v>149</v>
      </c>
    </row>
    <row r="118" spans="1:8" x14ac:dyDescent="0.35">
      <c r="A118">
        <v>18</v>
      </c>
      <c r="B118">
        <v>163878</v>
      </c>
      <c r="C118" s="59">
        <v>41908</v>
      </c>
      <c r="D118">
        <v>42</v>
      </c>
      <c r="E118" s="60">
        <v>85</v>
      </c>
      <c r="F118" s="61">
        <v>9</v>
      </c>
      <c r="G118" t="s">
        <v>146</v>
      </c>
      <c r="H118" t="s">
        <v>147</v>
      </c>
    </row>
    <row r="119" spans="1:8" x14ac:dyDescent="0.35">
      <c r="A119">
        <v>19</v>
      </c>
      <c r="B119">
        <v>305547</v>
      </c>
      <c r="C119" s="59">
        <v>41911</v>
      </c>
      <c r="D119">
        <v>13</v>
      </c>
      <c r="E119" s="60">
        <v>812</v>
      </c>
      <c r="F119" s="61">
        <v>4</v>
      </c>
      <c r="G119" t="s">
        <v>151</v>
      </c>
      <c r="H119" t="s">
        <v>149</v>
      </c>
    </row>
    <row r="120" spans="1:8" x14ac:dyDescent="0.35">
      <c r="A120">
        <v>20</v>
      </c>
      <c r="B120">
        <v>269166</v>
      </c>
      <c r="C120" s="59">
        <v>41972</v>
      </c>
      <c r="D120">
        <v>33</v>
      </c>
      <c r="E120" s="60">
        <v>988</v>
      </c>
      <c r="F120" s="61">
        <v>4</v>
      </c>
      <c r="G120" t="s">
        <v>151</v>
      </c>
      <c r="H120" t="s">
        <v>149</v>
      </c>
    </row>
    <row r="121" spans="1:8" x14ac:dyDescent="0.35">
      <c r="A121">
        <v>21</v>
      </c>
      <c r="B121">
        <v>359874</v>
      </c>
      <c r="C121" s="59">
        <v>41775</v>
      </c>
      <c r="D121">
        <v>47</v>
      </c>
      <c r="E121" s="60">
        <v>184</v>
      </c>
      <c r="F121" s="61">
        <v>5</v>
      </c>
      <c r="G121" t="s">
        <v>151</v>
      </c>
      <c r="H121" t="s">
        <v>149</v>
      </c>
    </row>
    <row r="122" spans="1:8" x14ac:dyDescent="0.35">
      <c r="A122">
        <v>22</v>
      </c>
      <c r="B122">
        <v>243783</v>
      </c>
      <c r="C122" s="59">
        <v>41990</v>
      </c>
      <c r="D122">
        <v>34</v>
      </c>
      <c r="E122" s="60">
        <v>731</v>
      </c>
      <c r="F122" s="61">
        <v>2</v>
      </c>
      <c r="G122" t="s">
        <v>152</v>
      </c>
      <c r="H122" t="s">
        <v>147</v>
      </c>
    </row>
    <row r="123" spans="1:8" x14ac:dyDescent="0.35">
      <c r="A123">
        <v>23</v>
      </c>
      <c r="B123">
        <v>148659</v>
      </c>
      <c r="C123" s="59">
        <v>41788</v>
      </c>
      <c r="D123">
        <v>23</v>
      </c>
      <c r="E123" s="60">
        <v>321</v>
      </c>
      <c r="F123" s="61">
        <v>10</v>
      </c>
      <c r="G123" t="s">
        <v>153</v>
      </c>
      <c r="H123" t="s">
        <v>149</v>
      </c>
    </row>
    <row r="124" spans="1:8" x14ac:dyDescent="0.35">
      <c r="A124">
        <v>24</v>
      </c>
      <c r="B124">
        <v>244374</v>
      </c>
      <c r="C124" s="59">
        <v>41764</v>
      </c>
      <c r="D124">
        <v>30</v>
      </c>
      <c r="E124" s="60">
        <v>588</v>
      </c>
      <c r="F124" s="61">
        <v>4</v>
      </c>
      <c r="G124" t="s">
        <v>146</v>
      </c>
      <c r="H124" t="s">
        <v>147</v>
      </c>
    </row>
    <row r="125" spans="1:8" x14ac:dyDescent="0.35">
      <c r="A125">
        <v>25</v>
      </c>
      <c r="B125">
        <v>123521</v>
      </c>
      <c r="C125" s="59">
        <v>41953</v>
      </c>
      <c r="D125">
        <v>27</v>
      </c>
      <c r="E125" s="60">
        <v>500</v>
      </c>
      <c r="F125" s="61">
        <v>1</v>
      </c>
      <c r="G125" t="s">
        <v>151</v>
      </c>
      <c r="H125" t="s">
        <v>149</v>
      </c>
    </row>
    <row r="126" spans="1:8" x14ac:dyDescent="0.35">
      <c r="A126">
        <v>26</v>
      </c>
      <c r="B126">
        <v>153573</v>
      </c>
      <c r="C126" s="59">
        <v>41767</v>
      </c>
      <c r="D126">
        <v>24</v>
      </c>
      <c r="E126" s="60">
        <v>888</v>
      </c>
      <c r="F126" s="61">
        <v>10</v>
      </c>
      <c r="G126" t="s">
        <v>154</v>
      </c>
      <c r="H126" t="s">
        <v>147</v>
      </c>
    </row>
    <row r="127" spans="1:8" x14ac:dyDescent="0.35">
      <c r="A127">
        <v>27</v>
      </c>
      <c r="B127">
        <v>469979</v>
      </c>
      <c r="C127" s="59">
        <v>41901</v>
      </c>
      <c r="D127">
        <v>30</v>
      </c>
      <c r="E127" s="60">
        <v>678</v>
      </c>
      <c r="F127" s="61">
        <v>5</v>
      </c>
      <c r="G127" t="s">
        <v>151</v>
      </c>
      <c r="H127" t="s">
        <v>149</v>
      </c>
    </row>
    <row r="128" spans="1:8" x14ac:dyDescent="0.35">
      <c r="A128">
        <v>28</v>
      </c>
      <c r="B128">
        <v>461251</v>
      </c>
      <c r="C128" s="59">
        <v>41970</v>
      </c>
      <c r="D128">
        <v>33</v>
      </c>
      <c r="E128" s="60">
        <v>19</v>
      </c>
      <c r="F128" s="61">
        <v>1</v>
      </c>
      <c r="G128" t="s">
        <v>152</v>
      </c>
      <c r="H128" t="s">
        <v>147</v>
      </c>
    </row>
    <row r="129" spans="1:8" x14ac:dyDescent="0.35">
      <c r="A129">
        <v>29</v>
      </c>
      <c r="B129">
        <v>341881</v>
      </c>
      <c r="C129" s="59">
        <v>41988</v>
      </c>
      <c r="D129">
        <v>48</v>
      </c>
      <c r="E129" s="60">
        <v>421</v>
      </c>
      <c r="F129" s="61">
        <v>3</v>
      </c>
      <c r="G129" t="s">
        <v>151</v>
      </c>
      <c r="H129" t="s">
        <v>149</v>
      </c>
    </row>
    <row r="130" spans="1:8" x14ac:dyDescent="0.35">
      <c r="A130">
        <v>30</v>
      </c>
      <c r="B130">
        <v>143180</v>
      </c>
      <c r="C130" s="59">
        <v>41650</v>
      </c>
      <c r="D130">
        <v>10</v>
      </c>
      <c r="E130" s="60">
        <v>564</v>
      </c>
      <c r="F130" s="61">
        <v>9</v>
      </c>
      <c r="G130" t="s">
        <v>151</v>
      </c>
      <c r="H130" t="s">
        <v>149</v>
      </c>
    </row>
    <row r="131" spans="1:8" x14ac:dyDescent="0.35">
      <c r="A131">
        <v>31</v>
      </c>
      <c r="B131">
        <v>147516</v>
      </c>
      <c r="C131" s="59">
        <v>41843</v>
      </c>
      <c r="D131">
        <v>20</v>
      </c>
      <c r="E131" s="60">
        <v>739</v>
      </c>
      <c r="F131" s="61">
        <v>5</v>
      </c>
      <c r="G131" t="s">
        <v>152</v>
      </c>
      <c r="H131" t="s">
        <v>147</v>
      </c>
    </row>
    <row r="132" spans="1:8" x14ac:dyDescent="0.35">
      <c r="A132">
        <v>32</v>
      </c>
      <c r="B132">
        <v>384687</v>
      </c>
      <c r="C132" s="59">
        <v>41898</v>
      </c>
      <c r="D132">
        <v>44</v>
      </c>
      <c r="E132" s="60">
        <v>947</v>
      </c>
      <c r="F132" s="61">
        <v>8</v>
      </c>
      <c r="G132" t="s">
        <v>151</v>
      </c>
      <c r="H132" t="s">
        <v>149</v>
      </c>
    </row>
    <row r="133" spans="1:8" x14ac:dyDescent="0.35">
      <c r="A133">
        <v>33</v>
      </c>
      <c r="B133">
        <v>316610</v>
      </c>
      <c r="C133" s="59">
        <v>41677</v>
      </c>
      <c r="D133">
        <v>26</v>
      </c>
      <c r="E133" s="60">
        <v>772</v>
      </c>
      <c r="F133" s="61">
        <v>5</v>
      </c>
      <c r="G133" t="s">
        <v>146</v>
      </c>
      <c r="H133" t="s">
        <v>147</v>
      </c>
    </row>
    <row r="134" spans="1:8" x14ac:dyDescent="0.35">
      <c r="A134">
        <v>34</v>
      </c>
      <c r="B134">
        <v>411370</v>
      </c>
      <c r="C134" s="59">
        <v>41720</v>
      </c>
      <c r="D134">
        <v>14</v>
      </c>
      <c r="E134" s="60">
        <v>151</v>
      </c>
      <c r="F134" s="61">
        <v>6</v>
      </c>
      <c r="G134" t="s">
        <v>151</v>
      </c>
      <c r="H134" t="s">
        <v>149</v>
      </c>
    </row>
    <row r="135" spans="1:8" x14ac:dyDescent="0.35">
      <c r="A135">
        <v>35</v>
      </c>
      <c r="B135">
        <v>419362</v>
      </c>
      <c r="C135" s="59">
        <v>41685</v>
      </c>
      <c r="D135">
        <v>18</v>
      </c>
      <c r="E135" s="60">
        <v>766</v>
      </c>
      <c r="F135" s="61">
        <v>7</v>
      </c>
      <c r="G135" t="s">
        <v>154</v>
      </c>
      <c r="H135" t="s">
        <v>147</v>
      </c>
    </row>
    <row r="136" spans="1:8" x14ac:dyDescent="0.35">
      <c r="A136">
        <v>36</v>
      </c>
      <c r="B136">
        <v>495877</v>
      </c>
      <c r="C136" s="59">
        <v>41647</v>
      </c>
      <c r="D136">
        <v>27</v>
      </c>
      <c r="E136" s="60">
        <v>112</v>
      </c>
      <c r="F136" s="61">
        <v>7</v>
      </c>
      <c r="G136" t="s">
        <v>146</v>
      </c>
      <c r="H136" t="s">
        <v>147</v>
      </c>
    </row>
    <row r="137" spans="1:8" x14ac:dyDescent="0.35">
      <c r="A137">
        <v>37</v>
      </c>
      <c r="B137">
        <v>315091</v>
      </c>
      <c r="C137" s="59">
        <v>41828</v>
      </c>
      <c r="D137">
        <v>42</v>
      </c>
      <c r="E137" s="60">
        <v>695</v>
      </c>
      <c r="F137" s="61">
        <v>9</v>
      </c>
      <c r="G137" t="s">
        <v>151</v>
      </c>
      <c r="H137" t="s">
        <v>149</v>
      </c>
    </row>
    <row r="138" spans="1:8" x14ac:dyDescent="0.35">
      <c r="A138">
        <v>38</v>
      </c>
      <c r="B138">
        <v>433046</v>
      </c>
      <c r="C138" s="59">
        <v>41747</v>
      </c>
      <c r="D138">
        <v>42</v>
      </c>
      <c r="E138" s="60">
        <v>859</v>
      </c>
      <c r="F138" s="61">
        <v>6</v>
      </c>
      <c r="G138" t="s">
        <v>152</v>
      </c>
      <c r="H138" t="s">
        <v>147</v>
      </c>
    </row>
    <row r="139" spans="1:8" x14ac:dyDescent="0.35">
      <c r="A139">
        <v>39</v>
      </c>
      <c r="B139">
        <v>248510</v>
      </c>
      <c r="C139" s="59">
        <v>41742</v>
      </c>
      <c r="D139">
        <v>14</v>
      </c>
      <c r="E139" s="60">
        <v>605</v>
      </c>
      <c r="F139" s="61">
        <v>4</v>
      </c>
      <c r="G139" t="s">
        <v>154</v>
      </c>
      <c r="H139" t="s">
        <v>147</v>
      </c>
    </row>
    <row r="140" spans="1:8" x14ac:dyDescent="0.35">
      <c r="A140">
        <v>40</v>
      </c>
      <c r="B140">
        <v>435880</v>
      </c>
      <c r="C140" s="59">
        <v>41788</v>
      </c>
      <c r="D140">
        <v>39</v>
      </c>
      <c r="E140" s="60">
        <v>821</v>
      </c>
      <c r="F140" s="61">
        <v>1</v>
      </c>
      <c r="G140" t="s">
        <v>151</v>
      </c>
      <c r="H140" t="s">
        <v>149</v>
      </c>
    </row>
    <row r="141" spans="1:8" x14ac:dyDescent="0.35">
      <c r="A141">
        <v>41</v>
      </c>
      <c r="B141">
        <v>434824</v>
      </c>
      <c r="C141" s="59">
        <v>41713</v>
      </c>
      <c r="D141">
        <v>26</v>
      </c>
      <c r="E141" s="60">
        <v>156</v>
      </c>
      <c r="F141" s="61">
        <v>1</v>
      </c>
      <c r="G141" t="s">
        <v>152</v>
      </c>
      <c r="H141" t="s">
        <v>147</v>
      </c>
    </row>
    <row r="142" spans="1:8" x14ac:dyDescent="0.35">
      <c r="A142">
        <v>42</v>
      </c>
      <c r="B142">
        <v>151120</v>
      </c>
      <c r="C142" s="59">
        <v>41895</v>
      </c>
      <c r="D142">
        <v>49</v>
      </c>
      <c r="E142" s="60">
        <v>838</v>
      </c>
      <c r="F142" s="61">
        <v>10</v>
      </c>
      <c r="G142" t="s">
        <v>154</v>
      </c>
      <c r="H142" t="s">
        <v>147</v>
      </c>
    </row>
    <row r="143" spans="1:8" x14ac:dyDescent="0.35">
      <c r="A143">
        <v>43</v>
      </c>
      <c r="B143">
        <v>447064</v>
      </c>
      <c r="C143" s="59">
        <v>41839</v>
      </c>
      <c r="D143">
        <v>48</v>
      </c>
      <c r="E143" s="60">
        <v>608</v>
      </c>
      <c r="F143" s="61">
        <v>5</v>
      </c>
      <c r="G143" t="s">
        <v>154</v>
      </c>
      <c r="H143" t="s">
        <v>147</v>
      </c>
    </row>
    <row r="144" spans="1:8" x14ac:dyDescent="0.35">
      <c r="A144">
        <v>44</v>
      </c>
      <c r="B144">
        <v>305636</v>
      </c>
      <c r="C144" s="59">
        <v>41934</v>
      </c>
      <c r="D144">
        <v>31</v>
      </c>
      <c r="E144" s="60">
        <v>588</v>
      </c>
      <c r="F144" s="61">
        <v>8</v>
      </c>
      <c r="G144" t="s">
        <v>151</v>
      </c>
      <c r="H144" t="s">
        <v>149</v>
      </c>
    </row>
    <row r="145" spans="1:8" x14ac:dyDescent="0.35">
      <c r="A145">
        <v>45</v>
      </c>
      <c r="B145">
        <v>350668</v>
      </c>
      <c r="C145" s="59">
        <v>41829</v>
      </c>
      <c r="D145">
        <v>21</v>
      </c>
      <c r="E145" s="60">
        <v>362</v>
      </c>
      <c r="F145" s="61">
        <v>4</v>
      </c>
      <c r="G145" t="s">
        <v>146</v>
      </c>
      <c r="H145" t="s">
        <v>147</v>
      </c>
    </row>
    <row r="146" spans="1:8" x14ac:dyDescent="0.35">
      <c r="A146">
        <v>46</v>
      </c>
      <c r="B146">
        <v>395806</v>
      </c>
      <c r="C146" s="59">
        <v>41810</v>
      </c>
      <c r="D146">
        <v>25</v>
      </c>
      <c r="E146" s="60">
        <v>163</v>
      </c>
      <c r="F146" s="61">
        <v>8</v>
      </c>
      <c r="G146" t="s">
        <v>151</v>
      </c>
      <c r="H146" t="s">
        <v>149</v>
      </c>
    </row>
    <row r="147" spans="1:8" x14ac:dyDescent="0.35">
      <c r="A147">
        <v>47</v>
      </c>
      <c r="B147">
        <v>141500</v>
      </c>
      <c r="C147" s="59">
        <v>41648</v>
      </c>
      <c r="D147">
        <v>34</v>
      </c>
      <c r="E147" s="60">
        <v>989</v>
      </c>
      <c r="F147" s="61">
        <v>9</v>
      </c>
      <c r="G147" t="s">
        <v>152</v>
      </c>
      <c r="H147" t="s">
        <v>147</v>
      </c>
    </row>
    <row r="148" spans="1:8" x14ac:dyDescent="0.35">
      <c r="A148">
        <v>48</v>
      </c>
      <c r="B148">
        <v>390285</v>
      </c>
      <c r="C148" s="59">
        <v>41999</v>
      </c>
      <c r="D148">
        <v>10</v>
      </c>
      <c r="E148" s="60">
        <v>246</v>
      </c>
      <c r="F148" s="61">
        <v>7</v>
      </c>
      <c r="G148" t="s">
        <v>151</v>
      </c>
      <c r="H148" t="s">
        <v>149</v>
      </c>
    </row>
    <row r="149" spans="1:8" x14ac:dyDescent="0.35">
      <c r="A149">
        <v>49</v>
      </c>
      <c r="B149">
        <v>346855</v>
      </c>
      <c r="C149" s="59">
        <v>41654</v>
      </c>
      <c r="D149">
        <v>10</v>
      </c>
      <c r="E149" s="60">
        <v>548</v>
      </c>
      <c r="F149" s="61">
        <v>9</v>
      </c>
      <c r="G149" t="s">
        <v>152</v>
      </c>
      <c r="H149" t="s">
        <v>147</v>
      </c>
    </row>
    <row r="150" spans="1:8" x14ac:dyDescent="0.35">
      <c r="A150">
        <v>50</v>
      </c>
      <c r="B150">
        <v>272222</v>
      </c>
      <c r="C150" s="59">
        <v>41695</v>
      </c>
      <c r="D150">
        <v>20</v>
      </c>
      <c r="E150" s="60">
        <v>956</v>
      </c>
      <c r="F150" s="61">
        <v>6</v>
      </c>
      <c r="G150" t="s">
        <v>152</v>
      </c>
      <c r="H150" t="s">
        <v>147</v>
      </c>
    </row>
    <row r="151" spans="1:8" x14ac:dyDescent="0.35">
      <c r="A151">
        <v>51</v>
      </c>
      <c r="B151">
        <v>151427</v>
      </c>
      <c r="C151" s="59">
        <v>41753</v>
      </c>
      <c r="D151">
        <v>50</v>
      </c>
      <c r="E151" s="60">
        <v>171</v>
      </c>
      <c r="F151" s="61">
        <v>2</v>
      </c>
      <c r="G151" t="s">
        <v>151</v>
      </c>
      <c r="H151" t="s">
        <v>149</v>
      </c>
    </row>
    <row r="152" spans="1:8" x14ac:dyDescent="0.35">
      <c r="A152">
        <v>52</v>
      </c>
      <c r="B152">
        <v>178691</v>
      </c>
      <c r="C152" s="59">
        <v>41704</v>
      </c>
      <c r="D152">
        <v>40</v>
      </c>
      <c r="E152" s="60">
        <v>986</v>
      </c>
      <c r="F152" s="61">
        <v>8</v>
      </c>
      <c r="G152" t="s">
        <v>146</v>
      </c>
      <c r="H152" t="s">
        <v>147</v>
      </c>
    </row>
    <row r="153" spans="1:8" x14ac:dyDescent="0.35">
      <c r="A153">
        <v>53</v>
      </c>
      <c r="B153">
        <v>175972</v>
      </c>
      <c r="C153" s="59">
        <v>41897</v>
      </c>
      <c r="D153">
        <v>40</v>
      </c>
      <c r="E153" s="60">
        <v>606</v>
      </c>
      <c r="F153" s="61">
        <v>6</v>
      </c>
      <c r="G153" t="s">
        <v>150</v>
      </c>
      <c r="H153" t="s">
        <v>147</v>
      </c>
    </row>
    <row r="154" spans="1:8" x14ac:dyDescent="0.35">
      <c r="A154">
        <v>54</v>
      </c>
      <c r="B154">
        <v>485518</v>
      </c>
      <c r="C154" s="59">
        <v>41931</v>
      </c>
      <c r="D154">
        <v>33</v>
      </c>
      <c r="E154" s="60">
        <v>285</v>
      </c>
      <c r="F154" s="61">
        <v>4</v>
      </c>
      <c r="G154" t="s">
        <v>146</v>
      </c>
      <c r="H154" t="s">
        <v>147</v>
      </c>
    </row>
    <row r="155" spans="1:8" x14ac:dyDescent="0.35">
      <c r="A155">
        <v>55</v>
      </c>
      <c r="B155">
        <v>352392</v>
      </c>
      <c r="C155" s="59">
        <v>41903</v>
      </c>
      <c r="D155">
        <v>41</v>
      </c>
      <c r="E155" s="60">
        <v>641</v>
      </c>
      <c r="F155" s="61">
        <v>9</v>
      </c>
      <c r="G155" t="s">
        <v>146</v>
      </c>
      <c r="H155" t="s">
        <v>147</v>
      </c>
    </row>
    <row r="156" spans="1:8" x14ac:dyDescent="0.35">
      <c r="A156">
        <v>56</v>
      </c>
      <c r="B156">
        <v>241789</v>
      </c>
      <c r="C156" s="59">
        <v>41799</v>
      </c>
      <c r="D156">
        <v>46</v>
      </c>
      <c r="E156" s="60">
        <v>362</v>
      </c>
      <c r="F156" s="61">
        <v>7</v>
      </c>
      <c r="G156" t="s">
        <v>151</v>
      </c>
      <c r="H156" t="s">
        <v>149</v>
      </c>
    </row>
    <row r="157" spans="1:8" x14ac:dyDescent="0.35">
      <c r="A157">
        <v>57</v>
      </c>
      <c r="B157">
        <v>494552</v>
      </c>
      <c r="C157" s="59">
        <v>41995</v>
      </c>
      <c r="D157">
        <v>33</v>
      </c>
      <c r="E157" s="60">
        <v>167</v>
      </c>
      <c r="F157" s="61">
        <v>4</v>
      </c>
      <c r="G157" t="s">
        <v>146</v>
      </c>
      <c r="H157" t="s">
        <v>147</v>
      </c>
    </row>
    <row r="158" spans="1:8" x14ac:dyDescent="0.35">
      <c r="A158">
        <v>58</v>
      </c>
      <c r="B158">
        <v>152883</v>
      </c>
      <c r="C158" s="59">
        <v>41836</v>
      </c>
      <c r="D158">
        <v>24</v>
      </c>
      <c r="E158" s="60">
        <v>116</v>
      </c>
      <c r="F158" s="61">
        <v>1</v>
      </c>
      <c r="G158" t="s">
        <v>146</v>
      </c>
      <c r="H158" t="s">
        <v>147</v>
      </c>
    </row>
    <row r="159" spans="1:8" x14ac:dyDescent="0.35">
      <c r="A159">
        <v>59</v>
      </c>
      <c r="B159">
        <v>467706</v>
      </c>
      <c r="C159" s="59">
        <v>42001</v>
      </c>
      <c r="D159">
        <v>43</v>
      </c>
      <c r="E159" s="60">
        <v>468</v>
      </c>
      <c r="F159" s="61">
        <v>6</v>
      </c>
      <c r="G159" t="s">
        <v>151</v>
      </c>
      <c r="H159" t="s">
        <v>149</v>
      </c>
    </row>
    <row r="160" spans="1:8" x14ac:dyDescent="0.35">
      <c r="A160">
        <v>60</v>
      </c>
      <c r="B160">
        <v>292935</v>
      </c>
      <c r="C160" s="59">
        <v>41920</v>
      </c>
      <c r="D160">
        <v>37</v>
      </c>
      <c r="E160" s="60">
        <v>569</v>
      </c>
      <c r="F160" s="61">
        <v>8</v>
      </c>
      <c r="G160" t="s">
        <v>151</v>
      </c>
      <c r="H160" t="s">
        <v>149</v>
      </c>
    </row>
    <row r="161" spans="1:8" x14ac:dyDescent="0.35">
      <c r="A161">
        <v>61</v>
      </c>
      <c r="B161">
        <v>380046</v>
      </c>
      <c r="C161" s="59">
        <v>41787</v>
      </c>
      <c r="D161">
        <v>27</v>
      </c>
      <c r="E161" s="60">
        <v>356</v>
      </c>
      <c r="F161" s="61">
        <v>8</v>
      </c>
      <c r="G161" t="s">
        <v>151</v>
      </c>
      <c r="H161" t="s">
        <v>149</v>
      </c>
    </row>
    <row r="162" spans="1:8" x14ac:dyDescent="0.35">
      <c r="A162">
        <v>62</v>
      </c>
      <c r="B162">
        <v>327280</v>
      </c>
      <c r="C162" s="59">
        <v>41776</v>
      </c>
      <c r="D162">
        <v>17</v>
      </c>
      <c r="E162" s="60">
        <v>754</v>
      </c>
      <c r="F162" s="61">
        <v>10</v>
      </c>
      <c r="G162" t="s">
        <v>146</v>
      </c>
      <c r="H162" t="s">
        <v>147</v>
      </c>
    </row>
    <row r="163" spans="1:8" x14ac:dyDescent="0.35">
      <c r="A163">
        <v>63</v>
      </c>
      <c r="B163">
        <v>444615</v>
      </c>
      <c r="C163" s="59">
        <v>41699</v>
      </c>
      <c r="D163">
        <v>38</v>
      </c>
      <c r="E163" s="60">
        <v>387</v>
      </c>
      <c r="F163" s="61">
        <v>10</v>
      </c>
      <c r="G163" t="s">
        <v>152</v>
      </c>
      <c r="H163" t="s">
        <v>147</v>
      </c>
    </row>
    <row r="164" spans="1:8" x14ac:dyDescent="0.35">
      <c r="A164">
        <v>64</v>
      </c>
      <c r="B164">
        <v>187296</v>
      </c>
      <c r="C164" s="59">
        <v>41690</v>
      </c>
      <c r="D164">
        <v>46</v>
      </c>
      <c r="E164" s="60">
        <v>931</v>
      </c>
      <c r="F164" s="61">
        <v>7</v>
      </c>
      <c r="G164" t="s">
        <v>155</v>
      </c>
      <c r="H164" t="s">
        <v>149</v>
      </c>
    </row>
    <row r="165" spans="1:8" x14ac:dyDescent="0.35">
      <c r="A165">
        <v>65</v>
      </c>
      <c r="B165">
        <v>395437</v>
      </c>
      <c r="C165" s="59">
        <v>41960</v>
      </c>
      <c r="D165">
        <v>17</v>
      </c>
      <c r="E165" s="60">
        <v>215</v>
      </c>
      <c r="F165" s="61">
        <v>9</v>
      </c>
      <c r="G165" t="s">
        <v>151</v>
      </c>
      <c r="H165" t="s">
        <v>149</v>
      </c>
    </row>
    <row r="166" spans="1:8" x14ac:dyDescent="0.35">
      <c r="A166">
        <v>66</v>
      </c>
      <c r="B166">
        <v>267504</v>
      </c>
      <c r="C166" s="59">
        <v>41848</v>
      </c>
      <c r="D166">
        <v>17</v>
      </c>
      <c r="E166" s="60">
        <v>851</v>
      </c>
      <c r="F166" s="61">
        <v>2</v>
      </c>
      <c r="G166" t="s">
        <v>146</v>
      </c>
      <c r="H166" t="s">
        <v>147</v>
      </c>
    </row>
    <row r="167" spans="1:8" x14ac:dyDescent="0.35">
      <c r="A167">
        <v>67</v>
      </c>
      <c r="B167">
        <v>404571</v>
      </c>
      <c r="C167" s="59">
        <v>41817</v>
      </c>
      <c r="D167">
        <v>48</v>
      </c>
      <c r="E167" s="60">
        <v>732</v>
      </c>
      <c r="F167" s="61">
        <v>6</v>
      </c>
      <c r="G167" t="s">
        <v>146</v>
      </c>
      <c r="H167" t="s">
        <v>147</v>
      </c>
    </row>
    <row r="168" spans="1:8" x14ac:dyDescent="0.35">
      <c r="A168">
        <v>68</v>
      </c>
      <c r="B168">
        <v>453845</v>
      </c>
      <c r="C168" s="59">
        <v>41882</v>
      </c>
      <c r="D168">
        <v>10</v>
      </c>
      <c r="E168" s="60">
        <v>916</v>
      </c>
      <c r="F168" s="61">
        <v>9</v>
      </c>
      <c r="G168" t="s">
        <v>146</v>
      </c>
      <c r="H168" t="s">
        <v>147</v>
      </c>
    </row>
    <row r="169" spans="1:8" x14ac:dyDescent="0.35">
      <c r="A169">
        <v>69</v>
      </c>
      <c r="B169">
        <v>149780</v>
      </c>
      <c r="C169" s="59">
        <v>41884</v>
      </c>
      <c r="D169">
        <v>25</v>
      </c>
      <c r="E169" s="60">
        <v>889</v>
      </c>
      <c r="F169" s="61">
        <v>4</v>
      </c>
      <c r="G169" t="s">
        <v>151</v>
      </c>
      <c r="H169" t="s">
        <v>149</v>
      </c>
    </row>
    <row r="170" spans="1:8" x14ac:dyDescent="0.35">
      <c r="A170">
        <v>70</v>
      </c>
      <c r="B170">
        <v>451807</v>
      </c>
      <c r="C170" s="59">
        <v>41684</v>
      </c>
      <c r="D170">
        <v>23</v>
      </c>
      <c r="E170" s="60">
        <v>53</v>
      </c>
      <c r="F170" s="61">
        <v>9</v>
      </c>
      <c r="G170" t="s">
        <v>146</v>
      </c>
      <c r="H170" t="s">
        <v>147</v>
      </c>
    </row>
    <row r="171" spans="1:8" x14ac:dyDescent="0.35">
      <c r="A171">
        <v>71</v>
      </c>
      <c r="B171">
        <v>289271</v>
      </c>
      <c r="C171" s="59">
        <v>41959</v>
      </c>
      <c r="D171">
        <v>11</v>
      </c>
      <c r="E171" s="60">
        <v>706</v>
      </c>
      <c r="F171" s="61">
        <v>2</v>
      </c>
      <c r="G171" t="s">
        <v>146</v>
      </c>
      <c r="H171" t="s">
        <v>147</v>
      </c>
    </row>
    <row r="172" spans="1:8" x14ac:dyDescent="0.35">
      <c r="A172">
        <v>72</v>
      </c>
      <c r="B172">
        <v>220113</v>
      </c>
      <c r="C172" s="59">
        <v>41640</v>
      </c>
      <c r="D172">
        <v>35</v>
      </c>
      <c r="E172" s="60">
        <v>199</v>
      </c>
      <c r="F172" s="61">
        <v>9</v>
      </c>
      <c r="G172" t="s">
        <v>154</v>
      </c>
      <c r="H172" t="s">
        <v>147</v>
      </c>
    </row>
    <row r="173" spans="1:8" x14ac:dyDescent="0.35">
      <c r="A173">
        <v>73</v>
      </c>
      <c r="B173">
        <v>247832</v>
      </c>
      <c r="C173" s="59">
        <v>41905</v>
      </c>
      <c r="D173">
        <v>40</v>
      </c>
      <c r="E173" s="60">
        <v>480</v>
      </c>
      <c r="F173" s="61">
        <v>6</v>
      </c>
      <c r="G173" t="s">
        <v>152</v>
      </c>
      <c r="H173" t="s">
        <v>147</v>
      </c>
    </row>
    <row r="174" spans="1:8" x14ac:dyDescent="0.35">
      <c r="A174">
        <v>74</v>
      </c>
      <c r="B174">
        <v>472281</v>
      </c>
      <c r="C174" s="59">
        <v>41814</v>
      </c>
      <c r="D174">
        <v>24</v>
      </c>
      <c r="E174" s="60">
        <v>409</v>
      </c>
      <c r="F174" s="61">
        <v>9</v>
      </c>
      <c r="G174" t="s">
        <v>146</v>
      </c>
      <c r="H174" t="s">
        <v>147</v>
      </c>
    </row>
    <row r="175" spans="1:8" x14ac:dyDescent="0.35">
      <c r="A175">
        <v>75</v>
      </c>
      <c r="B175">
        <v>109619</v>
      </c>
      <c r="C175" s="59">
        <v>41924</v>
      </c>
      <c r="D175">
        <v>36</v>
      </c>
      <c r="E175" s="60">
        <v>828</v>
      </c>
      <c r="F175" s="61">
        <v>10</v>
      </c>
      <c r="G175" t="s">
        <v>153</v>
      </c>
      <c r="H175" t="s">
        <v>149</v>
      </c>
    </row>
    <row r="176" spans="1:8" x14ac:dyDescent="0.35">
      <c r="A176">
        <v>76</v>
      </c>
      <c r="B176">
        <v>498112</v>
      </c>
      <c r="C176" s="59">
        <v>41776</v>
      </c>
      <c r="D176">
        <v>27</v>
      </c>
      <c r="E176" s="60">
        <v>606</v>
      </c>
      <c r="F176" s="61">
        <v>7</v>
      </c>
      <c r="G176" t="s">
        <v>146</v>
      </c>
      <c r="H176" t="s">
        <v>147</v>
      </c>
    </row>
    <row r="177" spans="1:8" x14ac:dyDescent="0.35">
      <c r="A177">
        <v>77</v>
      </c>
      <c r="B177">
        <v>253076</v>
      </c>
      <c r="C177" s="59">
        <v>41651</v>
      </c>
      <c r="D177">
        <v>44</v>
      </c>
      <c r="E177" s="60">
        <v>658</v>
      </c>
      <c r="F177" s="61">
        <v>8</v>
      </c>
      <c r="G177" t="s">
        <v>156</v>
      </c>
      <c r="H177" t="s">
        <v>147</v>
      </c>
    </row>
    <row r="178" spans="1:8" x14ac:dyDescent="0.35">
      <c r="A178">
        <v>78</v>
      </c>
      <c r="B178">
        <v>167038</v>
      </c>
      <c r="C178" s="59">
        <v>42003</v>
      </c>
      <c r="D178">
        <v>33</v>
      </c>
      <c r="E178" s="60">
        <v>211</v>
      </c>
      <c r="F178" s="61">
        <v>6</v>
      </c>
      <c r="G178" t="s">
        <v>151</v>
      </c>
      <c r="H178" t="s">
        <v>149</v>
      </c>
    </row>
    <row r="179" spans="1:8" x14ac:dyDescent="0.35">
      <c r="A179">
        <v>79</v>
      </c>
      <c r="B179">
        <v>210983</v>
      </c>
      <c r="C179" s="59">
        <v>41870</v>
      </c>
      <c r="D179">
        <v>47</v>
      </c>
      <c r="E179" s="60">
        <v>605</v>
      </c>
      <c r="F179" s="61">
        <v>10</v>
      </c>
      <c r="G179" t="s">
        <v>151</v>
      </c>
      <c r="H179" t="s">
        <v>149</v>
      </c>
    </row>
    <row r="180" spans="1:8" x14ac:dyDescent="0.35">
      <c r="A180">
        <v>80</v>
      </c>
      <c r="B180">
        <v>216127</v>
      </c>
      <c r="C180" s="59">
        <v>41670</v>
      </c>
      <c r="D180">
        <v>34</v>
      </c>
      <c r="E180" s="60">
        <v>71</v>
      </c>
      <c r="F180" s="61">
        <v>10</v>
      </c>
      <c r="G180" t="s">
        <v>151</v>
      </c>
      <c r="H180" t="s">
        <v>149</v>
      </c>
    </row>
    <row r="181" spans="1:8" x14ac:dyDescent="0.35">
      <c r="A181">
        <v>81</v>
      </c>
      <c r="B181">
        <v>407489</v>
      </c>
      <c r="C181" s="59">
        <v>41675</v>
      </c>
      <c r="D181">
        <v>18</v>
      </c>
      <c r="E181" s="60">
        <v>279</v>
      </c>
      <c r="F181" s="61">
        <v>5</v>
      </c>
      <c r="G181" t="s">
        <v>152</v>
      </c>
      <c r="H181" t="s">
        <v>147</v>
      </c>
    </row>
    <row r="182" spans="1:8" x14ac:dyDescent="0.35">
      <c r="A182">
        <v>82</v>
      </c>
      <c r="B182">
        <v>266600</v>
      </c>
      <c r="C182" s="59">
        <v>41774</v>
      </c>
      <c r="D182">
        <v>48</v>
      </c>
      <c r="E182" s="60">
        <v>478</v>
      </c>
      <c r="F182" s="61">
        <v>1</v>
      </c>
      <c r="G182" t="s">
        <v>151</v>
      </c>
      <c r="H182" t="s">
        <v>149</v>
      </c>
    </row>
    <row r="183" spans="1:8" x14ac:dyDescent="0.35">
      <c r="A183">
        <v>83</v>
      </c>
      <c r="B183">
        <v>195111</v>
      </c>
      <c r="C183" s="59">
        <v>41862</v>
      </c>
      <c r="D183">
        <v>45</v>
      </c>
      <c r="E183" s="60">
        <v>865</v>
      </c>
      <c r="F183" s="61">
        <v>1</v>
      </c>
      <c r="G183" t="s">
        <v>146</v>
      </c>
      <c r="H183" t="s">
        <v>147</v>
      </c>
    </row>
    <row r="184" spans="1:8" x14ac:dyDescent="0.35">
      <c r="A184">
        <v>84</v>
      </c>
      <c r="B184">
        <v>144210</v>
      </c>
      <c r="C184" s="59">
        <v>41713</v>
      </c>
      <c r="D184">
        <v>11</v>
      </c>
      <c r="E184" s="60">
        <v>469</v>
      </c>
      <c r="F184" s="61">
        <v>10</v>
      </c>
      <c r="G184" t="s">
        <v>150</v>
      </c>
      <c r="H184" t="s">
        <v>147</v>
      </c>
    </row>
    <row r="185" spans="1:8" x14ac:dyDescent="0.35">
      <c r="A185">
        <v>85</v>
      </c>
      <c r="B185">
        <v>294675</v>
      </c>
      <c r="C185" s="59">
        <v>41941</v>
      </c>
      <c r="D185">
        <v>22</v>
      </c>
      <c r="E185" s="60">
        <v>74</v>
      </c>
      <c r="F185" s="61">
        <v>4</v>
      </c>
      <c r="G185" t="s">
        <v>146</v>
      </c>
      <c r="H185" t="s">
        <v>147</v>
      </c>
    </row>
    <row r="186" spans="1:8" x14ac:dyDescent="0.35">
      <c r="A186">
        <v>86</v>
      </c>
      <c r="B186">
        <v>340316</v>
      </c>
      <c r="C186" s="59">
        <v>41829</v>
      </c>
      <c r="D186">
        <v>25</v>
      </c>
      <c r="E186" s="60">
        <v>500</v>
      </c>
      <c r="F186" s="61">
        <v>4</v>
      </c>
      <c r="G186" t="s">
        <v>151</v>
      </c>
      <c r="H186" t="s">
        <v>149</v>
      </c>
    </row>
    <row r="187" spans="1:8" x14ac:dyDescent="0.35">
      <c r="A187">
        <v>87</v>
      </c>
      <c r="B187">
        <v>374369</v>
      </c>
      <c r="C187" s="59">
        <v>41993</v>
      </c>
      <c r="D187">
        <v>39</v>
      </c>
      <c r="E187" s="60">
        <v>881</v>
      </c>
      <c r="F187" s="61">
        <v>6</v>
      </c>
      <c r="G187" t="s">
        <v>153</v>
      </c>
      <c r="H187" t="s">
        <v>149</v>
      </c>
    </row>
    <row r="188" spans="1:8" x14ac:dyDescent="0.35">
      <c r="A188">
        <v>88</v>
      </c>
      <c r="B188">
        <v>176454</v>
      </c>
      <c r="C188" s="59">
        <v>41807</v>
      </c>
      <c r="D188">
        <v>10</v>
      </c>
      <c r="E188" s="60">
        <v>502</v>
      </c>
      <c r="F188" s="61">
        <v>3</v>
      </c>
      <c r="G188" t="s">
        <v>151</v>
      </c>
      <c r="H188" t="s">
        <v>149</v>
      </c>
    </row>
    <row r="189" spans="1:8" x14ac:dyDescent="0.35">
      <c r="A189">
        <v>89</v>
      </c>
      <c r="B189">
        <v>492651</v>
      </c>
      <c r="C189" s="59">
        <v>41658</v>
      </c>
      <c r="D189">
        <v>47</v>
      </c>
      <c r="E189" s="60">
        <v>504</v>
      </c>
      <c r="F189" s="61">
        <v>7</v>
      </c>
      <c r="G189" t="s">
        <v>151</v>
      </c>
      <c r="H189" t="s">
        <v>149</v>
      </c>
    </row>
    <row r="190" spans="1:8" x14ac:dyDescent="0.35">
      <c r="A190">
        <v>90</v>
      </c>
      <c r="B190">
        <v>309390</v>
      </c>
      <c r="C190" s="59">
        <v>41649</v>
      </c>
      <c r="D190">
        <v>36</v>
      </c>
      <c r="E190" s="60">
        <v>110</v>
      </c>
      <c r="F190" s="61">
        <v>9</v>
      </c>
      <c r="G190" t="s">
        <v>152</v>
      </c>
      <c r="H190" t="s">
        <v>147</v>
      </c>
    </row>
    <row r="191" spans="1:8" x14ac:dyDescent="0.35">
      <c r="A191">
        <v>91</v>
      </c>
      <c r="B191">
        <v>221920</v>
      </c>
      <c r="C191" s="59">
        <v>41650</v>
      </c>
      <c r="D191">
        <v>27</v>
      </c>
      <c r="E191" s="60">
        <v>438</v>
      </c>
      <c r="F191" s="61">
        <v>2</v>
      </c>
      <c r="G191" t="s">
        <v>146</v>
      </c>
      <c r="H191" t="s">
        <v>147</v>
      </c>
    </row>
    <row r="192" spans="1:8" x14ac:dyDescent="0.35">
      <c r="A192">
        <v>92</v>
      </c>
      <c r="B192">
        <v>152498</v>
      </c>
      <c r="C192" s="59">
        <v>41897</v>
      </c>
      <c r="D192">
        <v>29</v>
      </c>
      <c r="E192" s="60">
        <v>930</v>
      </c>
      <c r="F192" s="61">
        <v>2</v>
      </c>
      <c r="G192" t="s">
        <v>151</v>
      </c>
      <c r="H192" t="s">
        <v>149</v>
      </c>
    </row>
    <row r="193" spans="1:8" x14ac:dyDescent="0.35">
      <c r="A193">
        <v>93</v>
      </c>
      <c r="B193">
        <v>485765</v>
      </c>
      <c r="C193" s="59">
        <v>41848</v>
      </c>
      <c r="D193">
        <v>37</v>
      </c>
      <c r="E193" s="60">
        <v>340</v>
      </c>
      <c r="F193" s="61">
        <v>5</v>
      </c>
      <c r="G193" t="s">
        <v>155</v>
      </c>
      <c r="H193" t="s">
        <v>149</v>
      </c>
    </row>
    <row r="194" spans="1:8" x14ac:dyDescent="0.35">
      <c r="A194">
        <v>94</v>
      </c>
      <c r="B194">
        <v>205927</v>
      </c>
      <c r="C194" s="59">
        <v>41834</v>
      </c>
      <c r="D194">
        <v>32</v>
      </c>
      <c r="E194" s="60">
        <v>62</v>
      </c>
      <c r="F194" s="61">
        <v>3</v>
      </c>
      <c r="G194" t="s">
        <v>155</v>
      </c>
      <c r="H194" t="s">
        <v>149</v>
      </c>
    </row>
    <row r="195" spans="1:8" x14ac:dyDescent="0.35">
      <c r="A195">
        <v>95</v>
      </c>
      <c r="B195">
        <v>329675</v>
      </c>
      <c r="C195" s="59">
        <v>41794</v>
      </c>
      <c r="D195">
        <v>38</v>
      </c>
      <c r="E195" s="60">
        <v>736</v>
      </c>
      <c r="F195" s="61">
        <v>9</v>
      </c>
      <c r="G195" t="s">
        <v>151</v>
      </c>
      <c r="H195" t="s">
        <v>149</v>
      </c>
    </row>
    <row r="196" spans="1:8" x14ac:dyDescent="0.35">
      <c r="A196">
        <v>96</v>
      </c>
      <c r="B196">
        <v>396681</v>
      </c>
      <c r="C196" s="59">
        <v>41813</v>
      </c>
      <c r="D196">
        <v>25</v>
      </c>
      <c r="E196" s="60">
        <v>872</v>
      </c>
      <c r="F196" s="61">
        <v>3</v>
      </c>
      <c r="G196" t="s">
        <v>151</v>
      </c>
      <c r="H196" t="s">
        <v>149</v>
      </c>
    </row>
    <row r="197" spans="1:8" x14ac:dyDescent="0.35">
      <c r="A197">
        <v>97</v>
      </c>
      <c r="B197">
        <v>424683</v>
      </c>
      <c r="C197" s="59">
        <v>41749</v>
      </c>
      <c r="D197">
        <v>10</v>
      </c>
      <c r="E197" s="60">
        <v>518</v>
      </c>
      <c r="F197" s="61">
        <v>9</v>
      </c>
      <c r="G197" t="s">
        <v>155</v>
      </c>
      <c r="H197" t="s">
        <v>149</v>
      </c>
    </row>
    <row r="198" spans="1:8" x14ac:dyDescent="0.35">
      <c r="A198">
        <v>98</v>
      </c>
      <c r="B198">
        <v>336074</v>
      </c>
      <c r="C198" s="59">
        <v>41667</v>
      </c>
      <c r="D198">
        <v>27</v>
      </c>
      <c r="E198" s="60">
        <v>818</v>
      </c>
      <c r="F198" s="61">
        <v>10</v>
      </c>
      <c r="G198" t="s">
        <v>153</v>
      </c>
      <c r="H198" t="s">
        <v>149</v>
      </c>
    </row>
    <row r="199" spans="1:8" x14ac:dyDescent="0.35">
      <c r="A199">
        <v>99</v>
      </c>
      <c r="B199">
        <v>380060</v>
      </c>
      <c r="C199" s="59">
        <v>41981</v>
      </c>
      <c r="D199">
        <v>42</v>
      </c>
      <c r="E199" s="60">
        <v>439</v>
      </c>
      <c r="F199" s="61">
        <v>7</v>
      </c>
      <c r="G199" t="s">
        <v>151</v>
      </c>
      <c r="H199" t="s">
        <v>149</v>
      </c>
    </row>
    <row r="200" spans="1:8" x14ac:dyDescent="0.35">
      <c r="A200">
        <v>1</v>
      </c>
      <c r="B200">
        <v>427455</v>
      </c>
      <c r="C200" s="59">
        <v>41919</v>
      </c>
      <c r="D200">
        <v>29</v>
      </c>
      <c r="E200" s="60">
        <v>600</v>
      </c>
      <c r="F200" s="61">
        <v>10</v>
      </c>
      <c r="G200" t="s">
        <v>146</v>
      </c>
      <c r="H200" t="s">
        <v>147</v>
      </c>
    </row>
    <row r="201" spans="1:8" x14ac:dyDescent="0.35">
      <c r="A201">
        <v>2</v>
      </c>
      <c r="B201">
        <v>267390</v>
      </c>
      <c r="C201" s="59">
        <v>41719</v>
      </c>
      <c r="D201">
        <v>20</v>
      </c>
      <c r="E201" s="60">
        <v>324</v>
      </c>
      <c r="F201" s="61">
        <v>9</v>
      </c>
      <c r="G201" t="s">
        <v>146</v>
      </c>
      <c r="H201" t="s">
        <v>147</v>
      </c>
    </row>
    <row r="202" spans="1:8" x14ac:dyDescent="0.35">
      <c r="A202">
        <v>3</v>
      </c>
      <c r="B202">
        <v>220378</v>
      </c>
      <c r="C202" s="59">
        <v>41679</v>
      </c>
      <c r="D202">
        <v>46</v>
      </c>
      <c r="E202" s="60">
        <v>531</v>
      </c>
      <c r="F202" s="61">
        <v>10</v>
      </c>
      <c r="G202" t="s">
        <v>148</v>
      </c>
      <c r="H202" t="s">
        <v>149</v>
      </c>
    </row>
    <row r="203" spans="1:8" x14ac:dyDescent="0.35">
      <c r="A203">
        <v>4</v>
      </c>
      <c r="B203">
        <v>203510</v>
      </c>
      <c r="C203" s="59">
        <v>41878</v>
      </c>
      <c r="D203">
        <v>25</v>
      </c>
      <c r="E203" s="60">
        <v>315</v>
      </c>
      <c r="F203" s="61">
        <v>5</v>
      </c>
      <c r="G203" t="s">
        <v>146</v>
      </c>
      <c r="H203" t="s">
        <v>147</v>
      </c>
    </row>
    <row r="204" spans="1:8" x14ac:dyDescent="0.35">
      <c r="A204">
        <v>5</v>
      </c>
      <c r="B204">
        <v>228884</v>
      </c>
      <c r="C204" s="59">
        <v>41919</v>
      </c>
      <c r="D204">
        <v>33</v>
      </c>
      <c r="E204" s="60">
        <v>417</v>
      </c>
      <c r="F204" s="61">
        <v>8</v>
      </c>
      <c r="G204" t="s">
        <v>146</v>
      </c>
      <c r="H204" t="s">
        <v>147</v>
      </c>
    </row>
    <row r="205" spans="1:8" x14ac:dyDescent="0.35">
      <c r="A205">
        <v>6</v>
      </c>
      <c r="B205">
        <v>206619</v>
      </c>
      <c r="C205" s="59">
        <v>41714</v>
      </c>
      <c r="D205">
        <v>20</v>
      </c>
      <c r="E205" s="60">
        <v>131</v>
      </c>
      <c r="F205" s="61">
        <v>9</v>
      </c>
      <c r="G205" t="s">
        <v>150</v>
      </c>
      <c r="H205" t="s">
        <v>147</v>
      </c>
    </row>
    <row r="206" spans="1:8" x14ac:dyDescent="0.35">
      <c r="A206">
        <v>7</v>
      </c>
      <c r="B206">
        <v>381620</v>
      </c>
      <c r="C206" s="59">
        <v>41742</v>
      </c>
      <c r="D206">
        <v>26</v>
      </c>
      <c r="E206" s="60">
        <v>213</v>
      </c>
      <c r="F206" s="61">
        <v>7</v>
      </c>
      <c r="G206" t="s">
        <v>146</v>
      </c>
      <c r="H206" t="s">
        <v>147</v>
      </c>
    </row>
    <row r="207" spans="1:8" x14ac:dyDescent="0.35">
      <c r="A207">
        <v>8</v>
      </c>
      <c r="B207">
        <v>305840</v>
      </c>
      <c r="C207" s="59">
        <v>41699</v>
      </c>
      <c r="D207">
        <v>42</v>
      </c>
      <c r="E207" s="60">
        <v>536</v>
      </c>
      <c r="F207" s="61">
        <v>8</v>
      </c>
      <c r="G207" t="s">
        <v>146</v>
      </c>
      <c r="H207" t="s">
        <v>147</v>
      </c>
    </row>
    <row r="208" spans="1:8" x14ac:dyDescent="0.35">
      <c r="A208">
        <v>9</v>
      </c>
      <c r="B208">
        <v>496739</v>
      </c>
      <c r="C208" s="59">
        <v>41677</v>
      </c>
      <c r="D208">
        <v>22</v>
      </c>
      <c r="E208" s="60">
        <v>830</v>
      </c>
      <c r="F208" s="61">
        <v>6</v>
      </c>
      <c r="G208" t="s">
        <v>151</v>
      </c>
      <c r="H208" t="s">
        <v>149</v>
      </c>
    </row>
    <row r="209" spans="1:8" x14ac:dyDescent="0.35">
      <c r="A209">
        <v>10</v>
      </c>
      <c r="B209">
        <v>320007</v>
      </c>
      <c r="C209" s="59">
        <v>41805</v>
      </c>
      <c r="D209">
        <v>21</v>
      </c>
      <c r="E209" s="60">
        <v>221</v>
      </c>
      <c r="F209" s="61">
        <v>10</v>
      </c>
      <c r="G209" t="s">
        <v>152</v>
      </c>
      <c r="H209" t="s">
        <v>147</v>
      </c>
    </row>
    <row r="210" spans="1:8" x14ac:dyDescent="0.35">
      <c r="A210">
        <v>11</v>
      </c>
      <c r="B210">
        <v>217295</v>
      </c>
      <c r="C210" s="59">
        <v>41910</v>
      </c>
      <c r="D210">
        <v>20</v>
      </c>
      <c r="E210" s="60">
        <v>530</v>
      </c>
      <c r="F210" s="61">
        <v>6</v>
      </c>
      <c r="G210" t="s">
        <v>146</v>
      </c>
      <c r="H210" t="s">
        <v>147</v>
      </c>
    </row>
    <row r="211" spans="1:8" x14ac:dyDescent="0.35">
      <c r="A211">
        <v>12</v>
      </c>
      <c r="B211">
        <v>207961</v>
      </c>
      <c r="C211" s="59">
        <v>41720</v>
      </c>
      <c r="D211">
        <v>29</v>
      </c>
      <c r="E211" s="60">
        <v>564</v>
      </c>
      <c r="F211" s="61">
        <v>6</v>
      </c>
      <c r="G211" t="s">
        <v>152</v>
      </c>
      <c r="H211" t="s">
        <v>147</v>
      </c>
    </row>
    <row r="212" spans="1:8" x14ac:dyDescent="0.35">
      <c r="A212">
        <v>13</v>
      </c>
      <c r="B212">
        <v>397827</v>
      </c>
      <c r="C212" s="59">
        <v>41889</v>
      </c>
      <c r="D212">
        <v>37</v>
      </c>
      <c r="E212" s="60">
        <v>367</v>
      </c>
      <c r="F212" s="61">
        <v>2</v>
      </c>
      <c r="G212" t="s">
        <v>151</v>
      </c>
      <c r="H212" t="s">
        <v>149</v>
      </c>
    </row>
    <row r="213" spans="1:8" x14ac:dyDescent="0.35">
      <c r="A213">
        <v>14</v>
      </c>
      <c r="B213">
        <v>234645</v>
      </c>
      <c r="C213" s="59">
        <v>41843</v>
      </c>
      <c r="D213">
        <v>20</v>
      </c>
      <c r="E213" s="60">
        <v>842</v>
      </c>
      <c r="F213" s="61">
        <v>1</v>
      </c>
      <c r="G213" t="s">
        <v>151</v>
      </c>
      <c r="H213" t="s">
        <v>149</v>
      </c>
    </row>
    <row r="214" spans="1:8" x14ac:dyDescent="0.35">
      <c r="A214">
        <v>15</v>
      </c>
      <c r="B214">
        <v>137020</v>
      </c>
      <c r="C214" s="59">
        <v>41644</v>
      </c>
      <c r="D214">
        <v>45</v>
      </c>
      <c r="E214" s="60">
        <v>327</v>
      </c>
      <c r="F214" s="61">
        <v>4</v>
      </c>
      <c r="G214" t="s">
        <v>151</v>
      </c>
      <c r="H214" t="s">
        <v>149</v>
      </c>
    </row>
    <row r="215" spans="1:8" x14ac:dyDescent="0.35">
      <c r="A215">
        <v>16</v>
      </c>
      <c r="B215">
        <v>203842</v>
      </c>
      <c r="C215" s="59">
        <v>41671</v>
      </c>
      <c r="D215">
        <v>27</v>
      </c>
      <c r="E215" s="60">
        <v>263</v>
      </c>
      <c r="F215" s="61">
        <v>4</v>
      </c>
      <c r="G215" t="s">
        <v>146</v>
      </c>
      <c r="H215" t="s">
        <v>147</v>
      </c>
    </row>
    <row r="216" spans="1:8" x14ac:dyDescent="0.35">
      <c r="A216">
        <v>17</v>
      </c>
      <c r="B216">
        <v>132063</v>
      </c>
      <c r="C216" s="59">
        <v>41802</v>
      </c>
      <c r="D216">
        <v>38</v>
      </c>
      <c r="E216" s="60">
        <v>498</v>
      </c>
      <c r="F216" s="61">
        <v>2</v>
      </c>
      <c r="G216" t="s">
        <v>151</v>
      </c>
      <c r="H216" t="s">
        <v>149</v>
      </c>
    </row>
    <row r="217" spans="1:8" x14ac:dyDescent="0.35">
      <c r="A217">
        <v>18</v>
      </c>
      <c r="B217">
        <v>362472</v>
      </c>
      <c r="C217" s="59">
        <v>41980</v>
      </c>
      <c r="D217">
        <v>32</v>
      </c>
      <c r="E217" s="60">
        <v>101</v>
      </c>
      <c r="F217" s="61">
        <v>9</v>
      </c>
      <c r="G217" t="s">
        <v>146</v>
      </c>
      <c r="H217" t="s">
        <v>147</v>
      </c>
    </row>
    <row r="218" spans="1:8" x14ac:dyDescent="0.35">
      <c r="A218">
        <v>19</v>
      </c>
      <c r="B218">
        <v>434108</v>
      </c>
      <c r="C218" s="59">
        <v>41959</v>
      </c>
      <c r="D218">
        <v>37</v>
      </c>
      <c r="E218" s="60">
        <v>44</v>
      </c>
      <c r="F218" s="61">
        <v>3</v>
      </c>
      <c r="G218" t="s">
        <v>151</v>
      </c>
      <c r="H218" t="s">
        <v>149</v>
      </c>
    </row>
    <row r="219" spans="1:8" x14ac:dyDescent="0.35">
      <c r="A219">
        <v>20</v>
      </c>
      <c r="B219">
        <v>200293</v>
      </c>
      <c r="C219" s="59">
        <v>41764</v>
      </c>
      <c r="D219">
        <v>13</v>
      </c>
      <c r="E219" s="60">
        <v>618</v>
      </c>
      <c r="F219" s="61">
        <v>8</v>
      </c>
      <c r="G219" t="s">
        <v>151</v>
      </c>
      <c r="H219" t="s">
        <v>149</v>
      </c>
    </row>
    <row r="220" spans="1:8" x14ac:dyDescent="0.35">
      <c r="A220">
        <v>21</v>
      </c>
      <c r="B220">
        <v>449059</v>
      </c>
      <c r="C220" s="59">
        <v>41791</v>
      </c>
      <c r="D220">
        <v>16</v>
      </c>
      <c r="E220" s="60">
        <v>25</v>
      </c>
      <c r="F220" s="61">
        <v>8</v>
      </c>
      <c r="G220" t="s">
        <v>151</v>
      </c>
      <c r="H220" t="s">
        <v>149</v>
      </c>
    </row>
    <row r="221" spans="1:8" x14ac:dyDescent="0.35">
      <c r="A221">
        <v>22</v>
      </c>
      <c r="B221">
        <v>253654</v>
      </c>
      <c r="C221" s="59">
        <v>41708</v>
      </c>
      <c r="D221">
        <v>32</v>
      </c>
      <c r="E221" s="60">
        <v>690</v>
      </c>
      <c r="F221" s="61">
        <v>7</v>
      </c>
      <c r="G221" t="s">
        <v>152</v>
      </c>
      <c r="H221" t="s">
        <v>147</v>
      </c>
    </row>
    <row r="222" spans="1:8" x14ac:dyDescent="0.35">
      <c r="A222">
        <v>23</v>
      </c>
      <c r="B222">
        <v>107803</v>
      </c>
      <c r="C222" s="59">
        <v>41942</v>
      </c>
      <c r="D222">
        <v>39</v>
      </c>
      <c r="E222" s="60">
        <v>747</v>
      </c>
      <c r="F222" s="61">
        <v>10</v>
      </c>
      <c r="G222" t="s">
        <v>153</v>
      </c>
      <c r="H222" t="s">
        <v>149</v>
      </c>
    </row>
    <row r="223" spans="1:8" x14ac:dyDescent="0.35">
      <c r="A223">
        <v>24</v>
      </c>
      <c r="B223">
        <v>442174</v>
      </c>
      <c r="C223" s="59">
        <v>41916</v>
      </c>
      <c r="D223">
        <v>19</v>
      </c>
      <c r="E223" s="60">
        <v>286</v>
      </c>
      <c r="F223" s="61">
        <v>2</v>
      </c>
      <c r="G223" t="s">
        <v>146</v>
      </c>
      <c r="H223" t="s">
        <v>147</v>
      </c>
    </row>
    <row r="224" spans="1:8" x14ac:dyDescent="0.35">
      <c r="A224">
        <v>25</v>
      </c>
      <c r="B224">
        <v>468249</v>
      </c>
      <c r="C224" s="59">
        <v>41692</v>
      </c>
      <c r="D224">
        <v>16</v>
      </c>
      <c r="E224" s="60">
        <v>277</v>
      </c>
      <c r="F224" s="61">
        <v>8</v>
      </c>
      <c r="G224" t="s">
        <v>151</v>
      </c>
      <c r="H224" t="s">
        <v>149</v>
      </c>
    </row>
    <row r="225" spans="1:8" x14ac:dyDescent="0.35">
      <c r="A225">
        <v>26</v>
      </c>
      <c r="B225">
        <v>366848</v>
      </c>
      <c r="C225" s="59">
        <v>41867</v>
      </c>
      <c r="D225">
        <v>25</v>
      </c>
      <c r="E225" s="60">
        <v>193</v>
      </c>
      <c r="F225" s="61">
        <v>9</v>
      </c>
      <c r="G225" t="s">
        <v>154</v>
      </c>
      <c r="H225" t="s">
        <v>147</v>
      </c>
    </row>
    <row r="226" spans="1:8" x14ac:dyDescent="0.35">
      <c r="A226">
        <v>27</v>
      </c>
      <c r="B226">
        <v>368115</v>
      </c>
      <c r="C226" s="59">
        <v>41919</v>
      </c>
      <c r="D226">
        <v>16</v>
      </c>
      <c r="E226" s="60">
        <v>880</v>
      </c>
      <c r="F226" s="61">
        <v>6</v>
      </c>
      <c r="G226" t="s">
        <v>151</v>
      </c>
      <c r="H226" t="s">
        <v>149</v>
      </c>
    </row>
    <row r="227" spans="1:8" x14ac:dyDescent="0.35">
      <c r="A227">
        <v>28</v>
      </c>
      <c r="B227">
        <v>108306</v>
      </c>
      <c r="C227" s="59">
        <v>41668</v>
      </c>
      <c r="D227">
        <v>12</v>
      </c>
      <c r="E227" s="60">
        <v>149</v>
      </c>
      <c r="F227" s="61">
        <v>3</v>
      </c>
      <c r="G227" t="s">
        <v>152</v>
      </c>
      <c r="H227" t="s">
        <v>147</v>
      </c>
    </row>
    <row r="228" spans="1:8" x14ac:dyDescent="0.35">
      <c r="A228">
        <v>29</v>
      </c>
      <c r="B228">
        <v>292653</v>
      </c>
      <c r="C228" s="59">
        <v>41986</v>
      </c>
      <c r="D228">
        <v>25</v>
      </c>
      <c r="E228" s="60">
        <v>515</v>
      </c>
      <c r="F228" s="61">
        <v>2</v>
      </c>
      <c r="G228" t="s">
        <v>151</v>
      </c>
      <c r="H228" t="s">
        <v>149</v>
      </c>
    </row>
    <row r="229" spans="1:8" x14ac:dyDescent="0.35">
      <c r="A229">
        <v>30</v>
      </c>
      <c r="B229">
        <v>302565</v>
      </c>
      <c r="C229" s="59">
        <v>41860</v>
      </c>
      <c r="D229">
        <v>48</v>
      </c>
      <c r="E229" s="60">
        <v>929</v>
      </c>
      <c r="F229" s="61">
        <v>1</v>
      </c>
      <c r="G229" t="s">
        <v>151</v>
      </c>
      <c r="H229" t="s">
        <v>149</v>
      </c>
    </row>
    <row r="230" spans="1:8" x14ac:dyDescent="0.35">
      <c r="A230">
        <v>31</v>
      </c>
      <c r="B230">
        <v>170806</v>
      </c>
      <c r="C230" s="59">
        <v>41791</v>
      </c>
      <c r="D230">
        <v>32</v>
      </c>
      <c r="E230" s="60">
        <v>420</v>
      </c>
      <c r="F230" s="61">
        <v>8</v>
      </c>
      <c r="G230" t="s">
        <v>152</v>
      </c>
      <c r="H230" t="s">
        <v>147</v>
      </c>
    </row>
    <row r="231" spans="1:8" x14ac:dyDescent="0.35">
      <c r="A231">
        <v>32</v>
      </c>
      <c r="B231">
        <v>155950</v>
      </c>
      <c r="C231" s="59">
        <v>41643</v>
      </c>
      <c r="D231">
        <v>36</v>
      </c>
      <c r="E231" s="60">
        <v>78</v>
      </c>
      <c r="F231" s="61">
        <v>10</v>
      </c>
      <c r="G231" t="s">
        <v>151</v>
      </c>
      <c r="H231" t="s">
        <v>149</v>
      </c>
    </row>
    <row r="232" spans="1:8" x14ac:dyDescent="0.35">
      <c r="A232">
        <v>33</v>
      </c>
      <c r="B232">
        <v>422270</v>
      </c>
      <c r="C232" s="59">
        <v>41803</v>
      </c>
      <c r="D232">
        <v>36</v>
      </c>
      <c r="E232" s="60">
        <v>413</v>
      </c>
      <c r="F232" s="61">
        <v>8</v>
      </c>
      <c r="G232" t="s">
        <v>146</v>
      </c>
      <c r="H232" t="s">
        <v>147</v>
      </c>
    </row>
    <row r="233" spans="1:8" x14ac:dyDescent="0.35">
      <c r="A233">
        <v>34</v>
      </c>
      <c r="B233">
        <v>107643</v>
      </c>
      <c r="C233" s="59">
        <v>41645</v>
      </c>
      <c r="D233">
        <v>36</v>
      </c>
      <c r="E233" s="60">
        <v>211</v>
      </c>
      <c r="F233" s="61">
        <v>5</v>
      </c>
      <c r="G233" t="s">
        <v>151</v>
      </c>
      <c r="H233" t="s">
        <v>149</v>
      </c>
    </row>
    <row r="234" spans="1:8" x14ac:dyDescent="0.35">
      <c r="A234">
        <v>35</v>
      </c>
      <c r="B234">
        <v>410042</v>
      </c>
      <c r="C234" s="59">
        <v>41948</v>
      </c>
      <c r="D234">
        <v>21</v>
      </c>
      <c r="E234" s="60">
        <v>866</v>
      </c>
      <c r="F234" s="61">
        <v>6</v>
      </c>
      <c r="G234" t="s">
        <v>154</v>
      </c>
      <c r="H234" t="s">
        <v>147</v>
      </c>
    </row>
    <row r="235" spans="1:8" x14ac:dyDescent="0.35">
      <c r="A235">
        <v>36</v>
      </c>
      <c r="B235">
        <v>494801</v>
      </c>
      <c r="C235" s="59">
        <v>41741</v>
      </c>
      <c r="D235">
        <v>46</v>
      </c>
      <c r="E235" s="60">
        <v>240</v>
      </c>
      <c r="F235" s="61">
        <v>3</v>
      </c>
      <c r="G235" t="s">
        <v>146</v>
      </c>
      <c r="H235" t="s">
        <v>147</v>
      </c>
    </row>
    <row r="236" spans="1:8" x14ac:dyDescent="0.35">
      <c r="A236">
        <v>37</v>
      </c>
      <c r="B236">
        <v>275087</v>
      </c>
      <c r="C236" s="59">
        <v>41975</v>
      </c>
      <c r="D236">
        <v>13</v>
      </c>
      <c r="E236" s="60">
        <v>45</v>
      </c>
      <c r="F236" s="61">
        <v>9</v>
      </c>
      <c r="G236" t="s">
        <v>151</v>
      </c>
      <c r="H236" t="s">
        <v>149</v>
      </c>
    </row>
    <row r="237" spans="1:8" x14ac:dyDescent="0.35">
      <c r="A237">
        <v>38</v>
      </c>
      <c r="B237">
        <v>247767</v>
      </c>
      <c r="C237" s="59">
        <v>41970</v>
      </c>
      <c r="D237">
        <v>13</v>
      </c>
      <c r="E237" s="60">
        <v>645</v>
      </c>
      <c r="F237" s="61">
        <v>1</v>
      </c>
      <c r="G237" t="s">
        <v>152</v>
      </c>
      <c r="H237" t="s">
        <v>147</v>
      </c>
    </row>
    <row r="238" spans="1:8" x14ac:dyDescent="0.35">
      <c r="A238">
        <v>39</v>
      </c>
      <c r="B238">
        <v>261457</v>
      </c>
      <c r="C238" s="59">
        <v>41751</v>
      </c>
      <c r="D238">
        <v>20</v>
      </c>
      <c r="E238" s="60">
        <v>43</v>
      </c>
      <c r="F238" s="61">
        <v>4</v>
      </c>
      <c r="G238" t="s">
        <v>154</v>
      </c>
      <c r="H238" t="s">
        <v>147</v>
      </c>
    </row>
    <row r="239" spans="1:8" x14ac:dyDescent="0.35">
      <c r="A239">
        <v>40</v>
      </c>
      <c r="B239">
        <v>279592</v>
      </c>
      <c r="C239" s="59">
        <v>41882</v>
      </c>
      <c r="D239">
        <v>34</v>
      </c>
      <c r="E239" s="60">
        <v>875</v>
      </c>
      <c r="F239" s="61">
        <v>1</v>
      </c>
      <c r="G239" t="s">
        <v>151</v>
      </c>
      <c r="H239" t="s">
        <v>149</v>
      </c>
    </row>
    <row r="240" spans="1:8" x14ac:dyDescent="0.35">
      <c r="A240">
        <v>41</v>
      </c>
      <c r="B240">
        <v>287683</v>
      </c>
      <c r="C240" s="59">
        <v>41993</v>
      </c>
      <c r="D240">
        <v>35</v>
      </c>
      <c r="E240" s="60">
        <v>983</v>
      </c>
      <c r="F240" s="61">
        <v>8</v>
      </c>
      <c r="G240" t="s">
        <v>152</v>
      </c>
      <c r="H240" t="s">
        <v>147</v>
      </c>
    </row>
    <row r="241" spans="1:8" x14ac:dyDescent="0.35">
      <c r="A241">
        <v>42</v>
      </c>
      <c r="B241">
        <v>183455</v>
      </c>
      <c r="C241" s="59">
        <v>41667</v>
      </c>
      <c r="D241">
        <v>26</v>
      </c>
      <c r="E241" s="60">
        <v>540</v>
      </c>
      <c r="F241" s="61">
        <v>3</v>
      </c>
      <c r="G241" t="s">
        <v>154</v>
      </c>
      <c r="H241" t="s">
        <v>147</v>
      </c>
    </row>
    <row r="242" spans="1:8" x14ac:dyDescent="0.35">
      <c r="A242">
        <v>43</v>
      </c>
      <c r="B242">
        <v>272976</v>
      </c>
      <c r="C242" s="59">
        <v>41768</v>
      </c>
      <c r="D242">
        <v>13</v>
      </c>
      <c r="E242" s="60">
        <v>854</v>
      </c>
      <c r="F242" s="61">
        <v>2</v>
      </c>
      <c r="G242" t="s">
        <v>154</v>
      </c>
      <c r="H242" t="s">
        <v>147</v>
      </c>
    </row>
    <row r="243" spans="1:8" x14ac:dyDescent="0.35">
      <c r="A243">
        <v>44</v>
      </c>
      <c r="B243">
        <v>370700</v>
      </c>
      <c r="C243" s="59">
        <v>41823</v>
      </c>
      <c r="D243">
        <v>44</v>
      </c>
      <c r="E243" s="60">
        <v>605</v>
      </c>
      <c r="F243" s="61">
        <v>8</v>
      </c>
      <c r="G243" t="s">
        <v>151</v>
      </c>
      <c r="H243" t="s">
        <v>149</v>
      </c>
    </row>
    <row r="244" spans="1:8" x14ac:dyDescent="0.35">
      <c r="A244">
        <v>45</v>
      </c>
      <c r="B244">
        <v>246730</v>
      </c>
      <c r="C244" s="59">
        <v>41867</v>
      </c>
      <c r="D244">
        <v>50</v>
      </c>
      <c r="E244" s="60">
        <v>692</v>
      </c>
      <c r="F244" s="61">
        <v>10</v>
      </c>
      <c r="G244" t="s">
        <v>146</v>
      </c>
      <c r="H244" t="s">
        <v>147</v>
      </c>
    </row>
    <row r="245" spans="1:8" x14ac:dyDescent="0.35">
      <c r="A245">
        <v>46</v>
      </c>
      <c r="B245">
        <v>344382</v>
      </c>
      <c r="C245" s="59">
        <v>41839</v>
      </c>
      <c r="D245">
        <v>24</v>
      </c>
      <c r="E245" s="60">
        <v>222</v>
      </c>
      <c r="F245" s="61">
        <v>10</v>
      </c>
      <c r="G245" t="s">
        <v>151</v>
      </c>
      <c r="H245" t="s">
        <v>149</v>
      </c>
    </row>
    <row r="246" spans="1:8" x14ac:dyDescent="0.35">
      <c r="A246">
        <v>47</v>
      </c>
      <c r="B246">
        <v>107057</v>
      </c>
      <c r="C246" s="59">
        <v>41693</v>
      </c>
      <c r="D246">
        <v>36</v>
      </c>
      <c r="E246" s="60">
        <v>859</v>
      </c>
      <c r="F246" s="61">
        <v>1</v>
      </c>
      <c r="G246" t="s">
        <v>152</v>
      </c>
      <c r="H246" t="s">
        <v>147</v>
      </c>
    </row>
    <row r="247" spans="1:8" x14ac:dyDescent="0.35">
      <c r="A247">
        <v>48</v>
      </c>
      <c r="B247">
        <v>133873</v>
      </c>
      <c r="C247" s="59">
        <v>41709</v>
      </c>
      <c r="D247">
        <v>32</v>
      </c>
      <c r="E247" s="60">
        <v>432</v>
      </c>
      <c r="F247" s="61">
        <v>8</v>
      </c>
      <c r="G247" t="s">
        <v>151</v>
      </c>
      <c r="H247" t="s">
        <v>149</v>
      </c>
    </row>
    <row r="248" spans="1:8" x14ac:dyDescent="0.35">
      <c r="A248">
        <v>49</v>
      </c>
      <c r="B248">
        <v>187932</v>
      </c>
      <c r="C248" s="59">
        <v>41810</v>
      </c>
      <c r="D248">
        <v>32</v>
      </c>
      <c r="E248" s="60">
        <v>56</v>
      </c>
      <c r="F248" s="61">
        <v>1</v>
      </c>
      <c r="G248" t="s">
        <v>152</v>
      </c>
      <c r="H248" t="s">
        <v>147</v>
      </c>
    </row>
    <row r="249" spans="1:8" x14ac:dyDescent="0.35">
      <c r="A249">
        <v>50</v>
      </c>
      <c r="B249">
        <v>345699</v>
      </c>
      <c r="C249" s="59">
        <v>41673</v>
      </c>
      <c r="D249">
        <v>41</v>
      </c>
      <c r="E249" s="60">
        <v>369</v>
      </c>
      <c r="F249" s="61">
        <v>10</v>
      </c>
      <c r="G249" t="s">
        <v>152</v>
      </c>
      <c r="H249" t="s">
        <v>147</v>
      </c>
    </row>
    <row r="250" spans="1:8" x14ac:dyDescent="0.35">
      <c r="A250">
        <v>51</v>
      </c>
      <c r="B250">
        <v>107697</v>
      </c>
      <c r="C250" s="59">
        <v>41750</v>
      </c>
      <c r="D250">
        <v>29</v>
      </c>
      <c r="E250" s="60">
        <v>20</v>
      </c>
      <c r="F250" s="61">
        <v>8</v>
      </c>
      <c r="G250" t="s">
        <v>151</v>
      </c>
      <c r="H250" t="s">
        <v>149</v>
      </c>
    </row>
    <row r="251" spans="1:8" x14ac:dyDescent="0.35">
      <c r="A251">
        <v>52</v>
      </c>
      <c r="B251">
        <v>276231</v>
      </c>
      <c r="C251" s="59">
        <v>41775</v>
      </c>
      <c r="D251">
        <v>28</v>
      </c>
      <c r="E251" s="60">
        <v>167</v>
      </c>
      <c r="F251" s="61">
        <v>8</v>
      </c>
      <c r="G251" t="s">
        <v>146</v>
      </c>
      <c r="H251" t="s">
        <v>147</v>
      </c>
    </row>
    <row r="252" spans="1:8" x14ac:dyDescent="0.35">
      <c r="A252">
        <v>53</v>
      </c>
      <c r="B252">
        <v>340027</v>
      </c>
      <c r="C252" s="59">
        <v>41818</v>
      </c>
      <c r="D252">
        <v>36</v>
      </c>
      <c r="E252" s="60">
        <v>435</v>
      </c>
      <c r="F252" s="61">
        <v>4</v>
      </c>
      <c r="G252" t="s">
        <v>150</v>
      </c>
      <c r="H252" t="s">
        <v>147</v>
      </c>
    </row>
    <row r="253" spans="1:8" x14ac:dyDescent="0.35">
      <c r="A253">
        <v>54</v>
      </c>
      <c r="B253">
        <v>271134</v>
      </c>
      <c r="C253" s="59">
        <v>41854</v>
      </c>
      <c r="D253">
        <v>35</v>
      </c>
      <c r="E253" s="60">
        <v>676</v>
      </c>
      <c r="F253" s="61">
        <v>9</v>
      </c>
      <c r="G253" t="s">
        <v>146</v>
      </c>
      <c r="H253" t="s">
        <v>147</v>
      </c>
    </row>
    <row r="254" spans="1:8" x14ac:dyDescent="0.35">
      <c r="A254">
        <v>55</v>
      </c>
      <c r="B254">
        <v>100477</v>
      </c>
      <c r="C254" s="59">
        <v>41900</v>
      </c>
      <c r="D254">
        <v>50</v>
      </c>
      <c r="E254" s="60">
        <v>494</v>
      </c>
      <c r="F254" s="61">
        <v>9</v>
      </c>
      <c r="G254" t="s">
        <v>146</v>
      </c>
      <c r="H254" t="s">
        <v>147</v>
      </c>
    </row>
    <row r="255" spans="1:8" x14ac:dyDescent="0.35">
      <c r="A255">
        <v>56</v>
      </c>
      <c r="B255">
        <v>136561</v>
      </c>
      <c r="C255" s="59">
        <v>41785</v>
      </c>
      <c r="D255">
        <v>29</v>
      </c>
      <c r="E255" s="60">
        <v>365</v>
      </c>
      <c r="F255" s="61">
        <v>1</v>
      </c>
      <c r="G255" t="s">
        <v>151</v>
      </c>
      <c r="H255" t="s">
        <v>149</v>
      </c>
    </row>
    <row r="256" spans="1:8" x14ac:dyDescent="0.35">
      <c r="A256">
        <v>57</v>
      </c>
      <c r="B256">
        <v>256070</v>
      </c>
      <c r="C256" s="59">
        <v>41774</v>
      </c>
      <c r="D256">
        <v>16</v>
      </c>
      <c r="E256" s="60">
        <v>884</v>
      </c>
      <c r="F256" s="61">
        <v>3</v>
      </c>
      <c r="G256" t="s">
        <v>146</v>
      </c>
      <c r="H256" t="s">
        <v>147</v>
      </c>
    </row>
    <row r="257" spans="1:8" x14ac:dyDescent="0.35">
      <c r="A257">
        <v>58</v>
      </c>
      <c r="B257">
        <v>405085</v>
      </c>
      <c r="C257" s="59">
        <v>41942</v>
      </c>
      <c r="D257">
        <v>44</v>
      </c>
      <c r="E257" s="60">
        <v>675</v>
      </c>
      <c r="F257" s="61">
        <v>4</v>
      </c>
      <c r="G257" t="s">
        <v>146</v>
      </c>
      <c r="H257" t="s">
        <v>147</v>
      </c>
    </row>
    <row r="258" spans="1:8" x14ac:dyDescent="0.35">
      <c r="A258">
        <v>59</v>
      </c>
      <c r="B258">
        <v>191644</v>
      </c>
      <c r="C258" s="59">
        <v>41856</v>
      </c>
      <c r="D258">
        <v>43</v>
      </c>
      <c r="E258" s="60">
        <v>394</v>
      </c>
      <c r="F258" s="61">
        <v>3</v>
      </c>
      <c r="G258" t="s">
        <v>151</v>
      </c>
      <c r="H258" t="s">
        <v>149</v>
      </c>
    </row>
    <row r="259" spans="1:8" x14ac:dyDescent="0.35">
      <c r="A259">
        <v>60</v>
      </c>
      <c r="B259">
        <v>245057</v>
      </c>
      <c r="C259" s="59">
        <v>42001</v>
      </c>
      <c r="D259">
        <v>46</v>
      </c>
      <c r="E259" s="60">
        <v>780</v>
      </c>
      <c r="F259" s="61">
        <v>6</v>
      </c>
      <c r="G259" t="s">
        <v>151</v>
      </c>
      <c r="H259" t="s">
        <v>149</v>
      </c>
    </row>
    <row r="260" spans="1:8" x14ac:dyDescent="0.35">
      <c r="A260">
        <v>61</v>
      </c>
      <c r="B260">
        <v>431078</v>
      </c>
      <c r="C260" s="59">
        <v>41789</v>
      </c>
      <c r="D260">
        <v>10</v>
      </c>
      <c r="E260" s="60">
        <v>630</v>
      </c>
      <c r="F260" s="61">
        <v>9</v>
      </c>
      <c r="G260" t="s">
        <v>151</v>
      </c>
      <c r="H260" t="s">
        <v>149</v>
      </c>
    </row>
    <row r="261" spans="1:8" x14ac:dyDescent="0.35">
      <c r="A261">
        <v>62</v>
      </c>
      <c r="B261">
        <v>167937</v>
      </c>
      <c r="C261" s="59">
        <v>41826</v>
      </c>
      <c r="D261">
        <v>28</v>
      </c>
      <c r="E261" s="60">
        <v>798</v>
      </c>
      <c r="F261" s="61">
        <v>6</v>
      </c>
      <c r="G261" t="s">
        <v>146</v>
      </c>
      <c r="H261" t="s">
        <v>147</v>
      </c>
    </row>
    <row r="262" spans="1:8" x14ac:dyDescent="0.35">
      <c r="A262">
        <v>63</v>
      </c>
      <c r="B262">
        <v>127615</v>
      </c>
      <c r="C262" s="59">
        <v>41832</v>
      </c>
      <c r="D262">
        <v>11</v>
      </c>
      <c r="E262" s="60">
        <v>311</v>
      </c>
      <c r="F262" s="61">
        <v>8</v>
      </c>
      <c r="G262" t="s">
        <v>152</v>
      </c>
      <c r="H262" t="s">
        <v>147</v>
      </c>
    </row>
    <row r="263" spans="1:8" x14ac:dyDescent="0.35">
      <c r="A263">
        <v>64</v>
      </c>
      <c r="B263">
        <v>282103</v>
      </c>
      <c r="C263" s="59">
        <v>41794</v>
      </c>
      <c r="D263">
        <v>38</v>
      </c>
      <c r="E263" s="60">
        <v>56</v>
      </c>
      <c r="F263" s="61">
        <v>8</v>
      </c>
      <c r="G263" t="s">
        <v>155</v>
      </c>
      <c r="H263" t="s">
        <v>149</v>
      </c>
    </row>
    <row r="264" spans="1:8" x14ac:dyDescent="0.35">
      <c r="A264">
        <v>65</v>
      </c>
      <c r="B264">
        <v>304265</v>
      </c>
      <c r="C264" s="59">
        <v>41870</v>
      </c>
      <c r="D264">
        <v>15</v>
      </c>
      <c r="E264" s="60">
        <v>435</v>
      </c>
      <c r="F264" s="61">
        <v>5</v>
      </c>
      <c r="G264" t="s">
        <v>151</v>
      </c>
      <c r="H264" t="s">
        <v>149</v>
      </c>
    </row>
    <row r="265" spans="1:8" x14ac:dyDescent="0.35">
      <c r="A265">
        <v>66</v>
      </c>
      <c r="B265">
        <v>440730</v>
      </c>
      <c r="C265" s="59">
        <v>41734</v>
      </c>
      <c r="D265">
        <v>39</v>
      </c>
      <c r="E265" s="60">
        <v>266</v>
      </c>
      <c r="F265" s="61">
        <v>8</v>
      </c>
      <c r="G265" t="s">
        <v>146</v>
      </c>
      <c r="H265" t="s">
        <v>147</v>
      </c>
    </row>
    <row r="266" spans="1:8" x14ac:dyDescent="0.35">
      <c r="A266">
        <v>67</v>
      </c>
      <c r="B266">
        <v>276995</v>
      </c>
      <c r="C266" s="59">
        <v>41660</v>
      </c>
      <c r="D266">
        <v>29</v>
      </c>
      <c r="E266" s="60">
        <v>812</v>
      </c>
      <c r="F266" s="61">
        <v>9</v>
      </c>
      <c r="G266" t="s">
        <v>146</v>
      </c>
      <c r="H266" t="s">
        <v>147</v>
      </c>
    </row>
    <row r="267" spans="1:8" x14ac:dyDescent="0.35">
      <c r="A267">
        <v>68</v>
      </c>
      <c r="B267">
        <v>239663</v>
      </c>
      <c r="C267" s="59">
        <v>41934</v>
      </c>
      <c r="D267">
        <v>29</v>
      </c>
      <c r="E267" s="60">
        <v>586</v>
      </c>
      <c r="F267" s="61">
        <v>8</v>
      </c>
      <c r="G267" t="s">
        <v>146</v>
      </c>
      <c r="H267" t="s">
        <v>147</v>
      </c>
    </row>
    <row r="268" spans="1:8" x14ac:dyDescent="0.35">
      <c r="A268">
        <v>69</v>
      </c>
      <c r="B268">
        <v>496058</v>
      </c>
      <c r="C268" s="59">
        <v>41691</v>
      </c>
      <c r="D268">
        <v>43</v>
      </c>
      <c r="E268" s="60">
        <v>583</v>
      </c>
      <c r="F268" s="61">
        <v>10</v>
      </c>
      <c r="G268" t="s">
        <v>151</v>
      </c>
      <c r="H268" t="s">
        <v>149</v>
      </c>
    </row>
    <row r="269" spans="1:8" x14ac:dyDescent="0.35">
      <c r="A269">
        <v>70</v>
      </c>
      <c r="B269">
        <v>425838</v>
      </c>
      <c r="C269" s="59">
        <v>41920</v>
      </c>
      <c r="D269">
        <v>19</v>
      </c>
      <c r="E269" s="60">
        <v>733</v>
      </c>
      <c r="F269" s="61">
        <v>5</v>
      </c>
      <c r="G269" t="s">
        <v>146</v>
      </c>
      <c r="H269" t="s">
        <v>147</v>
      </c>
    </row>
    <row r="270" spans="1:8" x14ac:dyDescent="0.35">
      <c r="A270">
        <v>71</v>
      </c>
      <c r="B270">
        <v>277637</v>
      </c>
      <c r="C270" s="59">
        <v>41833</v>
      </c>
      <c r="D270">
        <v>17</v>
      </c>
      <c r="E270" s="60">
        <v>863</v>
      </c>
      <c r="F270" s="61">
        <v>1</v>
      </c>
      <c r="G270" t="s">
        <v>146</v>
      </c>
      <c r="H270" t="s">
        <v>147</v>
      </c>
    </row>
    <row r="271" spans="1:8" x14ac:dyDescent="0.35">
      <c r="A271">
        <v>72</v>
      </c>
      <c r="B271">
        <v>405326</v>
      </c>
      <c r="C271" s="59">
        <v>41704</v>
      </c>
      <c r="D271">
        <v>36</v>
      </c>
      <c r="E271" s="60">
        <v>100</v>
      </c>
      <c r="F271" s="61">
        <v>9</v>
      </c>
      <c r="G271" t="s">
        <v>154</v>
      </c>
      <c r="H271" t="s">
        <v>147</v>
      </c>
    </row>
    <row r="272" spans="1:8" x14ac:dyDescent="0.35">
      <c r="A272">
        <v>73</v>
      </c>
      <c r="B272">
        <v>399654</v>
      </c>
      <c r="C272" s="59">
        <v>41961</v>
      </c>
      <c r="D272">
        <v>21</v>
      </c>
      <c r="E272" s="60">
        <v>926</v>
      </c>
      <c r="F272" s="61">
        <v>1</v>
      </c>
      <c r="G272" t="s">
        <v>152</v>
      </c>
      <c r="H272" t="s">
        <v>147</v>
      </c>
    </row>
    <row r="273" spans="1:8" x14ac:dyDescent="0.35">
      <c r="A273">
        <v>74</v>
      </c>
      <c r="B273">
        <v>251114</v>
      </c>
      <c r="C273" s="59">
        <v>41699</v>
      </c>
      <c r="D273">
        <v>32</v>
      </c>
      <c r="E273" s="60">
        <v>234</v>
      </c>
      <c r="F273" s="61">
        <v>7</v>
      </c>
      <c r="G273" t="s">
        <v>146</v>
      </c>
      <c r="H273" t="s">
        <v>147</v>
      </c>
    </row>
    <row r="274" spans="1:8" x14ac:dyDescent="0.35">
      <c r="A274">
        <v>75</v>
      </c>
      <c r="B274">
        <v>321255</v>
      </c>
      <c r="C274" s="59">
        <v>41961</v>
      </c>
      <c r="D274">
        <v>40</v>
      </c>
      <c r="E274" s="60">
        <v>585</v>
      </c>
      <c r="F274" s="61">
        <v>8</v>
      </c>
      <c r="G274" t="s">
        <v>153</v>
      </c>
      <c r="H274" t="s">
        <v>149</v>
      </c>
    </row>
    <row r="275" spans="1:8" x14ac:dyDescent="0.35">
      <c r="A275">
        <v>76</v>
      </c>
      <c r="B275">
        <v>354762</v>
      </c>
      <c r="C275" s="59">
        <v>41944</v>
      </c>
      <c r="D275">
        <v>38</v>
      </c>
      <c r="E275" s="60">
        <v>805</v>
      </c>
      <c r="F275" s="61">
        <v>9</v>
      </c>
      <c r="G275" t="s">
        <v>146</v>
      </c>
      <c r="H275" t="s">
        <v>147</v>
      </c>
    </row>
    <row r="276" spans="1:8" x14ac:dyDescent="0.35">
      <c r="A276">
        <v>77</v>
      </c>
      <c r="B276">
        <v>133115</v>
      </c>
      <c r="C276" s="59">
        <v>41892</v>
      </c>
      <c r="D276">
        <v>50</v>
      </c>
      <c r="E276" s="60">
        <v>7</v>
      </c>
      <c r="F276" s="61">
        <v>10</v>
      </c>
      <c r="G276" t="s">
        <v>156</v>
      </c>
      <c r="H276" t="s">
        <v>147</v>
      </c>
    </row>
    <row r="277" spans="1:8" x14ac:dyDescent="0.35">
      <c r="A277">
        <v>78</v>
      </c>
      <c r="B277">
        <v>408309</v>
      </c>
      <c r="C277" s="59">
        <v>41833</v>
      </c>
      <c r="D277">
        <v>41</v>
      </c>
      <c r="E277" s="60">
        <v>175</v>
      </c>
      <c r="F277" s="61">
        <v>3</v>
      </c>
      <c r="G277" t="s">
        <v>151</v>
      </c>
      <c r="H277" t="s">
        <v>149</v>
      </c>
    </row>
    <row r="278" spans="1:8" x14ac:dyDescent="0.35">
      <c r="A278">
        <v>79</v>
      </c>
      <c r="B278">
        <v>175620</v>
      </c>
      <c r="C278" s="59">
        <v>41772</v>
      </c>
      <c r="D278">
        <v>38</v>
      </c>
      <c r="E278" s="60">
        <v>684</v>
      </c>
      <c r="F278" s="61">
        <v>2</v>
      </c>
      <c r="G278" t="s">
        <v>151</v>
      </c>
      <c r="H278" t="s">
        <v>149</v>
      </c>
    </row>
    <row r="279" spans="1:8" x14ac:dyDescent="0.35">
      <c r="A279">
        <v>80</v>
      </c>
      <c r="B279">
        <v>367685</v>
      </c>
      <c r="C279" s="59">
        <v>41649</v>
      </c>
      <c r="D279">
        <v>22</v>
      </c>
      <c r="E279" s="60">
        <v>505</v>
      </c>
      <c r="F279" s="61">
        <v>8</v>
      </c>
      <c r="G279" t="s">
        <v>151</v>
      </c>
      <c r="H279" t="s">
        <v>149</v>
      </c>
    </row>
    <row r="280" spans="1:8" x14ac:dyDescent="0.35">
      <c r="A280">
        <v>81</v>
      </c>
      <c r="B280">
        <v>466541</v>
      </c>
      <c r="C280" s="59">
        <v>41777</v>
      </c>
      <c r="D280">
        <v>45</v>
      </c>
      <c r="E280" s="60">
        <v>643</v>
      </c>
      <c r="F280" s="61">
        <v>2</v>
      </c>
      <c r="G280" t="s">
        <v>152</v>
      </c>
      <c r="H280" t="s">
        <v>147</v>
      </c>
    </row>
    <row r="281" spans="1:8" x14ac:dyDescent="0.35">
      <c r="A281">
        <v>82</v>
      </c>
      <c r="B281">
        <v>303703</v>
      </c>
      <c r="C281" s="59">
        <v>41819</v>
      </c>
      <c r="D281">
        <v>37</v>
      </c>
      <c r="E281" s="60">
        <v>99</v>
      </c>
      <c r="F281" s="61">
        <v>7</v>
      </c>
      <c r="G281" t="s">
        <v>151</v>
      </c>
      <c r="H281" t="s">
        <v>149</v>
      </c>
    </row>
    <row r="282" spans="1:8" x14ac:dyDescent="0.35">
      <c r="A282">
        <v>83</v>
      </c>
      <c r="B282">
        <v>368057</v>
      </c>
      <c r="C282" s="59">
        <v>42000</v>
      </c>
      <c r="D282">
        <v>36</v>
      </c>
      <c r="E282" s="60">
        <v>529</v>
      </c>
      <c r="F282" s="61">
        <v>10</v>
      </c>
      <c r="G282" t="s">
        <v>146</v>
      </c>
      <c r="H282" t="s">
        <v>147</v>
      </c>
    </row>
    <row r="283" spans="1:8" x14ac:dyDescent="0.35">
      <c r="A283">
        <v>84</v>
      </c>
      <c r="B283">
        <v>188188</v>
      </c>
      <c r="C283" s="59">
        <v>41889</v>
      </c>
      <c r="D283">
        <v>41</v>
      </c>
      <c r="E283" s="60">
        <v>879</v>
      </c>
      <c r="F283" s="61">
        <v>5</v>
      </c>
      <c r="G283" t="s">
        <v>150</v>
      </c>
      <c r="H283" t="s">
        <v>147</v>
      </c>
    </row>
    <row r="284" spans="1:8" x14ac:dyDescent="0.35">
      <c r="A284">
        <v>85</v>
      </c>
      <c r="B284">
        <v>324395</v>
      </c>
      <c r="C284" s="59">
        <v>41905</v>
      </c>
      <c r="D284">
        <v>29</v>
      </c>
      <c r="E284" s="60">
        <v>481</v>
      </c>
      <c r="F284" s="61">
        <v>7</v>
      </c>
      <c r="G284" t="s">
        <v>146</v>
      </c>
      <c r="H284" t="s">
        <v>147</v>
      </c>
    </row>
    <row r="285" spans="1:8" x14ac:dyDescent="0.35">
      <c r="A285">
        <v>86</v>
      </c>
      <c r="B285">
        <v>262771</v>
      </c>
      <c r="C285" s="59">
        <v>41965</v>
      </c>
      <c r="D285">
        <v>29</v>
      </c>
      <c r="E285" s="60">
        <v>874</v>
      </c>
      <c r="F285" s="61">
        <v>3</v>
      </c>
      <c r="G285" t="s">
        <v>151</v>
      </c>
      <c r="H285" t="s">
        <v>149</v>
      </c>
    </row>
    <row r="286" spans="1:8" x14ac:dyDescent="0.35">
      <c r="A286">
        <v>87</v>
      </c>
      <c r="B286">
        <v>474436</v>
      </c>
      <c r="C286" s="59">
        <v>41872</v>
      </c>
      <c r="D286">
        <v>24</v>
      </c>
      <c r="E286" s="60">
        <v>836</v>
      </c>
      <c r="F286" s="61">
        <v>6</v>
      </c>
      <c r="G286" t="s">
        <v>153</v>
      </c>
      <c r="H286" t="s">
        <v>149</v>
      </c>
    </row>
    <row r="287" spans="1:8" x14ac:dyDescent="0.35">
      <c r="A287">
        <v>88</v>
      </c>
      <c r="B287">
        <v>264437</v>
      </c>
      <c r="C287" s="59">
        <v>41698</v>
      </c>
      <c r="D287">
        <v>33</v>
      </c>
      <c r="E287" s="60">
        <v>54</v>
      </c>
      <c r="F287" s="61">
        <v>10</v>
      </c>
      <c r="G287" t="s">
        <v>151</v>
      </c>
      <c r="H287" t="s">
        <v>149</v>
      </c>
    </row>
    <row r="288" spans="1:8" x14ac:dyDescent="0.35">
      <c r="A288">
        <v>89</v>
      </c>
      <c r="B288">
        <v>350742</v>
      </c>
      <c r="C288" s="59">
        <v>41911</v>
      </c>
      <c r="D288">
        <v>11</v>
      </c>
      <c r="E288" s="60">
        <v>104</v>
      </c>
      <c r="F288" s="61">
        <v>10</v>
      </c>
      <c r="G288" t="s">
        <v>151</v>
      </c>
      <c r="H288" t="s">
        <v>149</v>
      </c>
    </row>
    <row r="289" spans="1:8" x14ac:dyDescent="0.35">
      <c r="A289">
        <v>90</v>
      </c>
      <c r="B289">
        <v>288016</v>
      </c>
      <c r="C289" s="59">
        <v>41936</v>
      </c>
      <c r="D289">
        <v>41</v>
      </c>
      <c r="E289" s="60">
        <v>177</v>
      </c>
      <c r="F289" s="61">
        <v>1</v>
      </c>
      <c r="G289" t="s">
        <v>152</v>
      </c>
      <c r="H289" t="s">
        <v>147</v>
      </c>
    </row>
    <row r="290" spans="1:8" x14ac:dyDescent="0.35">
      <c r="A290">
        <v>91</v>
      </c>
      <c r="B290">
        <v>291681</v>
      </c>
      <c r="C290" s="59">
        <v>41647</v>
      </c>
      <c r="D290">
        <v>44</v>
      </c>
      <c r="E290" s="60">
        <v>825</v>
      </c>
      <c r="F290" s="61">
        <v>5</v>
      </c>
      <c r="G290" t="s">
        <v>146</v>
      </c>
      <c r="H290" t="s">
        <v>147</v>
      </c>
    </row>
    <row r="291" spans="1:8" x14ac:dyDescent="0.35">
      <c r="A291">
        <v>92</v>
      </c>
      <c r="B291">
        <v>258604</v>
      </c>
      <c r="C291" s="59">
        <v>41836</v>
      </c>
      <c r="D291">
        <v>19</v>
      </c>
      <c r="E291" s="60">
        <v>51</v>
      </c>
      <c r="F291" s="61">
        <v>10</v>
      </c>
      <c r="G291" t="s">
        <v>151</v>
      </c>
      <c r="H291" t="s">
        <v>149</v>
      </c>
    </row>
    <row r="292" spans="1:8" x14ac:dyDescent="0.35">
      <c r="A292">
        <v>93</v>
      </c>
      <c r="B292">
        <v>401801</v>
      </c>
      <c r="C292" s="59">
        <v>41657</v>
      </c>
      <c r="D292">
        <v>36</v>
      </c>
      <c r="E292" s="60">
        <v>152</v>
      </c>
      <c r="F292" s="61">
        <v>1</v>
      </c>
      <c r="G292" t="s">
        <v>155</v>
      </c>
      <c r="H292" t="s">
        <v>149</v>
      </c>
    </row>
    <row r="293" spans="1:8" x14ac:dyDescent="0.35">
      <c r="A293">
        <v>94</v>
      </c>
      <c r="B293">
        <v>437221</v>
      </c>
      <c r="C293" s="59">
        <v>41849</v>
      </c>
      <c r="D293">
        <v>33</v>
      </c>
      <c r="E293" s="60">
        <v>324</v>
      </c>
      <c r="F293" s="61">
        <v>4</v>
      </c>
      <c r="G293" t="s">
        <v>155</v>
      </c>
      <c r="H293" t="s">
        <v>149</v>
      </c>
    </row>
    <row r="294" spans="1:8" x14ac:dyDescent="0.35">
      <c r="A294">
        <v>95</v>
      </c>
      <c r="B294">
        <v>302215</v>
      </c>
      <c r="C294" s="59">
        <v>41987</v>
      </c>
      <c r="D294">
        <v>41</v>
      </c>
      <c r="E294" s="60">
        <v>873</v>
      </c>
      <c r="F294" s="61">
        <v>4</v>
      </c>
      <c r="G294" t="s">
        <v>151</v>
      </c>
      <c r="H294" t="s">
        <v>149</v>
      </c>
    </row>
    <row r="295" spans="1:8" x14ac:dyDescent="0.35">
      <c r="A295">
        <v>96</v>
      </c>
      <c r="B295">
        <v>317204</v>
      </c>
      <c r="C295" s="59">
        <v>41649</v>
      </c>
      <c r="D295">
        <v>28</v>
      </c>
      <c r="E295" s="60">
        <v>101</v>
      </c>
      <c r="F295" s="61">
        <v>9</v>
      </c>
      <c r="G295" t="s">
        <v>151</v>
      </c>
      <c r="H295" t="s">
        <v>149</v>
      </c>
    </row>
    <row r="296" spans="1:8" x14ac:dyDescent="0.35">
      <c r="A296">
        <v>97</v>
      </c>
      <c r="B296">
        <v>144985</v>
      </c>
      <c r="C296" s="59">
        <v>41740</v>
      </c>
      <c r="D296">
        <v>32</v>
      </c>
      <c r="E296" s="60">
        <v>208</v>
      </c>
      <c r="F296" s="61">
        <v>3</v>
      </c>
      <c r="G296" t="s">
        <v>155</v>
      </c>
      <c r="H296" t="s">
        <v>149</v>
      </c>
    </row>
    <row r="297" spans="1:8" x14ac:dyDescent="0.35">
      <c r="A297">
        <v>98</v>
      </c>
      <c r="B297">
        <v>492636</v>
      </c>
      <c r="C297" s="59">
        <v>41869</v>
      </c>
      <c r="D297">
        <v>50</v>
      </c>
      <c r="E297" s="60">
        <v>575</v>
      </c>
      <c r="F297" s="61">
        <v>8</v>
      </c>
      <c r="G297" t="s">
        <v>153</v>
      </c>
      <c r="H297" t="s">
        <v>149</v>
      </c>
    </row>
    <row r="298" spans="1:8" x14ac:dyDescent="0.35">
      <c r="A298">
        <v>99</v>
      </c>
      <c r="B298">
        <v>406926</v>
      </c>
      <c r="C298" s="59">
        <v>42002</v>
      </c>
      <c r="D298">
        <v>41</v>
      </c>
      <c r="E298" s="60">
        <v>489</v>
      </c>
      <c r="F298" s="61">
        <v>4</v>
      </c>
      <c r="G298" t="s">
        <v>151</v>
      </c>
      <c r="H298" t="s">
        <v>149</v>
      </c>
    </row>
    <row r="299" spans="1:8" x14ac:dyDescent="0.35">
      <c r="A299">
        <v>1</v>
      </c>
      <c r="B299">
        <v>476310</v>
      </c>
      <c r="C299" s="59">
        <v>41656</v>
      </c>
      <c r="D299">
        <v>29</v>
      </c>
      <c r="E299" s="60">
        <v>429</v>
      </c>
      <c r="F299" s="61">
        <v>1</v>
      </c>
      <c r="G299" t="s">
        <v>146</v>
      </c>
      <c r="H299" t="s">
        <v>147</v>
      </c>
    </row>
    <row r="300" spans="1:8" x14ac:dyDescent="0.35">
      <c r="A300">
        <v>2</v>
      </c>
      <c r="B300">
        <v>418477</v>
      </c>
      <c r="C300" s="59">
        <v>41671</v>
      </c>
      <c r="D300">
        <v>31</v>
      </c>
      <c r="E300" s="60">
        <v>377</v>
      </c>
      <c r="F300" s="61">
        <v>3</v>
      </c>
      <c r="G300" t="s">
        <v>146</v>
      </c>
      <c r="H300" t="s">
        <v>147</v>
      </c>
    </row>
    <row r="301" spans="1:8" x14ac:dyDescent="0.35">
      <c r="A301">
        <v>3</v>
      </c>
      <c r="B301">
        <v>333141</v>
      </c>
      <c r="C301" s="59">
        <v>41732</v>
      </c>
      <c r="D301">
        <v>44</v>
      </c>
      <c r="E301" s="60">
        <v>874</v>
      </c>
      <c r="F301" s="61">
        <v>2</v>
      </c>
      <c r="G301" t="s">
        <v>148</v>
      </c>
      <c r="H301" t="s">
        <v>149</v>
      </c>
    </row>
    <row r="302" spans="1:8" x14ac:dyDescent="0.35">
      <c r="A302">
        <v>4</v>
      </c>
      <c r="B302">
        <v>241426</v>
      </c>
      <c r="C302" s="59">
        <v>41667</v>
      </c>
      <c r="D302">
        <v>32</v>
      </c>
      <c r="E302" s="60">
        <v>542</v>
      </c>
      <c r="F302" s="61">
        <v>8</v>
      </c>
      <c r="G302" t="s">
        <v>146</v>
      </c>
      <c r="H302" t="s">
        <v>147</v>
      </c>
    </row>
    <row r="303" spans="1:8" x14ac:dyDescent="0.35">
      <c r="A303">
        <v>5</v>
      </c>
      <c r="B303">
        <v>191781</v>
      </c>
      <c r="C303" s="59">
        <v>41762</v>
      </c>
      <c r="D303">
        <v>49</v>
      </c>
      <c r="E303" s="60">
        <v>125</v>
      </c>
      <c r="F303" s="61">
        <v>7</v>
      </c>
      <c r="G303" t="s">
        <v>146</v>
      </c>
      <c r="H303" t="s">
        <v>147</v>
      </c>
    </row>
    <row r="304" spans="1:8" x14ac:dyDescent="0.35">
      <c r="A304">
        <v>6</v>
      </c>
      <c r="B304">
        <v>246104</v>
      </c>
      <c r="C304" s="59">
        <v>42001</v>
      </c>
      <c r="D304">
        <v>37</v>
      </c>
      <c r="E304" s="60">
        <v>566</v>
      </c>
      <c r="F304" s="61">
        <v>7</v>
      </c>
      <c r="G304" t="s">
        <v>150</v>
      </c>
      <c r="H304" t="s">
        <v>147</v>
      </c>
    </row>
    <row r="305" spans="1:8" x14ac:dyDescent="0.35">
      <c r="A305">
        <v>7</v>
      </c>
      <c r="B305">
        <v>371743</v>
      </c>
      <c r="C305" s="59">
        <v>41941</v>
      </c>
      <c r="D305">
        <v>41</v>
      </c>
      <c r="E305" s="60">
        <v>154</v>
      </c>
      <c r="F305" s="61">
        <v>2</v>
      </c>
      <c r="G305" t="s">
        <v>146</v>
      </c>
      <c r="H305" t="s">
        <v>147</v>
      </c>
    </row>
    <row r="306" spans="1:8" x14ac:dyDescent="0.35">
      <c r="A306">
        <v>8</v>
      </c>
      <c r="B306">
        <v>493929</v>
      </c>
      <c r="C306" s="59">
        <v>41712</v>
      </c>
      <c r="D306">
        <v>38</v>
      </c>
      <c r="E306" s="60">
        <v>52</v>
      </c>
      <c r="F306" s="61">
        <v>7</v>
      </c>
      <c r="G306" t="s">
        <v>146</v>
      </c>
      <c r="H306" t="s">
        <v>147</v>
      </c>
    </row>
    <row r="307" spans="1:8" x14ac:dyDescent="0.35">
      <c r="A307">
        <v>9</v>
      </c>
      <c r="B307">
        <v>113977</v>
      </c>
      <c r="C307" s="59">
        <v>41974</v>
      </c>
      <c r="D307">
        <v>40</v>
      </c>
      <c r="E307" s="60">
        <v>775</v>
      </c>
      <c r="F307" s="61">
        <v>1</v>
      </c>
      <c r="G307" t="s">
        <v>151</v>
      </c>
      <c r="H307" t="s">
        <v>149</v>
      </c>
    </row>
    <row r="308" spans="1:8" x14ac:dyDescent="0.35">
      <c r="A308">
        <v>10</v>
      </c>
      <c r="B308">
        <v>415699</v>
      </c>
      <c r="C308" s="59">
        <v>41960</v>
      </c>
      <c r="D308">
        <v>11</v>
      </c>
      <c r="E308" s="60">
        <v>803</v>
      </c>
      <c r="F308" s="61">
        <v>4</v>
      </c>
      <c r="G308" t="s">
        <v>152</v>
      </c>
      <c r="H308" t="s">
        <v>147</v>
      </c>
    </row>
    <row r="309" spans="1:8" x14ac:dyDescent="0.35">
      <c r="A309">
        <v>11</v>
      </c>
      <c r="B309">
        <v>284649</v>
      </c>
      <c r="C309" s="59">
        <v>41730</v>
      </c>
      <c r="D309">
        <v>10</v>
      </c>
      <c r="E309" s="60">
        <v>737</v>
      </c>
      <c r="F309" s="61">
        <v>1</v>
      </c>
      <c r="G309" t="s">
        <v>146</v>
      </c>
      <c r="H309" t="s">
        <v>147</v>
      </c>
    </row>
    <row r="310" spans="1:8" x14ac:dyDescent="0.35">
      <c r="A310">
        <v>12</v>
      </c>
      <c r="B310">
        <v>486390</v>
      </c>
      <c r="C310" s="59">
        <v>41692</v>
      </c>
      <c r="D310">
        <v>28</v>
      </c>
      <c r="E310" s="60">
        <v>509</v>
      </c>
      <c r="F310" s="61">
        <v>1</v>
      </c>
      <c r="G310" t="s">
        <v>152</v>
      </c>
      <c r="H310" t="s">
        <v>147</v>
      </c>
    </row>
    <row r="311" spans="1:8" x14ac:dyDescent="0.35">
      <c r="A311">
        <v>13</v>
      </c>
      <c r="B311">
        <v>360730</v>
      </c>
      <c r="C311" s="59">
        <v>41854</v>
      </c>
      <c r="D311">
        <v>17</v>
      </c>
      <c r="E311" s="60">
        <v>720</v>
      </c>
      <c r="F311" s="61">
        <v>6</v>
      </c>
      <c r="G311" t="s">
        <v>151</v>
      </c>
      <c r="H311" t="s">
        <v>149</v>
      </c>
    </row>
    <row r="312" spans="1:8" x14ac:dyDescent="0.35">
      <c r="A312">
        <v>14</v>
      </c>
      <c r="B312">
        <v>434917</v>
      </c>
      <c r="C312" s="59">
        <v>41954</v>
      </c>
      <c r="D312">
        <v>50</v>
      </c>
      <c r="E312" s="60">
        <v>916</v>
      </c>
      <c r="F312" s="61">
        <v>7</v>
      </c>
      <c r="G312" t="s">
        <v>151</v>
      </c>
      <c r="H312" t="s">
        <v>149</v>
      </c>
    </row>
    <row r="313" spans="1:8" x14ac:dyDescent="0.35">
      <c r="A313">
        <v>15</v>
      </c>
      <c r="B313">
        <v>122326</v>
      </c>
      <c r="C313" s="59">
        <v>41830</v>
      </c>
      <c r="D313">
        <v>28</v>
      </c>
      <c r="E313" s="60">
        <v>992</v>
      </c>
      <c r="F313" s="61">
        <v>1</v>
      </c>
      <c r="G313" t="s">
        <v>151</v>
      </c>
      <c r="H313" t="s">
        <v>149</v>
      </c>
    </row>
    <row r="314" spans="1:8" x14ac:dyDescent="0.35">
      <c r="A314">
        <v>16</v>
      </c>
      <c r="B314">
        <v>449516</v>
      </c>
      <c r="C314" s="59">
        <v>41875</v>
      </c>
      <c r="D314">
        <v>48</v>
      </c>
      <c r="E314" s="60">
        <v>569</v>
      </c>
      <c r="F314" s="61">
        <v>9</v>
      </c>
      <c r="G314" t="s">
        <v>146</v>
      </c>
      <c r="H314" t="s">
        <v>147</v>
      </c>
    </row>
    <row r="315" spans="1:8" x14ac:dyDescent="0.35">
      <c r="A315">
        <v>17</v>
      </c>
      <c r="B315">
        <v>320433</v>
      </c>
      <c r="C315" s="59">
        <v>41760</v>
      </c>
      <c r="D315">
        <v>41</v>
      </c>
      <c r="E315" s="60">
        <v>837</v>
      </c>
      <c r="F315" s="61">
        <v>4</v>
      </c>
      <c r="G315" t="s">
        <v>151</v>
      </c>
      <c r="H315" t="s">
        <v>149</v>
      </c>
    </row>
    <row r="316" spans="1:8" x14ac:dyDescent="0.35">
      <c r="A316">
        <v>18</v>
      </c>
      <c r="B316">
        <v>366881</v>
      </c>
      <c r="C316" s="59">
        <v>41674</v>
      </c>
      <c r="D316">
        <v>43</v>
      </c>
      <c r="E316" s="60">
        <v>202</v>
      </c>
      <c r="F316" s="61">
        <v>1</v>
      </c>
      <c r="G316" t="s">
        <v>146</v>
      </c>
      <c r="H316" t="s">
        <v>147</v>
      </c>
    </row>
    <row r="317" spans="1:8" x14ac:dyDescent="0.35">
      <c r="A317">
        <v>19</v>
      </c>
      <c r="B317">
        <v>466005</v>
      </c>
      <c r="C317" s="59">
        <v>41760</v>
      </c>
      <c r="D317">
        <v>39</v>
      </c>
      <c r="E317" s="60">
        <v>475</v>
      </c>
      <c r="F317" s="61">
        <v>1</v>
      </c>
      <c r="G317" t="s">
        <v>151</v>
      </c>
      <c r="H317" t="s">
        <v>149</v>
      </c>
    </row>
    <row r="318" spans="1:8" x14ac:dyDescent="0.35">
      <c r="A318">
        <v>20</v>
      </c>
      <c r="B318">
        <v>101724</v>
      </c>
      <c r="C318" s="59">
        <v>41755</v>
      </c>
      <c r="D318">
        <v>40</v>
      </c>
      <c r="E318" s="60">
        <v>288</v>
      </c>
      <c r="F318" s="61">
        <v>7</v>
      </c>
      <c r="G318" t="s">
        <v>151</v>
      </c>
      <c r="H318" t="s">
        <v>149</v>
      </c>
    </row>
    <row r="319" spans="1:8" x14ac:dyDescent="0.35">
      <c r="A319">
        <v>21</v>
      </c>
      <c r="B319">
        <v>480821</v>
      </c>
      <c r="C319" s="59">
        <v>41908</v>
      </c>
      <c r="D319">
        <v>13</v>
      </c>
      <c r="E319" s="60">
        <v>36</v>
      </c>
      <c r="F319" s="61">
        <v>5</v>
      </c>
      <c r="G319" t="s">
        <v>151</v>
      </c>
      <c r="H319" t="s">
        <v>149</v>
      </c>
    </row>
    <row r="320" spans="1:8" x14ac:dyDescent="0.35">
      <c r="A320">
        <v>22</v>
      </c>
      <c r="B320">
        <v>130614</v>
      </c>
      <c r="C320" s="59">
        <v>41838</v>
      </c>
      <c r="D320">
        <v>22</v>
      </c>
      <c r="E320" s="60">
        <v>584</v>
      </c>
      <c r="F320" s="61">
        <v>1</v>
      </c>
      <c r="G320" t="s">
        <v>152</v>
      </c>
      <c r="H320" t="s">
        <v>147</v>
      </c>
    </row>
    <row r="321" spans="1:8" x14ac:dyDescent="0.35">
      <c r="A321">
        <v>23</v>
      </c>
      <c r="B321">
        <v>164370</v>
      </c>
      <c r="C321" s="59">
        <v>41712</v>
      </c>
      <c r="D321">
        <v>20</v>
      </c>
      <c r="E321" s="60">
        <v>801</v>
      </c>
      <c r="F321" s="61">
        <v>3</v>
      </c>
      <c r="G321" t="s">
        <v>153</v>
      </c>
      <c r="H321" t="s">
        <v>149</v>
      </c>
    </row>
    <row r="322" spans="1:8" x14ac:dyDescent="0.35">
      <c r="A322">
        <v>24</v>
      </c>
      <c r="B322">
        <v>432557</v>
      </c>
      <c r="C322" s="59">
        <v>41858</v>
      </c>
      <c r="D322">
        <v>28</v>
      </c>
      <c r="E322" s="60">
        <v>438</v>
      </c>
      <c r="F322" s="61">
        <v>2</v>
      </c>
      <c r="G322" t="s">
        <v>146</v>
      </c>
      <c r="H322" t="s">
        <v>147</v>
      </c>
    </row>
    <row r="323" spans="1:8" x14ac:dyDescent="0.35">
      <c r="A323">
        <v>25</v>
      </c>
      <c r="B323">
        <v>260023</v>
      </c>
      <c r="C323" s="59">
        <v>41971</v>
      </c>
      <c r="D323">
        <v>18</v>
      </c>
      <c r="E323" s="60">
        <v>810</v>
      </c>
      <c r="F323" s="61">
        <v>3</v>
      </c>
      <c r="G323" t="s">
        <v>151</v>
      </c>
      <c r="H323" t="s">
        <v>149</v>
      </c>
    </row>
    <row r="324" spans="1:8" x14ac:dyDescent="0.35">
      <c r="A324">
        <v>26</v>
      </c>
      <c r="B324">
        <v>216687</v>
      </c>
      <c r="C324" s="59">
        <v>41878</v>
      </c>
      <c r="D324">
        <v>13</v>
      </c>
      <c r="E324" s="60">
        <v>297</v>
      </c>
      <c r="F324" s="61">
        <v>3</v>
      </c>
      <c r="G324" t="s">
        <v>154</v>
      </c>
      <c r="H324" t="s">
        <v>147</v>
      </c>
    </row>
    <row r="325" spans="1:8" x14ac:dyDescent="0.35">
      <c r="A325">
        <v>27</v>
      </c>
      <c r="B325">
        <v>244182</v>
      </c>
      <c r="C325" s="59">
        <v>41754</v>
      </c>
      <c r="D325">
        <v>11</v>
      </c>
      <c r="E325" s="60">
        <v>310</v>
      </c>
      <c r="F325" s="61">
        <v>4</v>
      </c>
      <c r="G325" t="s">
        <v>151</v>
      </c>
      <c r="H325" t="s">
        <v>149</v>
      </c>
    </row>
    <row r="326" spans="1:8" x14ac:dyDescent="0.35">
      <c r="A326">
        <v>28</v>
      </c>
      <c r="B326">
        <v>110841</v>
      </c>
      <c r="C326" s="59">
        <v>41721</v>
      </c>
      <c r="D326">
        <v>22</v>
      </c>
      <c r="E326" s="60">
        <v>651</v>
      </c>
      <c r="F326" s="61">
        <v>6</v>
      </c>
      <c r="G326" t="s">
        <v>152</v>
      </c>
      <c r="H326" t="s">
        <v>147</v>
      </c>
    </row>
    <row r="327" spans="1:8" x14ac:dyDescent="0.35">
      <c r="A327">
        <v>29</v>
      </c>
      <c r="B327">
        <v>205914</v>
      </c>
      <c r="C327" s="59">
        <v>41662</v>
      </c>
      <c r="D327">
        <v>43</v>
      </c>
      <c r="E327" s="60">
        <v>592</v>
      </c>
      <c r="F327" s="61">
        <v>8</v>
      </c>
      <c r="G327" t="s">
        <v>151</v>
      </c>
      <c r="H327" t="s">
        <v>149</v>
      </c>
    </row>
    <row r="328" spans="1:8" x14ac:dyDescent="0.35">
      <c r="A328">
        <v>30</v>
      </c>
      <c r="B328">
        <v>418268</v>
      </c>
      <c r="C328" s="59">
        <v>41659</v>
      </c>
      <c r="D328">
        <v>36</v>
      </c>
      <c r="E328" s="60">
        <v>776</v>
      </c>
      <c r="F328" s="61">
        <v>4</v>
      </c>
      <c r="G328" t="s">
        <v>151</v>
      </c>
      <c r="H328" t="s">
        <v>149</v>
      </c>
    </row>
    <row r="329" spans="1:8" x14ac:dyDescent="0.35">
      <c r="A329">
        <v>31</v>
      </c>
      <c r="B329">
        <v>368147</v>
      </c>
      <c r="C329" s="59">
        <v>41885</v>
      </c>
      <c r="D329">
        <v>50</v>
      </c>
      <c r="E329" s="60">
        <v>775</v>
      </c>
      <c r="F329" s="61">
        <v>3</v>
      </c>
      <c r="G329" t="s">
        <v>152</v>
      </c>
      <c r="H329" t="s">
        <v>147</v>
      </c>
    </row>
    <row r="330" spans="1:8" x14ac:dyDescent="0.35">
      <c r="A330">
        <v>32</v>
      </c>
      <c r="B330">
        <v>411793</v>
      </c>
      <c r="C330" s="59">
        <v>41954</v>
      </c>
      <c r="D330">
        <v>18</v>
      </c>
      <c r="E330" s="60">
        <v>298</v>
      </c>
      <c r="F330" s="61">
        <v>10</v>
      </c>
      <c r="G330" t="s">
        <v>151</v>
      </c>
      <c r="H330" t="s">
        <v>149</v>
      </c>
    </row>
    <row r="331" spans="1:8" x14ac:dyDescent="0.35">
      <c r="A331">
        <v>33</v>
      </c>
      <c r="B331">
        <v>490714</v>
      </c>
      <c r="C331" s="59">
        <v>41668</v>
      </c>
      <c r="D331">
        <v>23</v>
      </c>
      <c r="E331" s="60">
        <v>737</v>
      </c>
      <c r="F331" s="61">
        <v>4</v>
      </c>
      <c r="G331" t="s">
        <v>146</v>
      </c>
      <c r="H331" t="s">
        <v>147</v>
      </c>
    </row>
    <row r="332" spans="1:8" x14ac:dyDescent="0.35">
      <c r="A332">
        <v>34</v>
      </c>
      <c r="B332">
        <v>442415</v>
      </c>
      <c r="C332" s="59">
        <v>41805</v>
      </c>
      <c r="D332">
        <v>31</v>
      </c>
      <c r="E332" s="60">
        <v>261</v>
      </c>
      <c r="F332" s="61">
        <v>10</v>
      </c>
      <c r="G332" t="s">
        <v>151</v>
      </c>
      <c r="H332" t="s">
        <v>149</v>
      </c>
    </row>
    <row r="333" spans="1:8" x14ac:dyDescent="0.35">
      <c r="A333">
        <v>35</v>
      </c>
      <c r="B333">
        <v>140235</v>
      </c>
      <c r="C333" s="59">
        <v>41728</v>
      </c>
      <c r="D333">
        <v>17</v>
      </c>
      <c r="E333" s="60">
        <v>451</v>
      </c>
      <c r="F333" s="61">
        <v>10</v>
      </c>
      <c r="G333" t="s">
        <v>154</v>
      </c>
      <c r="H333" t="s">
        <v>147</v>
      </c>
    </row>
    <row r="334" spans="1:8" x14ac:dyDescent="0.35">
      <c r="A334">
        <v>36</v>
      </c>
      <c r="B334">
        <v>227239</v>
      </c>
      <c r="C334" s="59">
        <v>41687</v>
      </c>
      <c r="D334">
        <v>26</v>
      </c>
      <c r="E334" s="60">
        <v>729</v>
      </c>
      <c r="F334" s="61">
        <v>5</v>
      </c>
      <c r="G334" t="s">
        <v>146</v>
      </c>
      <c r="H334" t="s">
        <v>147</v>
      </c>
    </row>
    <row r="335" spans="1:8" x14ac:dyDescent="0.35">
      <c r="A335">
        <v>37</v>
      </c>
      <c r="B335">
        <v>353688</v>
      </c>
      <c r="C335" s="59">
        <v>41673</v>
      </c>
      <c r="D335">
        <v>50</v>
      </c>
      <c r="E335" s="60">
        <v>982</v>
      </c>
      <c r="F335" s="61">
        <v>5</v>
      </c>
      <c r="G335" t="s">
        <v>151</v>
      </c>
      <c r="H335" t="s">
        <v>149</v>
      </c>
    </row>
    <row r="336" spans="1:8" x14ac:dyDescent="0.35">
      <c r="A336">
        <v>38</v>
      </c>
      <c r="B336">
        <v>150397</v>
      </c>
      <c r="C336" s="59">
        <v>41752</v>
      </c>
      <c r="D336">
        <v>29</v>
      </c>
      <c r="E336" s="60">
        <v>152</v>
      </c>
      <c r="F336" s="61">
        <v>10</v>
      </c>
      <c r="G336" t="s">
        <v>152</v>
      </c>
      <c r="H336" t="s">
        <v>147</v>
      </c>
    </row>
    <row r="337" spans="1:8" x14ac:dyDescent="0.35">
      <c r="A337">
        <v>39</v>
      </c>
      <c r="B337">
        <v>498189</v>
      </c>
      <c r="C337" s="59">
        <v>41979</v>
      </c>
      <c r="D337">
        <v>20</v>
      </c>
      <c r="E337" s="60">
        <v>223</v>
      </c>
      <c r="F337" s="61">
        <v>7</v>
      </c>
      <c r="G337" t="s">
        <v>154</v>
      </c>
      <c r="H337" t="s">
        <v>147</v>
      </c>
    </row>
    <row r="338" spans="1:8" x14ac:dyDescent="0.35">
      <c r="A338">
        <v>40</v>
      </c>
      <c r="B338">
        <v>492529</v>
      </c>
      <c r="C338" s="59">
        <v>41932</v>
      </c>
      <c r="D338">
        <v>21</v>
      </c>
      <c r="E338" s="60">
        <v>128</v>
      </c>
      <c r="F338" s="61">
        <v>2</v>
      </c>
      <c r="G338" t="s">
        <v>151</v>
      </c>
      <c r="H338" t="s">
        <v>149</v>
      </c>
    </row>
    <row r="339" spans="1:8" x14ac:dyDescent="0.35">
      <c r="A339">
        <v>41</v>
      </c>
      <c r="B339">
        <v>337858</v>
      </c>
      <c r="C339" s="59">
        <v>41676</v>
      </c>
      <c r="D339">
        <v>18</v>
      </c>
      <c r="E339" s="60">
        <v>179</v>
      </c>
      <c r="F339" s="61">
        <v>5</v>
      </c>
      <c r="G339" t="s">
        <v>152</v>
      </c>
      <c r="H339" t="s">
        <v>147</v>
      </c>
    </row>
    <row r="340" spans="1:8" x14ac:dyDescent="0.35">
      <c r="A340">
        <v>42</v>
      </c>
      <c r="B340">
        <v>177459</v>
      </c>
      <c r="C340" s="59">
        <v>41962</v>
      </c>
      <c r="D340">
        <v>27</v>
      </c>
      <c r="E340" s="60">
        <v>16</v>
      </c>
      <c r="F340" s="61">
        <v>9</v>
      </c>
      <c r="G340" t="s">
        <v>154</v>
      </c>
      <c r="H340" t="s">
        <v>147</v>
      </c>
    </row>
    <row r="341" spans="1:8" x14ac:dyDescent="0.35">
      <c r="A341">
        <v>43</v>
      </c>
      <c r="B341">
        <v>266757</v>
      </c>
      <c r="C341" s="59">
        <v>41808</v>
      </c>
      <c r="D341">
        <v>23</v>
      </c>
      <c r="E341" s="60">
        <v>164</v>
      </c>
      <c r="F341" s="61">
        <v>10</v>
      </c>
      <c r="G341" t="s">
        <v>154</v>
      </c>
      <c r="H341" t="s">
        <v>147</v>
      </c>
    </row>
    <row r="342" spans="1:8" x14ac:dyDescent="0.35">
      <c r="A342">
        <v>44</v>
      </c>
      <c r="B342">
        <v>257434</v>
      </c>
      <c r="C342" s="59">
        <v>41722</v>
      </c>
      <c r="D342">
        <v>17</v>
      </c>
      <c r="E342" s="60">
        <v>14</v>
      </c>
      <c r="F342" s="61">
        <v>9</v>
      </c>
      <c r="G342" t="s">
        <v>151</v>
      </c>
      <c r="H342" t="s">
        <v>149</v>
      </c>
    </row>
    <row r="343" spans="1:8" x14ac:dyDescent="0.35">
      <c r="A343">
        <v>45</v>
      </c>
      <c r="B343">
        <v>125238</v>
      </c>
      <c r="C343" s="59">
        <v>41839</v>
      </c>
      <c r="D343">
        <v>43</v>
      </c>
      <c r="E343" s="60">
        <v>679</v>
      </c>
      <c r="F343" s="61">
        <v>3</v>
      </c>
      <c r="G343" t="s">
        <v>146</v>
      </c>
      <c r="H343" t="s">
        <v>147</v>
      </c>
    </row>
    <row r="344" spans="1:8" x14ac:dyDescent="0.35">
      <c r="A344">
        <v>46</v>
      </c>
      <c r="B344">
        <v>163937</v>
      </c>
      <c r="C344" s="59">
        <v>41739</v>
      </c>
      <c r="D344">
        <v>32</v>
      </c>
      <c r="E344" s="60">
        <v>651</v>
      </c>
      <c r="F344" s="61">
        <v>9</v>
      </c>
      <c r="G344" t="s">
        <v>151</v>
      </c>
      <c r="H344" t="s">
        <v>149</v>
      </c>
    </row>
    <row r="345" spans="1:8" x14ac:dyDescent="0.35">
      <c r="A345">
        <v>47</v>
      </c>
      <c r="B345">
        <v>246104</v>
      </c>
      <c r="C345" s="59">
        <v>41817</v>
      </c>
      <c r="D345">
        <v>11</v>
      </c>
      <c r="E345" s="60">
        <v>713</v>
      </c>
      <c r="F345" s="61">
        <v>3</v>
      </c>
      <c r="G345" t="s">
        <v>152</v>
      </c>
      <c r="H345" t="s">
        <v>147</v>
      </c>
    </row>
    <row r="346" spans="1:8" x14ac:dyDescent="0.35">
      <c r="A346">
        <v>48</v>
      </c>
      <c r="B346">
        <v>450008</v>
      </c>
      <c r="C346" s="59">
        <v>41870</v>
      </c>
      <c r="D346">
        <v>49</v>
      </c>
      <c r="E346" s="60">
        <v>412</v>
      </c>
      <c r="F346" s="61">
        <v>6</v>
      </c>
      <c r="G346" t="s">
        <v>151</v>
      </c>
      <c r="H346" t="s">
        <v>149</v>
      </c>
    </row>
    <row r="347" spans="1:8" x14ac:dyDescent="0.35">
      <c r="A347">
        <v>49</v>
      </c>
      <c r="B347">
        <v>385466</v>
      </c>
      <c r="C347" s="59">
        <v>41783</v>
      </c>
      <c r="D347">
        <v>44</v>
      </c>
      <c r="E347" s="60">
        <v>16</v>
      </c>
      <c r="F347" s="61">
        <v>7</v>
      </c>
      <c r="G347" t="s">
        <v>152</v>
      </c>
      <c r="H347" t="s">
        <v>147</v>
      </c>
    </row>
    <row r="348" spans="1:8" x14ac:dyDescent="0.35">
      <c r="A348">
        <v>50</v>
      </c>
      <c r="B348">
        <v>434728</v>
      </c>
      <c r="C348" s="59">
        <v>41986</v>
      </c>
      <c r="D348">
        <v>45</v>
      </c>
      <c r="E348" s="60">
        <v>991</v>
      </c>
      <c r="F348" s="61">
        <v>2</v>
      </c>
      <c r="G348" t="s">
        <v>152</v>
      </c>
      <c r="H348" t="s">
        <v>147</v>
      </c>
    </row>
    <row r="349" spans="1:8" x14ac:dyDescent="0.35">
      <c r="A349">
        <v>51</v>
      </c>
      <c r="B349">
        <v>409126</v>
      </c>
      <c r="C349" s="59">
        <v>41999</v>
      </c>
      <c r="D349">
        <v>26</v>
      </c>
      <c r="E349" s="60">
        <v>983</v>
      </c>
      <c r="F349" s="61">
        <v>4</v>
      </c>
      <c r="G349" t="s">
        <v>151</v>
      </c>
      <c r="H349" t="s">
        <v>149</v>
      </c>
    </row>
    <row r="350" spans="1:8" x14ac:dyDescent="0.35">
      <c r="A350">
        <v>52</v>
      </c>
      <c r="B350">
        <v>127033</v>
      </c>
      <c r="C350" s="59">
        <v>41932</v>
      </c>
      <c r="D350">
        <v>32</v>
      </c>
      <c r="E350" s="60">
        <v>504</v>
      </c>
      <c r="F350" s="61">
        <v>8</v>
      </c>
      <c r="G350" t="s">
        <v>146</v>
      </c>
      <c r="H350" t="s">
        <v>147</v>
      </c>
    </row>
    <row r="351" spans="1:8" x14ac:dyDescent="0.35">
      <c r="A351">
        <v>53</v>
      </c>
      <c r="B351">
        <v>220442</v>
      </c>
      <c r="C351" s="59">
        <v>41698</v>
      </c>
      <c r="D351">
        <v>41</v>
      </c>
      <c r="E351" s="60">
        <v>546</v>
      </c>
      <c r="F351" s="61">
        <v>8</v>
      </c>
      <c r="G351" t="s">
        <v>150</v>
      </c>
      <c r="H351" t="s">
        <v>147</v>
      </c>
    </row>
    <row r="352" spans="1:8" x14ac:dyDescent="0.35">
      <c r="A352">
        <v>54</v>
      </c>
      <c r="B352">
        <v>361925</v>
      </c>
      <c r="C352" s="59">
        <v>41721</v>
      </c>
      <c r="D352">
        <v>28</v>
      </c>
      <c r="E352" s="60">
        <v>815</v>
      </c>
      <c r="F352" s="61">
        <v>7</v>
      </c>
      <c r="G352" t="s">
        <v>146</v>
      </c>
      <c r="H352" t="s">
        <v>147</v>
      </c>
    </row>
    <row r="353" spans="1:8" x14ac:dyDescent="0.35">
      <c r="A353">
        <v>55</v>
      </c>
      <c r="B353">
        <v>365843</v>
      </c>
      <c r="C353" s="59">
        <v>41711</v>
      </c>
      <c r="D353">
        <v>43</v>
      </c>
      <c r="E353" s="60">
        <v>101</v>
      </c>
      <c r="F353" s="61">
        <v>3</v>
      </c>
      <c r="G353" t="s">
        <v>146</v>
      </c>
      <c r="H353" t="s">
        <v>147</v>
      </c>
    </row>
    <row r="354" spans="1:8" x14ac:dyDescent="0.35">
      <c r="A354">
        <v>56</v>
      </c>
      <c r="B354">
        <v>230431</v>
      </c>
      <c r="C354" s="59">
        <v>41699</v>
      </c>
      <c r="D354">
        <v>12</v>
      </c>
      <c r="E354" s="60">
        <v>755</v>
      </c>
      <c r="F354" s="61">
        <v>7</v>
      </c>
      <c r="G354" t="s">
        <v>151</v>
      </c>
      <c r="H354" t="s">
        <v>149</v>
      </c>
    </row>
    <row r="355" spans="1:8" x14ac:dyDescent="0.35">
      <c r="A355">
        <v>57</v>
      </c>
      <c r="B355">
        <v>452970</v>
      </c>
      <c r="C355" s="59">
        <v>41755</v>
      </c>
      <c r="D355">
        <v>36</v>
      </c>
      <c r="E355" s="60">
        <v>792</v>
      </c>
      <c r="F355" s="61">
        <v>10</v>
      </c>
      <c r="G355" t="s">
        <v>146</v>
      </c>
      <c r="H355" t="s">
        <v>147</v>
      </c>
    </row>
    <row r="356" spans="1:8" x14ac:dyDescent="0.35">
      <c r="A356">
        <v>58</v>
      </c>
      <c r="B356">
        <v>493607</v>
      </c>
      <c r="C356" s="59">
        <v>41654</v>
      </c>
      <c r="D356">
        <v>33</v>
      </c>
      <c r="E356" s="60">
        <v>490</v>
      </c>
      <c r="F356" s="61">
        <v>3</v>
      </c>
      <c r="G356" t="s">
        <v>146</v>
      </c>
      <c r="H356" t="s">
        <v>147</v>
      </c>
    </row>
    <row r="357" spans="1:8" x14ac:dyDescent="0.35">
      <c r="A357">
        <v>59</v>
      </c>
      <c r="B357">
        <v>446372</v>
      </c>
      <c r="C357" s="59">
        <v>41764</v>
      </c>
      <c r="D357">
        <v>25</v>
      </c>
      <c r="E357" s="60">
        <v>178</v>
      </c>
      <c r="F357" s="61">
        <v>10</v>
      </c>
      <c r="G357" t="s">
        <v>151</v>
      </c>
      <c r="H357" t="s">
        <v>149</v>
      </c>
    </row>
    <row r="358" spans="1:8" x14ac:dyDescent="0.35">
      <c r="A358">
        <v>60</v>
      </c>
      <c r="B358">
        <v>419937</v>
      </c>
      <c r="C358" s="59">
        <v>41970</v>
      </c>
      <c r="D358">
        <v>12</v>
      </c>
      <c r="E358" s="60">
        <v>868</v>
      </c>
      <c r="F358" s="61">
        <v>8</v>
      </c>
      <c r="G358" t="s">
        <v>151</v>
      </c>
      <c r="H358" t="s">
        <v>149</v>
      </c>
    </row>
    <row r="359" spans="1:8" x14ac:dyDescent="0.35">
      <c r="A359">
        <v>61</v>
      </c>
      <c r="B359">
        <v>104073</v>
      </c>
      <c r="C359" s="59">
        <v>41832</v>
      </c>
      <c r="D359">
        <v>28</v>
      </c>
      <c r="E359" s="60">
        <v>305</v>
      </c>
      <c r="F359" s="61">
        <v>7</v>
      </c>
      <c r="G359" t="s">
        <v>151</v>
      </c>
      <c r="H359" t="s">
        <v>149</v>
      </c>
    </row>
    <row r="360" spans="1:8" x14ac:dyDescent="0.35">
      <c r="A360">
        <v>62</v>
      </c>
      <c r="B360">
        <v>117525</v>
      </c>
      <c r="C360" s="59">
        <v>41664</v>
      </c>
      <c r="D360">
        <v>38</v>
      </c>
      <c r="E360" s="60">
        <v>674</v>
      </c>
      <c r="F360" s="61">
        <v>5</v>
      </c>
      <c r="G360" t="s">
        <v>146</v>
      </c>
      <c r="H360" t="s">
        <v>147</v>
      </c>
    </row>
    <row r="361" spans="1:8" x14ac:dyDescent="0.35">
      <c r="A361">
        <v>63</v>
      </c>
      <c r="B361">
        <v>111293</v>
      </c>
      <c r="C361" s="59">
        <v>41916</v>
      </c>
      <c r="D361">
        <v>32</v>
      </c>
      <c r="E361" s="60">
        <v>148</v>
      </c>
      <c r="F361" s="61">
        <v>10</v>
      </c>
      <c r="G361" t="s">
        <v>152</v>
      </c>
      <c r="H361" t="s">
        <v>147</v>
      </c>
    </row>
    <row r="362" spans="1:8" x14ac:dyDescent="0.35">
      <c r="A362">
        <v>64</v>
      </c>
      <c r="B362">
        <v>291982</v>
      </c>
      <c r="C362" s="59">
        <v>41933</v>
      </c>
      <c r="D362">
        <v>47</v>
      </c>
      <c r="E362" s="60">
        <v>315</v>
      </c>
      <c r="F362" s="61">
        <v>1</v>
      </c>
      <c r="G362" t="s">
        <v>155</v>
      </c>
      <c r="H362" t="s">
        <v>149</v>
      </c>
    </row>
    <row r="363" spans="1:8" x14ac:dyDescent="0.35">
      <c r="A363">
        <v>65</v>
      </c>
      <c r="B363">
        <v>451604</v>
      </c>
      <c r="C363" s="59">
        <v>41827</v>
      </c>
      <c r="D363">
        <v>28</v>
      </c>
      <c r="E363" s="60">
        <v>979</v>
      </c>
      <c r="F363" s="61">
        <v>8</v>
      </c>
      <c r="G363" t="s">
        <v>151</v>
      </c>
      <c r="H363" t="s">
        <v>149</v>
      </c>
    </row>
    <row r="364" spans="1:8" x14ac:dyDescent="0.35">
      <c r="A364">
        <v>66</v>
      </c>
      <c r="B364">
        <v>149501</v>
      </c>
      <c r="C364" s="59">
        <v>41940</v>
      </c>
      <c r="D364">
        <v>35</v>
      </c>
      <c r="E364" s="60">
        <v>458</v>
      </c>
      <c r="F364" s="61">
        <v>3</v>
      </c>
      <c r="G364" t="s">
        <v>146</v>
      </c>
      <c r="H364" t="s">
        <v>147</v>
      </c>
    </row>
    <row r="365" spans="1:8" x14ac:dyDescent="0.35">
      <c r="A365">
        <v>67</v>
      </c>
      <c r="B365">
        <v>295604</v>
      </c>
      <c r="C365" s="59">
        <v>41793</v>
      </c>
      <c r="D365">
        <v>16</v>
      </c>
      <c r="E365" s="60">
        <v>464</v>
      </c>
      <c r="F365" s="61">
        <v>5</v>
      </c>
      <c r="G365" t="s">
        <v>146</v>
      </c>
      <c r="H365" t="s">
        <v>147</v>
      </c>
    </row>
    <row r="366" spans="1:8" x14ac:dyDescent="0.35">
      <c r="A366">
        <v>68</v>
      </c>
      <c r="B366">
        <v>141960</v>
      </c>
      <c r="C366" s="59">
        <v>41949</v>
      </c>
      <c r="D366">
        <v>48</v>
      </c>
      <c r="E366" s="60">
        <v>74</v>
      </c>
      <c r="F366" s="61">
        <v>8</v>
      </c>
      <c r="G366" t="s">
        <v>146</v>
      </c>
      <c r="H366" t="s">
        <v>147</v>
      </c>
    </row>
    <row r="367" spans="1:8" x14ac:dyDescent="0.35">
      <c r="A367">
        <v>69</v>
      </c>
      <c r="B367">
        <v>449987</v>
      </c>
      <c r="C367" s="59">
        <v>41792</v>
      </c>
      <c r="D367">
        <v>11</v>
      </c>
      <c r="E367" s="60">
        <v>615</v>
      </c>
      <c r="F367" s="61">
        <v>4</v>
      </c>
      <c r="G367" t="s">
        <v>151</v>
      </c>
      <c r="H367" t="s">
        <v>149</v>
      </c>
    </row>
    <row r="368" spans="1:8" x14ac:dyDescent="0.35">
      <c r="A368">
        <v>70</v>
      </c>
      <c r="B368">
        <v>233362</v>
      </c>
      <c r="C368" s="59">
        <v>41779</v>
      </c>
      <c r="D368">
        <v>14</v>
      </c>
      <c r="E368" s="60">
        <v>862</v>
      </c>
      <c r="F368" s="61">
        <v>8</v>
      </c>
      <c r="G368" t="s">
        <v>146</v>
      </c>
      <c r="H368" t="s">
        <v>147</v>
      </c>
    </row>
    <row r="369" spans="1:8" x14ac:dyDescent="0.35">
      <c r="A369">
        <v>71</v>
      </c>
      <c r="B369">
        <v>364192</v>
      </c>
      <c r="C369" s="59">
        <v>41696</v>
      </c>
      <c r="D369">
        <v>41</v>
      </c>
      <c r="E369" s="60">
        <v>438</v>
      </c>
      <c r="F369" s="61">
        <v>1</v>
      </c>
      <c r="G369" t="s">
        <v>146</v>
      </c>
      <c r="H369" t="s">
        <v>147</v>
      </c>
    </row>
    <row r="370" spans="1:8" x14ac:dyDescent="0.35">
      <c r="A370">
        <v>72</v>
      </c>
      <c r="B370">
        <v>276589</v>
      </c>
      <c r="C370" s="59">
        <v>41807</v>
      </c>
      <c r="D370">
        <v>13</v>
      </c>
      <c r="E370" s="60">
        <v>166</v>
      </c>
      <c r="F370" s="61">
        <v>9</v>
      </c>
      <c r="G370" t="s">
        <v>154</v>
      </c>
      <c r="H370" t="s">
        <v>147</v>
      </c>
    </row>
    <row r="371" spans="1:8" x14ac:dyDescent="0.35">
      <c r="A371">
        <v>73</v>
      </c>
      <c r="B371">
        <v>128030</v>
      </c>
      <c r="C371" s="59">
        <v>41858</v>
      </c>
      <c r="D371">
        <v>21</v>
      </c>
      <c r="E371" s="60">
        <v>498</v>
      </c>
      <c r="F371" s="61">
        <v>10</v>
      </c>
      <c r="G371" t="s">
        <v>152</v>
      </c>
      <c r="H371" t="s">
        <v>147</v>
      </c>
    </row>
    <row r="372" spans="1:8" x14ac:dyDescent="0.35">
      <c r="A372">
        <v>74</v>
      </c>
      <c r="B372">
        <v>340466</v>
      </c>
      <c r="C372" s="59">
        <v>41768</v>
      </c>
      <c r="D372">
        <v>19</v>
      </c>
      <c r="E372" s="60">
        <v>585</v>
      </c>
      <c r="F372" s="61">
        <v>4</v>
      </c>
      <c r="G372" t="s">
        <v>146</v>
      </c>
      <c r="H372" t="s">
        <v>147</v>
      </c>
    </row>
    <row r="373" spans="1:8" x14ac:dyDescent="0.35">
      <c r="A373">
        <v>75</v>
      </c>
      <c r="B373">
        <v>395987</v>
      </c>
      <c r="C373" s="59">
        <v>41904</v>
      </c>
      <c r="D373">
        <v>36</v>
      </c>
      <c r="E373" s="60">
        <v>25</v>
      </c>
      <c r="F373" s="61">
        <v>1</v>
      </c>
      <c r="G373" t="s">
        <v>153</v>
      </c>
      <c r="H373" t="s">
        <v>149</v>
      </c>
    </row>
    <row r="374" spans="1:8" x14ac:dyDescent="0.35">
      <c r="A374">
        <v>76</v>
      </c>
      <c r="B374">
        <v>343134</v>
      </c>
      <c r="C374" s="59">
        <v>41741</v>
      </c>
      <c r="D374">
        <v>16</v>
      </c>
      <c r="E374" s="60">
        <v>257</v>
      </c>
      <c r="F374" s="61">
        <v>8</v>
      </c>
      <c r="G374" t="s">
        <v>146</v>
      </c>
      <c r="H374" t="s">
        <v>147</v>
      </c>
    </row>
    <row r="375" spans="1:8" x14ac:dyDescent="0.35">
      <c r="A375">
        <v>77</v>
      </c>
      <c r="B375">
        <v>305128</v>
      </c>
      <c r="C375" s="59">
        <v>41869</v>
      </c>
      <c r="D375">
        <v>44</v>
      </c>
      <c r="E375" s="60">
        <v>427</v>
      </c>
      <c r="F375" s="61">
        <v>10</v>
      </c>
      <c r="G375" t="s">
        <v>156</v>
      </c>
      <c r="H375" t="s">
        <v>147</v>
      </c>
    </row>
    <row r="376" spans="1:8" x14ac:dyDescent="0.35">
      <c r="A376">
        <v>78</v>
      </c>
      <c r="B376">
        <v>335761</v>
      </c>
      <c r="C376" s="59">
        <v>41756</v>
      </c>
      <c r="D376">
        <v>50</v>
      </c>
      <c r="E376" s="60">
        <v>701</v>
      </c>
      <c r="F376" s="61">
        <v>5</v>
      </c>
      <c r="G376" t="s">
        <v>151</v>
      </c>
      <c r="H376" t="s">
        <v>149</v>
      </c>
    </row>
    <row r="377" spans="1:8" x14ac:dyDescent="0.35">
      <c r="A377">
        <v>79</v>
      </c>
      <c r="B377">
        <v>444923</v>
      </c>
      <c r="C377" s="59">
        <v>41733</v>
      </c>
      <c r="D377">
        <v>15</v>
      </c>
      <c r="E377" s="60">
        <v>813</v>
      </c>
      <c r="F377" s="61">
        <v>5</v>
      </c>
      <c r="G377" t="s">
        <v>151</v>
      </c>
      <c r="H377" t="s">
        <v>149</v>
      </c>
    </row>
    <row r="378" spans="1:8" x14ac:dyDescent="0.35">
      <c r="A378">
        <v>80</v>
      </c>
      <c r="B378">
        <v>325987</v>
      </c>
      <c r="C378" s="59">
        <v>41973</v>
      </c>
      <c r="D378">
        <v>30</v>
      </c>
      <c r="E378" s="60">
        <v>165</v>
      </c>
      <c r="F378" s="61">
        <v>4</v>
      </c>
      <c r="G378" t="s">
        <v>151</v>
      </c>
      <c r="H378" t="s">
        <v>149</v>
      </c>
    </row>
    <row r="379" spans="1:8" x14ac:dyDescent="0.35">
      <c r="A379">
        <v>81</v>
      </c>
      <c r="B379">
        <v>316775</v>
      </c>
      <c r="C379" s="59">
        <v>41823</v>
      </c>
      <c r="D379">
        <v>43</v>
      </c>
      <c r="E379" s="60">
        <v>55</v>
      </c>
      <c r="F379" s="61">
        <v>4</v>
      </c>
      <c r="G379" t="s">
        <v>152</v>
      </c>
      <c r="H379" t="s">
        <v>147</v>
      </c>
    </row>
    <row r="380" spans="1:8" x14ac:dyDescent="0.35">
      <c r="A380">
        <v>82</v>
      </c>
      <c r="B380">
        <v>422132</v>
      </c>
      <c r="C380" s="59">
        <v>41936</v>
      </c>
      <c r="D380">
        <v>18</v>
      </c>
      <c r="E380" s="60">
        <v>560</v>
      </c>
      <c r="F380" s="61">
        <v>6</v>
      </c>
      <c r="G380" t="s">
        <v>151</v>
      </c>
      <c r="H380" t="s">
        <v>149</v>
      </c>
    </row>
    <row r="381" spans="1:8" x14ac:dyDescent="0.35">
      <c r="A381">
        <v>83</v>
      </c>
      <c r="B381">
        <v>245832</v>
      </c>
      <c r="C381" s="59">
        <v>41674</v>
      </c>
      <c r="D381">
        <v>39</v>
      </c>
      <c r="E381" s="60">
        <v>276</v>
      </c>
      <c r="F381" s="61">
        <v>3</v>
      </c>
      <c r="G381" t="s">
        <v>146</v>
      </c>
      <c r="H381" t="s">
        <v>147</v>
      </c>
    </row>
    <row r="382" spans="1:8" x14ac:dyDescent="0.35">
      <c r="A382">
        <v>84</v>
      </c>
      <c r="B382">
        <v>480857</v>
      </c>
      <c r="C382" s="59">
        <v>41698</v>
      </c>
      <c r="D382">
        <v>23</v>
      </c>
      <c r="E382" s="60">
        <v>768</v>
      </c>
      <c r="F382" s="61">
        <v>6</v>
      </c>
      <c r="G382" t="s">
        <v>150</v>
      </c>
      <c r="H382" t="s">
        <v>147</v>
      </c>
    </row>
    <row r="383" spans="1:8" x14ac:dyDescent="0.35">
      <c r="A383">
        <v>85</v>
      </c>
      <c r="B383">
        <v>428532</v>
      </c>
      <c r="C383" s="59">
        <v>41956</v>
      </c>
      <c r="D383">
        <v>49</v>
      </c>
      <c r="E383" s="60">
        <v>629</v>
      </c>
      <c r="F383" s="61">
        <v>4</v>
      </c>
      <c r="G383" t="s">
        <v>146</v>
      </c>
      <c r="H383" t="s">
        <v>147</v>
      </c>
    </row>
    <row r="384" spans="1:8" x14ac:dyDescent="0.35">
      <c r="A384">
        <v>86</v>
      </c>
      <c r="B384">
        <v>439462</v>
      </c>
      <c r="C384" s="59">
        <v>41811</v>
      </c>
      <c r="D384">
        <v>21</v>
      </c>
      <c r="E384" s="60">
        <v>294</v>
      </c>
      <c r="F384" s="61">
        <v>10</v>
      </c>
      <c r="G384" t="s">
        <v>151</v>
      </c>
      <c r="H384" t="s">
        <v>149</v>
      </c>
    </row>
    <row r="385" spans="1:8" x14ac:dyDescent="0.35">
      <c r="A385">
        <v>87</v>
      </c>
      <c r="B385">
        <v>171283</v>
      </c>
      <c r="C385" s="59">
        <v>41804</v>
      </c>
      <c r="D385">
        <v>50</v>
      </c>
      <c r="E385" s="60">
        <v>514</v>
      </c>
      <c r="F385" s="61">
        <v>7</v>
      </c>
      <c r="G385" t="s">
        <v>153</v>
      </c>
      <c r="H385" t="s">
        <v>149</v>
      </c>
    </row>
    <row r="386" spans="1:8" x14ac:dyDescent="0.35">
      <c r="A386">
        <v>88</v>
      </c>
      <c r="B386">
        <v>159731</v>
      </c>
      <c r="C386" s="59">
        <v>41748</v>
      </c>
      <c r="D386">
        <v>10</v>
      </c>
      <c r="E386" s="60">
        <v>111</v>
      </c>
      <c r="F386" s="61">
        <v>2</v>
      </c>
      <c r="G386" t="s">
        <v>151</v>
      </c>
      <c r="H386" t="s">
        <v>149</v>
      </c>
    </row>
    <row r="387" spans="1:8" x14ac:dyDescent="0.35">
      <c r="A387">
        <v>89</v>
      </c>
      <c r="B387">
        <v>227946</v>
      </c>
      <c r="C387" s="59">
        <v>41958</v>
      </c>
      <c r="D387">
        <v>40</v>
      </c>
      <c r="E387" s="60">
        <v>536</v>
      </c>
      <c r="F387" s="61">
        <v>10</v>
      </c>
      <c r="G387" t="s">
        <v>151</v>
      </c>
      <c r="H387" t="s">
        <v>149</v>
      </c>
    </row>
    <row r="388" spans="1:8" x14ac:dyDescent="0.35">
      <c r="A388">
        <v>90</v>
      </c>
      <c r="B388">
        <v>320107</v>
      </c>
      <c r="C388" s="59">
        <v>41966</v>
      </c>
      <c r="D388">
        <v>19</v>
      </c>
      <c r="E388" s="60">
        <v>578</v>
      </c>
      <c r="F388" s="61">
        <v>10</v>
      </c>
      <c r="G388" t="s">
        <v>152</v>
      </c>
      <c r="H388" t="s">
        <v>147</v>
      </c>
    </row>
    <row r="389" spans="1:8" x14ac:dyDescent="0.35">
      <c r="A389">
        <v>91</v>
      </c>
      <c r="B389">
        <v>340377</v>
      </c>
      <c r="C389" s="59">
        <v>41854</v>
      </c>
      <c r="D389">
        <v>19</v>
      </c>
      <c r="E389" s="60">
        <v>673</v>
      </c>
      <c r="F389" s="61">
        <v>1</v>
      </c>
      <c r="G389" t="s">
        <v>146</v>
      </c>
      <c r="H389" t="s">
        <v>147</v>
      </c>
    </row>
    <row r="390" spans="1:8" x14ac:dyDescent="0.35">
      <c r="A390">
        <v>92</v>
      </c>
      <c r="B390">
        <v>421419</v>
      </c>
      <c r="C390" s="59">
        <v>41964</v>
      </c>
      <c r="D390">
        <v>14</v>
      </c>
      <c r="E390" s="60">
        <v>839</v>
      </c>
      <c r="F390" s="61">
        <v>10</v>
      </c>
      <c r="G390" t="s">
        <v>151</v>
      </c>
      <c r="H390" t="s">
        <v>149</v>
      </c>
    </row>
    <row r="391" spans="1:8" x14ac:dyDescent="0.35">
      <c r="A391">
        <v>93</v>
      </c>
      <c r="B391">
        <v>417921</v>
      </c>
      <c r="C391" s="59">
        <v>41821</v>
      </c>
      <c r="D391">
        <v>42</v>
      </c>
      <c r="E391" s="60">
        <v>652</v>
      </c>
      <c r="F391" s="61">
        <v>8</v>
      </c>
      <c r="G391" t="s">
        <v>155</v>
      </c>
      <c r="H391" t="s">
        <v>149</v>
      </c>
    </row>
    <row r="392" spans="1:8" x14ac:dyDescent="0.35">
      <c r="A392">
        <v>94</v>
      </c>
      <c r="B392">
        <v>314870</v>
      </c>
      <c r="C392" s="59">
        <v>41779</v>
      </c>
      <c r="D392">
        <v>22</v>
      </c>
      <c r="E392" s="60">
        <v>419</v>
      </c>
      <c r="F392" s="61">
        <v>1</v>
      </c>
      <c r="G392" t="s">
        <v>155</v>
      </c>
      <c r="H392" t="s">
        <v>149</v>
      </c>
    </row>
    <row r="393" spans="1:8" x14ac:dyDescent="0.35">
      <c r="A393">
        <v>95</v>
      </c>
      <c r="B393">
        <v>396566</v>
      </c>
      <c r="C393" s="59">
        <v>41957</v>
      </c>
      <c r="D393">
        <v>22</v>
      </c>
      <c r="E393" s="60">
        <v>357</v>
      </c>
      <c r="F393" s="61">
        <v>2</v>
      </c>
      <c r="G393" t="s">
        <v>151</v>
      </c>
      <c r="H393" t="s">
        <v>149</v>
      </c>
    </row>
    <row r="394" spans="1:8" x14ac:dyDescent="0.35">
      <c r="A394">
        <v>96</v>
      </c>
      <c r="B394">
        <v>146891</v>
      </c>
      <c r="C394" s="59">
        <v>41755</v>
      </c>
      <c r="D394">
        <v>29</v>
      </c>
      <c r="E394" s="60">
        <v>322</v>
      </c>
      <c r="F394" s="61">
        <v>5</v>
      </c>
      <c r="G394" t="s">
        <v>151</v>
      </c>
      <c r="H394" t="s">
        <v>149</v>
      </c>
    </row>
    <row r="395" spans="1:8" x14ac:dyDescent="0.35">
      <c r="A395">
        <v>97</v>
      </c>
      <c r="B395">
        <v>429716</v>
      </c>
      <c r="C395" s="59">
        <v>41841</v>
      </c>
      <c r="D395">
        <v>37</v>
      </c>
      <c r="E395" s="60">
        <v>859</v>
      </c>
      <c r="F395" s="61">
        <v>5</v>
      </c>
      <c r="G395" t="s">
        <v>155</v>
      </c>
      <c r="H395" t="s">
        <v>149</v>
      </c>
    </row>
    <row r="396" spans="1:8" x14ac:dyDescent="0.35">
      <c r="A396">
        <v>98</v>
      </c>
      <c r="B396">
        <v>190807</v>
      </c>
      <c r="C396" s="59">
        <v>41941</v>
      </c>
      <c r="D396">
        <v>44</v>
      </c>
      <c r="E396" s="60">
        <v>321</v>
      </c>
      <c r="F396" s="61">
        <v>7</v>
      </c>
      <c r="G396" t="s">
        <v>153</v>
      </c>
      <c r="H396" t="s">
        <v>149</v>
      </c>
    </row>
    <row r="397" spans="1:8" x14ac:dyDescent="0.35">
      <c r="A397">
        <v>99</v>
      </c>
      <c r="B397">
        <v>479927</v>
      </c>
      <c r="C397" s="59">
        <v>41739</v>
      </c>
      <c r="D397">
        <v>31</v>
      </c>
      <c r="E397" s="60">
        <v>648</v>
      </c>
      <c r="F397" s="61">
        <v>3</v>
      </c>
      <c r="G397" t="s">
        <v>151</v>
      </c>
      <c r="H397" t="s">
        <v>149</v>
      </c>
    </row>
    <row r="398" spans="1:8" x14ac:dyDescent="0.35">
      <c r="A398">
        <v>1</v>
      </c>
      <c r="B398">
        <v>332824</v>
      </c>
      <c r="C398" s="59">
        <v>41804</v>
      </c>
      <c r="D398">
        <v>33</v>
      </c>
      <c r="E398" s="60">
        <v>555</v>
      </c>
      <c r="F398" s="61">
        <v>6</v>
      </c>
      <c r="G398" t="s">
        <v>146</v>
      </c>
      <c r="H398" t="s">
        <v>147</v>
      </c>
    </row>
    <row r="399" spans="1:8" x14ac:dyDescent="0.35">
      <c r="A399">
        <v>2</v>
      </c>
      <c r="B399">
        <v>108309</v>
      </c>
      <c r="C399" s="59">
        <v>41678</v>
      </c>
      <c r="D399">
        <v>13</v>
      </c>
      <c r="E399" s="60">
        <v>643</v>
      </c>
      <c r="F399" s="61">
        <v>9</v>
      </c>
      <c r="G399" t="s">
        <v>146</v>
      </c>
      <c r="H399" t="s">
        <v>147</v>
      </c>
    </row>
    <row r="400" spans="1:8" x14ac:dyDescent="0.35">
      <c r="A400">
        <v>3</v>
      </c>
      <c r="B400">
        <v>138494</v>
      </c>
      <c r="C400" s="59">
        <v>41732</v>
      </c>
      <c r="D400">
        <v>29</v>
      </c>
      <c r="E400" s="60">
        <v>994</v>
      </c>
      <c r="F400" s="61">
        <v>3</v>
      </c>
      <c r="G400" t="s">
        <v>148</v>
      </c>
      <c r="H400" t="s">
        <v>149</v>
      </c>
    </row>
    <row r="401" spans="1:8" x14ac:dyDescent="0.35">
      <c r="A401">
        <v>4</v>
      </c>
      <c r="B401">
        <v>380322</v>
      </c>
      <c r="C401" s="59">
        <v>41785</v>
      </c>
      <c r="D401">
        <v>34</v>
      </c>
      <c r="E401" s="60">
        <v>183</v>
      </c>
      <c r="F401" s="61">
        <v>1</v>
      </c>
      <c r="G401" t="s">
        <v>146</v>
      </c>
      <c r="H401" t="s">
        <v>147</v>
      </c>
    </row>
    <row r="402" spans="1:8" x14ac:dyDescent="0.35">
      <c r="A402">
        <v>5</v>
      </c>
      <c r="B402">
        <v>392447</v>
      </c>
      <c r="C402" s="59">
        <v>41770</v>
      </c>
      <c r="D402">
        <v>39</v>
      </c>
      <c r="E402" s="60">
        <v>179</v>
      </c>
      <c r="F402" s="61">
        <v>3</v>
      </c>
      <c r="G402" t="s">
        <v>146</v>
      </c>
      <c r="H402" t="s">
        <v>147</v>
      </c>
    </row>
    <row r="403" spans="1:8" x14ac:dyDescent="0.35">
      <c r="A403">
        <v>6</v>
      </c>
      <c r="B403">
        <v>144048</v>
      </c>
      <c r="C403" s="59">
        <v>41876</v>
      </c>
      <c r="D403">
        <v>29</v>
      </c>
      <c r="E403" s="60">
        <v>220</v>
      </c>
      <c r="F403" s="61">
        <v>4</v>
      </c>
      <c r="G403" t="s">
        <v>150</v>
      </c>
      <c r="H403" t="s">
        <v>147</v>
      </c>
    </row>
    <row r="404" spans="1:8" x14ac:dyDescent="0.35">
      <c r="A404">
        <v>7</v>
      </c>
      <c r="B404">
        <v>233347</v>
      </c>
      <c r="C404" s="59">
        <v>41855</v>
      </c>
      <c r="D404">
        <v>46</v>
      </c>
      <c r="E404" s="60">
        <v>473</v>
      </c>
      <c r="F404" s="61">
        <v>10</v>
      </c>
      <c r="G404" t="s">
        <v>146</v>
      </c>
      <c r="H404" t="s">
        <v>147</v>
      </c>
    </row>
    <row r="405" spans="1:8" x14ac:dyDescent="0.35">
      <c r="A405">
        <v>8</v>
      </c>
      <c r="B405">
        <v>386375</v>
      </c>
      <c r="C405" s="59">
        <v>41921</v>
      </c>
      <c r="D405">
        <v>47</v>
      </c>
      <c r="E405" s="60">
        <v>443</v>
      </c>
      <c r="F405" s="61">
        <v>7</v>
      </c>
      <c r="G405" t="s">
        <v>146</v>
      </c>
      <c r="H405" t="s">
        <v>147</v>
      </c>
    </row>
    <row r="406" spans="1:8" x14ac:dyDescent="0.35">
      <c r="A406">
        <v>9</v>
      </c>
      <c r="B406">
        <v>272961</v>
      </c>
      <c r="C406" s="59">
        <v>41792</v>
      </c>
      <c r="D406">
        <v>35</v>
      </c>
      <c r="E406" s="60">
        <v>481</v>
      </c>
      <c r="F406" s="61">
        <v>8</v>
      </c>
      <c r="G406" t="s">
        <v>151</v>
      </c>
      <c r="H406" t="s">
        <v>149</v>
      </c>
    </row>
    <row r="407" spans="1:8" x14ac:dyDescent="0.35">
      <c r="A407">
        <v>10</v>
      </c>
      <c r="B407">
        <v>363044</v>
      </c>
      <c r="C407" s="59">
        <v>41883</v>
      </c>
      <c r="D407">
        <v>26</v>
      </c>
      <c r="E407" s="60">
        <v>930</v>
      </c>
      <c r="F407" s="61">
        <v>4</v>
      </c>
      <c r="G407" t="s">
        <v>152</v>
      </c>
      <c r="H407" t="s">
        <v>147</v>
      </c>
    </row>
    <row r="408" spans="1:8" x14ac:dyDescent="0.35">
      <c r="A408">
        <v>11</v>
      </c>
      <c r="B408">
        <v>136163</v>
      </c>
      <c r="C408" s="59">
        <v>41965</v>
      </c>
      <c r="D408">
        <v>41</v>
      </c>
      <c r="E408" s="60">
        <v>703</v>
      </c>
      <c r="F408" s="61">
        <v>3</v>
      </c>
      <c r="G408" t="s">
        <v>146</v>
      </c>
      <c r="H408" t="s">
        <v>147</v>
      </c>
    </row>
    <row r="409" spans="1:8" x14ac:dyDescent="0.35">
      <c r="A409">
        <v>12</v>
      </c>
      <c r="B409">
        <v>115357</v>
      </c>
      <c r="C409" s="59">
        <v>41912</v>
      </c>
      <c r="D409">
        <v>16</v>
      </c>
      <c r="E409" s="60">
        <v>254</v>
      </c>
      <c r="F409" s="61">
        <v>4</v>
      </c>
      <c r="G409" t="s">
        <v>152</v>
      </c>
      <c r="H409" t="s">
        <v>147</v>
      </c>
    </row>
    <row r="410" spans="1:8" x14ac:dyDescent="0.35">
      <c r="A410">
        <v>13</v>
      </c>
      <c r="B410">
        <v>232895</v>
      </c>
      <c r="C410" s="59">
        <v>41887</v>
      </c>
      <c r="D410">
        <v>50</v>
      </c>
      <c r="E410" s="60">
        <v>859</v>
      </c>
      <c r="F410" s="61">
        <v>8</v>
      </c>
      <c r="G410" t="s">
        <v>151</v>
      </c>
      <c r="H410" t="s">
        <v>149</v>
      </c>
    </row>
    <row r="411" spans="1:8" x14ac:dyDescent="0.35">
      <c r="A411">
        <v>14</v>
      </c>
      <c r="B411">
        <v>240440</v>
      </c>
      <c r="C411" s="59">
        <v>41797</v>
      </c>
      <c r="D411">
        <v>17</v>
      </c>
      <c r="E411" s="60">
        <v>183</v>
      </c>
      <c r="F411" s="61">
        <v>5</v>
      </c>
      <c r="G411" t="s">
        <v>151</v>
      </c>
      <c r="H411" t="s">
        <v>149</v>
      </c>
    </row>
    <row r="412" spans="1:8" x14ac:dyDescent="0.35">
      <c r="A412">
        <v>15</v>
      </c>
      <c r="B412">
        <v>488222</v>
      </c>
      <c r="C412" s="59">
        <v>41681</v>
      </c>
      <c r="D412">
        <v>47</v>
      </c>
      <c r="E412" s="60">
        <v>577</v>
      </c>
      <c r="F412" s="61">
        <v>6</v>
      </c>
      <c r="G412" t="s">
        <v>151</v>
      </c>
      <c r="H412" t="s">
        <v>149</v>
      </c>
    </row>
    <row r="413" spans="1:8" x14ac:dyDescent="0.35">
      <c r="A413">
        <v>16</v>
      </c>
      <c r="B413">
        <v>228159</v>
      </c>
      <c r="C413" s="59">
        <v>41781</v>
      </c>
      <c r="D413">
        <v>44</v>
      </c>
      <c r="E413" s="60">
        <v>213</v>
      </c>
      <c r="F413" s="61">
        <v>5</v>
      </c>
      <c r="G413" t="s">
        <v>146</v>
      </c>
      <c r="H413" t="s">
        <v>147</v>
      </c>
    </row>
    <row r="414" spans="1:8" x14ac:dyDescent="0.35">
      <c r="A414">
        <v>17</v>
      </c>
      <c r="B414">
        <v>105778</v>
      </c>
      <c r="C414" s="59">
        <v>41992</v>
      </c>
      <c r="D414">
        <v>23</v>
      </c>
      <c r="E414" s="60">
        <v>739</v>
      </c>
      <c r="F414" s="61">
        <v>10</v>
      </c>
      <c r="G414" t="s">
        <v>151</v>
      </c>
      <c r="H414" t="s">
        <v>149</v>
      </c>
    </row>
    <row r="415" spans="1:8" x14ac:dyDescent="0.35">
      <c r="A415">
        <v>18</v>
      </c>
      <c r="B415">
        <v>498539</v>
      </c>
      <c r="C415" s="59">
        <v>41663</v>
      </c>
      <c r="D415">
        <v>13</v>
      </c>
      <c r="E415" s="60">
        <v>676</v>
      </c>
      <c r="F415" s="61">
        <v>7</v>
      </c>
      <c r="G415" t="s">
        <v>146</v>
      </c>
      <c r="H415" t="s">
        <v>147</v>
      </c>
    </row>
    <row r="416" spans="1:8" x14ac:dyDescent="0.35">
      <c r="A416">
        <v>19</v>
      </c>
      <c r="B416">
        <v>156698</v>
      </c>
      <c r="C416" s="59">
        <v>41663</v>
      </c>
      <c r="D416">
        <v>18</v>
      </c>
      <c r="E416" s="60">
        <v>722</v>
      </c>
      <c r="F416" s="61">
        <v>10</v>
      </c>
      <c r="G416" t="s">
        <v>151</v>
      </c>
      <c r="H416" t="s">
        <v>149</v>
      </c>
    </row>
    <row r="417" spans="1:8" x14ac:dyDescent="0.35">
      <c r="A417">
        <v>20</v>
      </c>
      <c r="B417">
        <v>399923</v>
      </c>
      <c r="C417" s="59">
        <v>41883</v>
      </c>
      <c r="D417">
        <v>32</v>
      </c>
      <c r="E417" s="60">
        <v>438</v>
      </c>
      <c r="F417" s="61">
        <v>10</v>
      </c>
      <c r="G417" t="s">
        <v>151</v>
      </c>
      <c r="H417" t="s">
        <v>149</v>
      </c>
    </row>
    <row r="418" spans="1:8" x14ac:dyDescent="0.35">
      <c r="A418">
        <v>21</v>
      </c>
      <c r="B418">
        <v>402476</v>
      </c>
      <c r="C418" s="59">
        <v>41791</v>
      </c>
      <c r="D418">
        <v>37</v>
      </c>
      <c r="E418" s="60">
        <v>437</v>
      </c>
      <c r="F418" s="61">
        <v>5</v>
      </c>
      <c r="G418" t="s">
        <v>151</v>
      </c>
      <c r="H418" t="s">
        <v>149</v>
      </c>
    </row>
    <row r="419" spans="1:8" x14ac:dyDescent="0.35">
      <c r="A419">
        <v>22</v>
      </c>
      <c r="B419">
        <v>314793</v>
      </c>
      <c r="C419" s="59">
        <v>41903</v>
      </c>
      <c r="D419">
        <v>17</v>
      </c>
      <c r="E419" s="60">
        <v>481</v>
      </c>
      <c r="F419" s="61">
        <v>5</v>
      </c>
      <c r="G419" t="s">
        <v>152</v>
      </c>
      <c r="H419" t="s">
        <v>147</v>
      </c>
    </row>
    <row r="420" spans="1:8" x14ac:dyDescent="0.35">
      <c r="A420">
        <v>23</v>
      </c>
      <c r="B420">
        <v>128712</v>
      </c>
      <c r="C420" s="59">
        <v>41718</v>
      </c>
      <c r="D420">
        <v>20</v>
      </c>
      <c r="E420" s="60">
        <v>376</v>
      </c>
      <c r="F420" s="61">
        <v>6</v>
      </c>
      <c r="G420" t="s">
        <v>153</v>
      </c>
      <c r="H420" t="s">
        <v>149</v>
      </c>
    </row>
    <row r="421" spans="1:8" x14ac:dyDescent="0.35">
      <c r="A421">
        <v>24</v>
      </c>
      <c r="B421">
        <v>463142</v>
      </c>
      <c r="C421" s="59">
        <v>41804</v>
      </c>
      <c r="D421">
        <v>10</v>
      </c>
      <c r="E421" s="60">
        <v>830</v>
      </c>
      <c r="F421" s="61">
        <v>1</v>
      </c>
      <c r="G421" t="s">
        <v>146</v>
      </c>
      <c r="H421" t="s">
        <v>147</v>
      </c>
    </row>
    <row r="422" spans="1:8" x14ac:dyDescent="0.35">
      <c r="A422">
        <v>25</v>
      </c>
      <c r="B422">
        <v>474184</v>
      </c>
      <c r="C422" s="59">
        <v>41713</v>
      </c>
      <c r="D422">
        <v>19</v>
      </c>
      <c r="E422" s="60">
        <v>56</v>
      </c>
      <c r="F422" s="61">
        <v>1</v>
      </c>
      <c r="G422" t="s">
        <v>151</v>
      </c>
      <c r="H422" t="s">
        <v>149</v>
      </c>
    </row>
    <row r="423" spans="1:8" x14ac:dyDescent="0.35">
      <c r="A423">
        <v>26</v>
      </c>
      <c r="B423">
        <v>452511</v>
      </c>
      <c r="C423" s="59">
        <v>41725</v>
      </c>
      <c r="D423">
        <v>31</v>
      </c>
      <c r="E423" s="60">
        <v>675</v>
      </c>
      <c r="F423" s="61">
        <v>3</v>
      </c>
      <c r="G423" t="s">
        <v>154</v>
      </c>
      <c r="H423" t="s">
        <v>147</v>
      </c>
    </row>
    <row r="424" spans="1:8" x14ac:dyDescent="0.35">
      <c r="A424">
        <v>27</v>
      </c>
      <c r="B424">
        <v>223658</v>
      </c>
      <c r="C424" s="59">
        <v>41912</v>
      </c>
      <c r="D424">
        <v>38</v>
      </c>
      <c r="E424" s="60">
        <v>790</v>
      </c>
      <c r="F424" s="61">
        <v>10</v>
      </c>
      <c r="G424" t="s">
        <v>151</v>
      </c>
      <c r="H424" t="s">
        <v>149</v>
      </c>
    </row>
    <row r="425" spans="1:8" x14ac:dyDescent="0.35">
      <c r="A425">
        <v>28</v>
      </c>
      <c r="B425">
        <v>192487</v>
      </c>
      <c r="C425" s="59">
        <v>41753</v>
      </c>
      <c r="D425">
        <v>23</v>
      </c>
      <c r="E425" s="60">
        <v>260</v>
      </c>
      <c r="F425" s="61">
        <v>2</v>
      </c>
      <c r="G425" t="s">
        <v>152</v>
      </c>
      <c r="H425" t="s">
        <v>147</v>
      </c>
    </row>
    <row r="426" spans="1:8" x14ac:dyDescent="0.35">
      <c r="A426">
        <v>29</v>
      </c>
      <c r="B426">
        <v>166159</v>
      </c>
      <c r="C426" s="59">
        <v>42002</v>
      </c>
      <c r="D426">
        <v>13</v>
      </c>
      <c r="E426" s="60">
        <v>811</v>
      </c>
      <c r="F426" s="61">
        <v>5</v>
      </c>
      <c r="G426" t="s">
        <v>151</v>
      </c>
      <c r="H426" t="s">
        <v>149</v>
      </c>
    </row>
    <row r="427" spans="1:8" x14ac:dyDescent="0.35">
      <c r="A427">
        <v>30</v>
      </c>
      <c r="B427">
        <v>405090</v>
      </c>
      <c r="C427" s="59">
        <v>41902</v>
      </c>
      <c r="D427">
        <v>47</v>
      </c>
      <c r="E427" s="60">
        <v>324</v>
      </c>
      <c r="F427" s="61">
        <v>8</v>
      </c>
      <c r="G427" t="s">
        <v>151</v>
      </c>
      <c r="H427" t="s">
        <v>149</v>
      </c>
    </row>
    <row r="428" spans="1:8" x14ac:dyDescent="0.35">
      <c r="A428">
        <v>31</v>
      </c>
      <c r="B428">
        <v>346466</v>
      </c>
      <c r="C428" s="59">
        <v>41862</v>
      </c>
      <c r="D428">
        <v>14</v>
      </c>
      <c r="E428" s="60">
        <v>764</v>
      </c>
      <c r="F428" s="61">
        <v>10</v>
      </c>
      <c r="G428" t="s">
        <v>152</v>
      </c>
      <c r="H428" t="s">
        <v>147</v>
      </c>
    </row>
    <row r="429" spans="1:8" x14ac:dyDescent="0.35">
      <c r="A429">
        <v>32</v>
      </c>
      <c r="B429">
        <v>413230</v>
      </c>
      <c r="C429" s="59">
        <v>41762</v>
      </c>
      <c r="D429">
        <v>50</v>
      </c>
      <c r="E429" s="60">
        <v>862</v>
      </c>
      <c r="F429" s="61">
        <v>1</v>
      </c>
      <c r="G429" t="s">
        <v>151</v>
      </c>
      <c r="H429" t="s">
        <v>149</v>
      </c>
    </row>
    <row r="430" spans="1:8" x14ac:dyDescent="0.35">
      <c r="A430">
        <v>33</v>
      </c>
      <c r="B430">
        <v>488019</v>
      </c>
      <c r="C430" s="59">
        <v>41970</v>
      </c>
      <c r="D430">
        <v>40</v>
      </c>
      <c r="E430" s="60">
        <v>716</v>
      </c>
      <c r="F430" s="61">
        <v>5</v>
      </c>
      <c r="G430" t="s">
        <v>146</v>
      </c>
      <c r="H430" t="s">
        <v>147</v>
      </c>
    </row>
    <row r="431" spans="1:8" x14ac:dyDescent="0.35">
      <c r="A431">
        <v>34</v>
      </c>
      <c r="B431">
        <v>394832</v>
      </c>
      <c r="C431" s="59">
        <v>41860</v>
      </c>
      <c r="D431">
        <v>38</v>
      </c>
      <c r="E431" s="60">
        <v>72</v>
      </c>
      <c r="F431" s="61">
        <v>8</v>
      </c>
      <c r="G431" t="s">
        <v>151</v>
      </c>
      <c r="H431" t="s">
        <v>149</v>
      </c>
    </row>
    <row r="432" spans="1:8" x14ac:dyDescent="0.35">
      <c r="A432">
        <v>35</v>
      </c>
      <c r="B432">
        <v>273344</v>
      </c>
      <c r="C432" s="59">
        <v>41758</v>
      </c>
      <c r="D432">
        <v>23</v>
      </c>
      <c r="E432" s="60">
        <v>710</v>
      </c>
      <c r="F432" s="61">
        <v>7</v>
      </c>
      <c r="G432" t="s">
        <v>154</v>
      </c>
      <c r="H432" t="s">
        <v>147</v>
      </c>
    </row>
    <row r="433" spans="1:8" x14ac:dyDescent="0.35">
      <c r="A433">
        <v>36</v>
      </c>
      <c r="B433">
        <v>154923</v>
      </c>
      <c r="C433" s="59">
        <v>41700</v>
      </c>
      <c r="D433">
        <v>50</v>
      </c>
      <c r="E433" s="60">
        <v>991</v>
      </c>
      <c r="F433" s="61">
        <v>10</v>
      </c>
      <c r="G433" t="s">
        <v>146</v>
      </c>
      <c r="H433" t="s">
        <v>147</v>
      </c>
    </row>
    <row r="434" spans="1:8" x14ac:dyDescent="0.35">
      <c r="A434">
        <v>37</v>
      </c>
      <c r="B434">
        <v>494002</v>
      </c>
      <c r="C434" s="59">
        <v>41727</v>
      </c>
      <c r="D434">
        <v>16</v>
      </c>
      <c r="E434" s="60">
        <v>39</v>
      </c>
      <c r="F434" s="61">
        <v>9</v>
      </c>
      <c r="G434" t="s">
        <v>151</v>
      </c>
      <c r="H434" t="s">
        <v>149</v>
      </c>
    </row>
    <row r="435" spans="1:8" x14ac:dyDescent="0.35">
      <c r="A435">
        <v>38</v>
      </c>
      <c r="B435">
        <v>370890</v>
      </c>
      <c r="C435" s="59">
        <v>41876</v>
      </c>
      <c r="D435">
        <v>31</v>
      </c>
      <c r="E435" s="60">
        <v>765</v>
      </c>
      <c r="F435" s="61">
        <v>2</v>
      </c>
      <c r="G435" t="s">
        <v>152</v>
      </c>
      <c r="H435" t="s">
        <v>147</v>
      </c>
    </row>
    <row r="436" spans="1:8" x14ac:dyDescent="0.35">
      <c r="A436">
        <v>39</v>
      </c>
      <c r="B436">
        <v>226967</v>
      </c>
      <c r="C436" s="59">
        <v>41843</v>
      </c>
      <c r="D436">
        <v>42</v>
      </c>
      <c r="E436" s="60">
        <v>336</v>
      </c>
      <c r="F436" s="61">
        <v>8</v>
      </c>
      <c r="G436" t="s">
        <v>154</v>
      </c>
      <c r="H436" t="s">
        <v>147</v>
      </c>
    </row>
    <row r="437" spans="1:8" x14ac:dyDescent="0.35">
      <c r="A437">
        <v>40</v>
      </c>
      <c r="B437">
        <v>436377</v>
      </c>
      <c r="C437" s="59">
        <v>41859</v>
      </c>
      <c r="D437">
        <v>13</v>
      </c>
      <c r="E437" s="60">
        <v>882</v>
      </c>
      <c r="F437" s="61">
        <v>8</v>
      </c>
      <c r="G437" t="s">
        <v>151</v>
      </c>
      <c r="H437" t="s">
        <v>149</v>
      </c>
    </row>
    <row r="438" spans="1:8" x14ac:dyDescent="0.35">
      <c r="A438">
        <v>41</v>
      </c>
      <c r="B438">
        <v>424345</v>
      </c>
      <c r="C438" s="59">
        <v>41647</v>
      </c>
      <c r="D438">
        <v>40</v>
      </c>
      <c r="E438" s="60">
        <v>221</v>
      </c>
      <c r="F438" s="61">
        <v>9</v>
      </c>
      <c r="G438" t="s">
        <v>152</v>
      </c>
      <c r="H438" t="s">
        <v>147</v>
      </c>
    </row>
    <row r="439" spans="1:8" x14ac:dyDescent="0.35">
      <c r="A439">
        <v>42</v>
      </c>
      <c r="B439">
        <v>147941</v>
      </c>
      <c r="C439" s="59">
        <v>41971</v>
      </c>
      <c r="D439">
        <v>22</v>
      </c>
      <c r="E439" s="60">
        <v>474</v>
      </c>
      <c r="F439" s="61">
        <v>2</v>
      </c>
      <c r="G439" t="s">
        <v>154</v>
      </c>
      <c r="H439" t="s">
        <v>147</v>
      </c>
    </row>
    <row r="440" spans="1:8" x14ac:dyDescent="0.35">
      <c r="A440">
        <v>43</v>
      </c>
      <c r="B440">
        <v>165003</v>
      </c>
      <c r="C440" s="59">
        <v>42000</v>
      </c>
      <c r="D440">
        <v>25</v>
      </c>
      <c r="E440" s="60">
        <v>998</v>
      </c>
      <c r="F440" s="61">
        <v>10</v>
      </c>
      <c r="G440" t="s">
        <v>154</v>
      </c>
      <c r="H440" t="s">
        <v>147</v>
      </c>
    </row>
    <row r="441" spans="1:8" x14ac:dyDescent="0.35">
      <c r="A441">
        <v>44</v>
      </c>
      <c r="B441">
        <v>423134</v>
      </c>
      <c r="C441" s="59">
        <v>41862</v>
      </c>
      <c r="D441">
        <v>36</v>
      </c>
      <c r="E441" s="60">
        <v>848</v>
      </c>
      <c r="F441" s="61">
        <v>2</v>
      </c>
      <c r="G441" t="s">
        <v>151</v>
      </c>
      <c r="H441" t="s">
        <v>149</v>
      </c>
    </row>
    <row r="442" spans="1:8" x14ac:dyDescent="0.35">
      <c r="A442">
        <v>45</v>
      </c>
      <c r="B442">
        <v>197795</v>
      </c>
      <c r="C442" s="59">
        <v>41698</v>
      </c>
      <c r="D442">
        <v>47</v>
      </c>
      <c r="E442" s="60">
        <v>126</v>
      </c>
      <c r="F442" s="61">
        <v>2</v>
      </c>
      <c r="G442" t="s">
        <v>146</v>
      </c>
      <c r="H442" t="s">
        <v>147</v>
      </c>
    </row>
    <row r="443" spans="1:8" x14ac:dyDescent="0.35">
      <c r="A443">
        <v>46</v>
      </c>
      <c r="B443">
        <v>484865</v>
      </c>
      <c r="C443" s="59">
        <v>41671</v>
      </c>
      <c r="D443">
        <v>42</v>
      </c>
      <c r="E443" s="60">
        <v>848</v>
      </c>
      <c r="F443" s="61">
        <v>7</v>
      </c>
      <c r="G443" t="s">
        <v>151</v>
      </c>
      <c r="H443" t="s">
        <v>149</v>
      </c>
    </row>
    <row r="444" spans="1:8" x14ac:dyDescent="0.35">
      <c r="A444">
        <v>47</v>
      </c>
      <c r="B444">
        <v>166425</v>
      </c>
      <c r="C444" s="59">
        <v>41889</v>
      </c>
      <c r="D444">
        <v>37</v>
      </c>
      <c r="E444" s="60">
        <v>986</v>
      </c>
      <c r="F444" s="61">
        <v>5</v>
      </c>
      <c r="G444" t="s">
        <v>152</v>
      </c>
      <c r="H444" t="s">
        <v>147</v>
      </c>
    </row>
    <row r="445" spans="1:8" x14ac:dyDescent="0.35">
      <c r="A445">
        <v>48</v>
      </c>
      <c r="B445">
        <v>283470</v>
      </c>
      <c r="C445" s="59">
        <v>41833</v>
      </c>
      <c r="D445">
        <v>43</v>
      </c>
      <c r="E445" s="60">
        <v>967</v>
      </c>
      <c r="F445" s="61">
        <v>10</v>
      </c>
      <c r="G445" t="s">
        <v>151</v>
      </c>
      <c r="H445" t="s">
        <v>149</v>
      </c>
    </row>
    <row r="446" spans="1:8" x14ac:dyDescent="0.35">
      <c r="A446">
        <v>49</v>
      </c>
      <c r="B446">
        <v>381025</v>
      </c>
      <c r="C446" s="59">
        <v>41830</v>
      </c>
      <c r="D446">
        <v>24</v>
      </c>
      <c r="E446" s="60">
        <v>500</v>
      </c>
      <c r="F446" s="61">
        <v>3</v>
      </c>
      <c r="G446" t="s">
        <v>152</v>
      </c>
      <c r="H446" t="s">
        <v>147</v>
      </c>
    </row>
    <row r="447" spans="1:8" x14ac:dyDescent="0.35">
      <c r="A447">
        <v>50</v>
      </c>
      <c r="B447">
        <v>469512</v>
      </c>
      <c r="C447" s="59">
        <v>41659</v>
      </c>
      <c r="D447">
        <v>24</v>
      </c>
      <c r="E447" s="60">
        <v>771</v>
      </c>
      <c r="F447" s="61">
        <v>9</v>
      </c>
      <c r="G447" t="s">
        <v>152</v>
      </c>
      <c r="H447" t="s">
        <v>147</v>
      </c>
    </row>
    <row r="448" spans="1:8" x14ac:dyDescent="0.35">
      <c r="A448">
        <v>51</v>
      </c>
      <c r="B448">
        <v>256294</v>
      </c>
      <c r="C448" s="59">
        <v>41819</v>
      </c>
      <c r="D448">
        <v>26</v>
      </c>
      <c r="E448" s="60">
        <v>304</v>
      </c>
      <c r="F448" s="61">
        <v>6</v>
      </c>
      <c r="G448" t="s">
        <v>151</v>
      </c>
      <c r="H448" t="s">
        <v>149</v>
      </c>
    </row>
    <row r="449" spans="1:8" x14ac:dyDescent="0.35">
      <c r="A449">
        <v>52</v>
      </c>
      <c r="B449">
        <v>277971</v>
      </c>
      <c r="C449" s="59">
        <v>41766</v>
      </c>
      <c r="D449">
        <v>25</v>
      </c>
      <c r="E449" s="60">
        <v>625</v>
      </c>
      <c r="F449" s="61">
        <v>3</v>
      </c>
      <c r="G449" t="s">
        <v>146</v>
      </c>
      <c r="H449" t="s">
        <v>147</v>
      </c>
    </row>
    <row r="450" spans="1:8" x14ac:dyDescent="0.35">
      <c r="A450">
        <v>53</v>
      </c>
      <c r="B450">
        <v>123128</v>
      </c>
      <c r="C450" s="59">
        <v>41677</v>
      </c>
      <c r="D450">
        <v>25</v>
      </c>
      <c r="E450" s="60">
        <v>228</v>
      </c>
      <c r="F450" s="61">
        <v>2</v>
      </c>
      <c r="G450" t="s">
        <v>150</v>
      </c>
      <c r="H450" t="s">
        <v>147</v>
      </c>
    </row>
    <row r="451" spans="1:8" x14ac:dyDescent="0.35">
      <c r="A451">
        <v>54</v>
      </c>
      <c r="B451">
        <v>133620</v>
      </c>
      <c r="C451" s="59">
        <v>41899</v>
      </c>
      <c r="D451">
        <v>29</v>
      </c>
      <c r="E451" s="60">
        <v>282</v>
      </c>
      <c r="F451" s="61">
        <v>4</v>
      </c>
      <c r="G451" t="s">
        <v>146</v>
      </c>
      <c r="H451" t="s">
        <v>147</v>
      </c>
    </row>
    <row r="452" spans="1:8" x14ac:dyDescent="0.35">
      <c r="A452">
        <v>55</v>
      </c>
      <c r="B452">
        <v>433527</v>
      </c>
      <c r="C452" s="59">
        <v>41710</v>
      </c>
      <c r="D452">
        <v>14</v>
      </c>
      <c r="E452" s="60">
        <v>463</v>
      </c>
      <c r="F452" s="61">
        <v>7</v>
      </c>
      <c r="G452" t="s">
        <v>146</v>
      </c>
      <c r="H452" t="s">
        <v>147</v>
      </c>
    </row>
    <row r="453" spans="1:8" x14ac:dyDescent="0.35">
      <c r="A453">
        <v>56</v>
      </c>
      <c r="B453">
        <v>441965</v>
      </c>
      <c r="C453" s="59">
        <v>41692</v>
      </c>
      <c r="D453">
        <v>23</v>
      </c>
      <c r="E453" s="60">
        <v>968</v>
      </c>
      <c r="F453" s="61">
        <v>6</v>
      </c>
      <c r="G453" t="s">
        <v>151</v>
      </c>
      <c r="H453" t="s">
        <v>149</v>
      </c>
    </row>
    <row r="454" spans="1:8" x14ac:dyDescent="0.35">
      <c r="A454">
        <v>57</v>
      </c>
      <c r="B454">
        <v>214906</v>
      </c>
      <c r="C454" s="59">
        <v>41759</v>
      </c>
      <c r="D454">
        <v>24</v>
      </c>
      <c r="E454" s="60">
        <v>82</v>
      </c>
      <c r="F454" s="61">
        <v>8</v>
      </c>
      <c r="G454" t="s">
        <v>146</v>
      </c>
      <c r="H454" t="s">
        <v>147</v>
      </c>
    </row>
    <row r="455" spans="1:8" x14ac:dyDescent="0.35">
      <c r="A455">
        <v>58</v>
      </c>
      <c r="B455">
        <v>493330</v>
      </c>
      <c r="C455" s="59">
        <v>41844</v>
      </c>
      <c r="D455">
        <v>49</v>
      </c>
      <c r="E455" s="60">
        <v>637</v>
      </c>
      <c r="F455" s="61">
        <v>8</v>
      </c>
      <c r="G455" t="s">
        <v>146</v>
      </c>
      <c r="H455" t="s">
        <v>147</v>
      </c>
    </row>
    <row r="456" spans="1:8" x14ac:dyDescent="0.35">
      <c r="A456">
        <v>59</v>
      </c>
      <c r="B456">
        <v>439222</v>
      </c>
      <c r="C456" s="59">
        <v>41752</v>
      </c>
      <c r="D456">
        <v>21</v>
      </c>
      <c r="E456" s="60">
        <v>311</v>
      </c>
      <c r="F456" s="61">
        <v>4</v>
      </c>
      <c r="G456" t="s">
        <v>151</v>
      </c>
      <c r="H456" t="s">
        <v>149</v>
      </c>
    </row>
    <row r="457" spans="1:8" x14ac:dyDescent="0.35">
      <c r="A457">
        <v>60</v>
      </c>
      <c r="B457">
        <v>282183</v>
      </c>
      <c r="C457" s="59">
        <v>41903</v>
      </c>
      <c r="D457">
        <v>30</v>
      </c>
      <c r="E457" s="60">
        <v>752</v>
      </c>
      <c r="F457" s="61">
        <v>10</v>
      </c>
      <c r="G457" t="s">
        <v>151</v>
      </c>
      <c r="H457" t="s">
        <v>149</v>
      </c>
    </row>
    <row r="458" spans="1:8" x14ac:dyDescent="0.35">
      <c r="A458">
        <v>61</v>
      </c>
      <c r="B458">
        <v>315067</v>
      </c>
      <c r="C458" s="59">
        <v>41858</v>
      </c>
      <c r="D458">
        <v>38</v>
      </c>
      <c r="E458" s="60">
        <v>700</v>
      </c>
      <c r="F458" s="61">
        <v>6</v>
      </c>
      <c r="G458" t="s">
        <v>151</v>
      </c>
      <c r="H458" t="s">
        <v>149</v>
      </c>
    </row>
    <row r="459" spans="1:8" x14ac:dyDescent="0.35">
      <c r="A459">
        <v>62</v>
      </c>
      <c r="B459">
        <v>369553</v>
      </c>
      <c r="C459" s="59">
        <v>41888</v>
      </c>
      <c r="D459">
        <v>48</v>
      </c>
      <c r="E459" s="60">
        <v>167</v>
      </c>
      <c r="F459" s="61">
        <v>7</v>
      </c>
      <c r="G459" t="s">
        <v>146</v>
      </c>
      <c r="H459" t="s">
        <v>147</v>
      </c>
    </row>
    <row r="460" spans="1:8" x14ac:dyDescent="0.35">
      <c r="A460">
        <v>63</v>
      </c>
      <c r="B460">
        <v>101539</v>
      </c>
      <c r="C460" s="59">
        <v>41883</v>
      </c>
      <c r="D460">
        <v>40</v>
      </c>
      <c r="E460" s="60">
        <v>935</v>
      </c>
      <c r="F460" s="61">
        <v>8</v>
      </c>
      <c r="G460" t="s">
        <v>152</v>
      </c>
      <c r="H460" t="s">
        <v>147</v>
      </c>
    </row>
    <row r="461" spans="1:8" x14ac:dyDescent="0.35">
      <c r="A461">
        <v>64</v>
      </c>
      <c r="B461">
        <v>355712</v>
      </c>
      <c r="C461" s="59">
        <v>41994</v>
      </c>
      <c r="D461">
        <v>29</v>
      </c>
      <c r="E461" s="60">
        <v>423</v>
      </c>
      <c r="F461" s="61">
        <v>10</v>
      </c>
      <c r="G461" t="s">
        <v>155</v>
      </c>
      <c r="H461" t="s">
        <v>149</v>
      </c>
    </row>
    <row r="462" spans="1:8" x14ac:dyDescent="0.35">
      <c r="A462">
        <v>65</v>
      </c>
      <c r="B462">
        <v>423288</v>
      </c>
      <c r="C462" s="59">
        <v>41986</v>
      </c>
      <c r="D462">
        <v>43</v>
      </c>
      <c r="E462" s="60">
        <v>367</v>
      </c>
      <c r="F462" s="61">
        <v>2</v>
      </c>
      <c r="G462" t="s">
        <v>151</v>
      </c>
      <c r="H462" t="s">
        <v>149</v>
      </c>
    </row>
    <row r="463" spans="1:8" x14ac:dyDescent="0.35">
      <c r="A463">
        <v>66</v>
      </c>
      <c r="B463">
        <v>443695</v>
      </c>
      <c r="C463" s="59">
        <v>41751</v>
      </c>
      <c r="D463">
        <v>13</v>
      </c>
      <c r="E463" s="60">
        <v>470</v>
      </c>
      <c r="F463" s="61">
        <v>4</v>
      </c>
      <c r="G463" t="s">
        <v>146</v>
      </c>
      <c r="H463" t="s">
        <v>147</v>
      </c>
    </row>
    <row r="464" spans="1:8" x14ac:dyDescent="0.35">
      <c r="A464">
        <v>67</v>
      </c>
      <c r="B464">
        <v>209121</v>
      </c>
      <c r="C464" s="59">
        <v>41679</v>
      </c>
      <c r="D464">
        <v>33</v>
      </c>
      <c r="E464" s="60">
        <v>179</v>
      </c>
      <c r="F464" s="61">
        <v>2</v>
      </c>
      <c r="G464" t="s">
        <v>146</v>
      </c>
      <c r="H464" t="s">
        <v>147</v>
      </c>
    </row>
    <row r="465" spans="1:8" x14ac:dyDescent="0.35">
      <c r="A465">
        <v>68</v>
      </c>
      <c r="B465">
        <v>390921</v>
      </c>
      <c r="C465" s="59">
        <v>41758</v>
      </c>
      <c r="D465">
        <v>48</v>
      </c>
      <c r="E465" s="60">
        <v>788</v>
      </c>
      <c r="F465" s="61">
        <v>1</v>
      </c>
      <c r="G465" t="s">
        <v>146</v>
      </c>
      <c r="H465" t="s">
        <v>147</v>
      </c>
    </row>
    <row r="466" spans="1:8" x14ac:dyDescent="0.35">
      <c r="A466">
        <v>69</v>
      </c>
      <c r="B466">
        <v>362862</v>
      </c>
      <c r="C466" s="59">
        <v>41990</v>
      </c>
      <c r="D466">
        <v>44</v>
      </c>
      <c r="E466" s="60">
        <v>169</v>
      </c>
      <c r="F466" s="61">
        <v>5</v>
      </c>
      <c r="G466" t="s">
        <v>151</v>
      </c>
      <c r="H466" t="s">
        <v>149</v>
      </c>
    </row>
    <row r="467" spans="1:8" x14ac:dyDescent="0.35">
      <c r="A467">
        <v>70</v>
      </c>
      <c r="B467">
        <v>254367</v>
      </c>
      <c r="C467" s="59">
        <v>41961</v>
      </c>
      <c r="D467">
        <v>39</v>
      </c>
      <c r="E467" s="60">
        <v>202</v>
      </c>
      <c r="F467" s="61">
        <v>6</v>
      </c>
      <c r="G467" t="s">
        <v>146</v>
      </c>
      <c r="H467" t="s">
        <v>147</v>
      </c>
    </row>
    <row r="468" spans="1:8" x14ac:dyDescent="0.35">
      <c r="A468">
        <v>71</v>
      </c>
      <c r="B468">
        <v>460930</v>
      </c>
      <c r="C468" s="59">
        <v>41894</v>
      </c>
      <c r="D468">
        <v>20</v>
      </c>
      <c r="E468" s="60">
        <v>257</v>
      </c>
      <c r="F468" s="61">
        <v>10</v>
      </c>
      <c r="G468" t="s">
        <v>146</v>
      </c>
      <c r="H468" t="s">
        <v>147</v>
      </c>
    </row>
    <row r="469" spans="1:8" x14ac:dyDescent="0.35">
      <c r="A469">
        <v>72</v>
      </c>
      <c r="B469">
        <v>447947</v>
      </c>
      <c r="C469" s="59">
        <v>41820</v>
      </c>
      <c r="D469">
        <v>12</v>
      </c>
      <c r="E469" s="60">
        <v>179</v>
      </c>
      <c r="F469" s="61">
        <v>9</v>
      </c>
      <c r="G469" t="s">
        <v>154</v>
      </c>
      <c r="H469" t="s">
        <v>147</v>
      </c>
    </row>
    <row r="470" spans="1:8" x14ac:dyDescent="0.35">
      <c r="A470">
        <v>73</v>
      </c>
      <c r="B470">
        <v>247561</v>
      </c>
      <c r="C470" s="59">
        <v>41848</v>
      </c>
      <c r="D470">
        <v>30</v>
      </c>
      <c r="E470" s="60">
        <v>701</v>
      </c>
      <c r="F470" s="61">
        <v>6</v>
      </c>
      <c r="G470" t="s">
        <v>152</v>
      </c>
      <c r="H470" t="s">
        <v>147</v>
      </c>
    </row>
    <row r="471" spans="1:8" x14ac:dyDescent="0.35">
      <c r="A471">
        <v>74</v>
      </c>
      <c r="B471">
        <v>461490</v>
      </c>
      <c r="C471" s="59">
        <v>41724</v>
      </c>
      <c r="D471">
        <v>38</v>
      </c>
      <c r="E471" s="60">
        <v>743</v>
      </c>
      <c r="F471" s="61">
        <v>10</v>
      </c>
      <c r="G471" t="s">
        <v>146</v>
      </c>
      <c r="H471" t="s">
        <v>147</v>
      </c>
    </row>
    <row r="472" spans="1:8" x14ac:dyDescent="0.35">
      <c r="A472">
        <v>75</v>
      </c>
      <c r="B472">
        <v>482163</v>
      </c>
      <c r="C472" s="59">
        <v>41648</v>
      </c>
      <c r="D472">
        <v>39</v>
      </c>
      <c r="E472" s="60">
        <v>997</v>
      </c>
      <c r="F472" s="61">
        <v>10</v>
      </c>
      <c r="G472" t="s">
        <v>153</v>
      </c>
      <c r="H472" t="s">
        <v>149</v>
      </c>
    </row>
    <row r="473" spans="1:8" x14ac:dyDescent="0.35">
      <c r="A473">
        <v>76</v>
      </c>
      <c r="B473">
        <v>490903</v>
      </c>
      <c r="C473" s="59">
        <v>41923</v>
      </c>
      <c r="D473">
        <v>18</v>
      </c>
      <c r="E473" s="60">
        <v>945</v>
      </c>
      <c r="F473" s="61">
        <v>8</v>
      </c>
      <c r="G473" t="s">
        <v>146</v>
      </c>
      <c r="H473" t="s">
        <v>147</v>
      </c>
    </row>
    <row r="474" spans="1:8" x14ac:dyDescent="0.35">
      <c r="A474">
        <v>77</v>
      </c>
      <c r="B474">
        <v>101878</v>
      </c>
      <c r="C474" s="59">
        <v>41956</v>
      </c>
      <c r="D474">
        <v>46</v>
      </c>
      <c r="E474" s="60">
        <v>6</v>
      </c>
      <c r="F474" s="61">
        <v>1</v>
      </c>
      <c r="G474" t="s">
        <v>156</v>
      </c>
      <c r="H474" t="s">
        <v>147</v>
      </c>
    </row>
    <row r="475" spans="1:8" x14ac:dyDescent="0.35">
      <c r="A475">
        <v>78</v>
      </c>
      <c r="B475">
        <v>470363</v>
      </c>
      <c r="C475" s="59">
        <v>41783</v>
      </c>
      <c r="D475">
        <v>40</v>
      </c>
      <c r="E475" s="60">
        <v>784</v>
      </c>
      <c r="F475" s="61">
        <v>5</v>
      </c>
      <c r="G475" t="s">
        <v>151</v>
      </c>
      <c r="H475" t="s">
        <v>149</v>
      </c>
    </row>
    <row r="476" spans="1:8" x14ac:dyDescent="0.35">
      <c r="A476">
        <v>79</v>
      </c>
      <c r="B476">
        <v>282538</v>
      </c>
      <c r="C476" s="59">
        <v>41725</v>
      </c>
      <c r="D476">
        <v>40</v>
      </c>
      <c r="E476" s="60">
        <v>590</v>
      </c>
      <c r="F476" s="61">
        <v>10</v>
      </c>
      <c r="G476" t="s">
        <v>151</v>
      </c>
      <c r="H476" t="s">
        <v>149</v>
      </c>
    </row>
    <row r="477" spans="1:8" x14ac:dyDescent="0.35">
      <c r="A477">
        <v>80</v>
      </c>
      <c r="B477">
        <v>154799</v>
      </c>
      <c r="C477" s="59">
        <v>41859</v>
      </c>
      <c r="D477">
        <v>24</v>
      </c>
      <c r="E477" s="60">
        <v>729</v>
      </c>
      <c r="F477" s="61">
        <v>1</v>
      </c>
      <c r="G477" t="s">
        <v>151</v>
      </c>
      <c r="H477" t="s">
        <v>149</v>
      </c>
    </row>
    <row r="478" spans="1:8" x14ac:dyDescent="0.35">
      <c r="A478">
        <v>81</v>
      </c>
      <c r="B478">
        <v>199994</v>
      </c>
      <c r="C478" s="59">
        <v>41933</v>
      </c>
      <c r="D478">
        <v>22</v>
      </c>
      <c r="E478" s="60">
        <v>271</v>
      </c>
      <c r="F478" s="61">
        <v>8</v>
      </c>
      <c r="G478" t="s">
        <v>152</v>
      </c>
      <c r="H478" t="s">
        <v>147</v>
      </c>
    </row>
    <row r="479" spans="1:8" x14ac:dyDescent="0.35">
      <c r="A479">
        <v>82</v>
      </c>
      <c r="B479">
        <v>484192</v>
      </c>
      <c r="C479" s="59">
        <v>41878</v>
      </c>
      <c r="D479">
        <v>26</v>
      </c>
      <c r="E479" s="60">
        <v>689</v>
      </c>
      <c r="F479" s="61">
        <v>5</v>
      </c>
      <c r="G479" t="s">
        <v>151</v>
      </c>
      <c r="H479" t="s">
        <v>149</v>
      </c>
    </row>
    <row r="480" spans="1:8" x14ac:dyDescent="0.35">
      <c r="A480">
        <v>83</v>
      </c>
      <c r="B480">
        <v>162602</v>
      </c>
      <c r="C480" s="59">
        <v>41836</v>
      </c>
      <c r="D480">
        <v>32</v>
      </c>
      <c r="E480" s="60">
        <v>621</v>
      </c>
      <c r="F480" s="61">
        <v>9</v>
      </c>
      <c r="G480" t="s">
        <v>146</v>
      </c>
      <c r="H480" t="s">
        <v>147</v>
      </c>
    </row>
    <row r="481" spans="1:8" x14ac:dyDescent="0.35">
      <c r="A481">
        <v>84</v>
      </c>
      <c r="B481">
        <v>458822</v>
      </c>
      <c r="C481" s="59">
        <v>41888</v>
      </c>
      <c r="D481">
        <v>27</v>
      </c>
      <c r="E481" s="60">
        <v>950</v>
      </c>
      <c r="F481" s="61">
        <v>9</v>
      </c>
      <c r="G481" t="s">
        <v>150</v>
      </c>
      <c r="H481" t="s">
        <v>147</v>
      </c>
    </row>
    <row r="482" spans="1:8" x14ac:dyDescent="0.35">
      <c r="A482">
        <v>85</v>
      </c>
      <c r="B482">
        <v>484040</v>
      </c>
      <c r="C482" s="59">
        <v>41830</v>
      </c>
      <c r="D482">
        <v>47</v>
      </c>
      <c r="E482" s="60">
        <v>866</v>
      </c>
      <c r="F482" s="61">
        <v>9</v>
      </c>
      <c r="G482" t="s">
        <v>146</v>
      </c>
      <c r="H482" t="s">
        <v>147</v>
      </c>
    </row>
    <row r="483" spans="1:8" x14ac:dyDescent="0.35">
      <c r="A483">
        <v>86</v>
      </c>
      <c r="B483">
        <v>440375</v>
      </c>
      <c r="C483" s="59">
        <v>41963</v>
      </c>
      <c r="D483">
        <v>39</v>
      </c>
      <c r="E483" s="60">
        <v>916</v>
      </c>
      <c r="F483" s="61">
        <v>3</v>
      </c>
      <c r="G483" t="s">
        <v>151</v>
      </c>
      <c r="H483" t="s">
        <v>149</v>
      </c>
    </row>
    <row r="484" spans="1:8" x14ac:dyDescent="0.35">
      <c r="A484">
        <v>87</v>
      </c>
      <c r="B484">
        <v>183451</v>
      </c>
      <c r="C484" s="59">
        <v>41839</v>
      </c>
      <c r="D484">
        <v>39</v>
      </c>
      <c r="E484" s="60">
        <v>984</v>
      </c>
      <c r="F484" s="61">
        <v>9</v>
      </c>
      <c r="G484" t="s">
        <v>153</v>
      </c>
      <c r="H484" t="s">
        <v>149</v>
      </c>
    </row>
    <row r="485" spans="1:8" x14ac:dyDescent="0.35">
      <c r="A485">
        <v>88</v>
      </c>
      <c r="B485">
        <v>317378</v>
      </c>
      <c r="C485" s="59">
        <v>41924</v>
      </c>
      <c r="D485">
        <v>41</v>
      </c>
      <c r="E485" s="60">
        <v>781</v>
      </c>
      <c r="F485" s="61">
        <v>2</v>
      </c>
      <c r="G485" t="s">
        <v>151</v>
      </c>
      <c r="H485" t="s">
        <v>149</v>
      </c>
    </row>
    <row r="486" spans="1:8" x14ac:dyDescent="0.35">
      <c r="A486">
        <v>89</v>
      </c>
      <c r="B486">
        <v>290985</v>
      </c>
      <c r="C486" s="59">
        <v>41959</v>
      </c>
      <c r="D486">
        <v>11</v>
      </c>
      <c r="E486" s="60">
        <v>398</v>
      </c>
      <c r="F486" s="61">
        <v>8</v>
      </c>
      <c r="G486" t="s">
        <v>151</v>
      </c>
      <c r="H486" t="s">
        <v>149</v>
      </c>
    </row>
    <row r="487" spans="1:8" x14ac:dyDescent="0.35">
      <c r="A487">
        <v>90</v>
      </c>
      <c r="B487">
        <v>455860</v>
      </c>
      <c r="C487" s="59">
        <v>41910</v>
      </c>
      <c r="D487">
        <v>45</v>
      </c>
      <c r="E487" s="60">
        <v>775</v>
      </c>
      <c r="F487" s="61">
        <v>2</v>
      </c>
      <c r="G487" t="s">
        <v>152</v>
      </c>
      <c r="H487" t="s">
        <v>147</v>
      </c>
    </row>
    <row r="488" spans="1:8" x14ac:dyDescent="0.35">
      <c r="A488">
        <v>91</v>
      </c>
      <c r="B488">
        <v>493719</v>
      </c>
      <c r="C488" s="59">
        <v>41911</v>
      </c>
      <c r="D488">
        <v>38</v>
      </c>
      <c r="E488" s="60">
        <v>791</v>
      </c>
      <c r="F488" s="61">
        <v>2</v>
      </c>
      <c r="G488" t="s">
        <v>146</v>
      </c>
      <c r="H488" t="s">
        <v>147</v>
      </c>
    </row>
    <row r="489" spans="1:8" x14ac:dyDescent="0.35">
      <c r="A489">
        <v>92</v>
      </c>
      <c r="B489">
        <v>406824</v>
      </c>
      <c r="C489" s="59">
        <v>41672</v>
      </c>
      <c r="D489">
        <v>37</v>
      </c>
      <c r="E489" s="60">
        <v>822</v>
      </c>
      <c r="F489" s="61">
        <v>9</v>
      </c>
      <c r="G489" t="s">
        <v>151</v>
      </c>
      <c r="H489" t="s">
        <v>149</v>
      </c>
    </row>
    <row r="490" spans="1:8" x14ac:dyDescent="0.35">
      <c r="A490">
        <v>93</v>
      </c>
      <c r="B490">
        <v>132805</v>
      </c>
      <c r="C490" s="59">
        <v>41759</v>
      </c>
      <c r="D490">
        <v>17</v>
      </c>
      <c r="E490" s="60">
        <v>571</v>
      </c>
      <c r="F490" s="61">
        <v>5</v>
      </c>
      <c r="G490" t="s">
        <v>155</v>
      </c>
      <c r="H490" t="s">
        <v>149</v>
      </c>
    </row>
    <row r="491" spans="1:8" x14ac:dyDescent="0.35">
      <c r="A491">
        <v>94</v>
      </c>
      <c r="B491">
        <v>406062</v>
      </c>
      <c r="C491" s="59">
        <v>41657</v>
      </c>
      <c r="D491">
        <v>36</v>
      </c>
      <c r="E491" s="60">
        <v>197</v>
      </c>
      <c r="F491" s="61">
        <v>7</v>
      </c>
      <c r="G491" t="s">
        <v>155</v>
      </c>
      <c r="H491" t="s">
        <v>149</v>
      </c>
    </row>
    <row r="492" spans="1:8" x14ac:dyDescent="0.35">
      <c r="A492">
        <v>95</v>
      </c>
      <c r="B492">
        <v>171167</v>
      </c>
      <c r="C492" s="59">
        <v>41836</v>
      </c>
      <c r="D492">
        <v>10</v>
      </c>
      <c r="E492" s="60">
        <v>891</v>
      </c>
      <c r="F492" s="61">
        <v>5</v>
      </c>
      <c r="G492" t="s">
        <v>151</v>
      </c>
      <c r="H492" t="s">
        <v>149</v>
      </c>
    </row>
    <row r="493" spans="1:8" x14ac:dyDescent="0.35">
      <c r="A493">
        <v>96</v>
      </c>
      <c r="B493">
        <v>490456</v>
      </c>
      <c r="C493" s="59">
        <v>41908</v>
      </c>
      <c r="D493">
        <v>23</v>
      </c>
      <c r="E493" s="60">
        <v>974</v>
      </c>
      <c r="F493" s="61">
        <v>4</v>
      </c>
      <c r="G493" t="s">
        <v>151</v>
      </c>
      <c r="H493" t="s">
        <v>149</v>
      </c>
    </row>
    <row r="494" spans="1:8" x14ac:dyDescent="0.35">
      <c r="A494">
        <v>97</v>
      </c>
      <c r="B494">
        <v>335166</v>
      </c>
      <c r="C494" s="59">
        <v>42000</v>
      </c>
      <c r="D494">
        <v>39</v>
      </c>
      <c r="E494" s="60">
        <v>338</v>
      </c>
      <c r="F494" s="61">
        <v>1</v>
      </c>
      <c r="G494" t="s">
        <v>155</v>
      </c>
      <c r="H494" t="s">
        <v>149</v>
      </c>
    </row>
    <row r="495" spans="1:8" x14ac:dyDescent="0.35">
      <c r="A495">
        <v>98</v>
      </c>
      <c r="B495">
        <v>334143</v>
      </c>
      <c r="C495" s="59">
        <v>41907</v>
      </c>
      <c r="D495">
        <v>41</v>
      </c>
      <c r="E495" s="60">
        <v>41</v>
      </c>
      <c r="F495" s="61">
        <v>4</v>
      </c>
      <c r="G495" t="s">
        <v>153</v>
      </c>
      <c r="H495" t="s">
        <v>149</v>
      </c>
    </row>
    <row r="496" spans="1:8" x14ac:dyDescent="0.35">
      <c r="A496">
        <v>99</v>
      </c>
      <c r="B496">
        <v>269121</v>
      </c>
      <c r="C496" s="59">
        <v>41692</v>
      </c>
      <c r="D496">
        <v>13</v>
      </c>
      <c r="E496" s="60">
        <v>511</v>
      </c>
      <c r="F496" s="61">
        <v>5</v>
      </c>
      <c r="G496" t="s">
        <v>151</v>
      </c>
      <c r="H496" t="s">
        <v>149</v>
      </c>
    </row>
    <row r="497" spans="1:8" x14ac:dyDescent="0.35">
      <c r="A497">
        <v>1</v>
      </c>
      <c r="B497">
        <v>133648</v>
      </c>
      <c r="C497" s="59">
        <v>41957</v>
      </c>
      <c r="D497">
        <v>10</v>
      </c>
      <c r="E497" s="60">
        <v>984</v>
      </c>
      <c r="F497" s="61">
        <v>7</v>
      </c>
      <c r="G497" t="s">
        <v>146</v>
      </c>
      <c r="H497" t="s">
        <v>147</v>
      </c>
    </row>
    <row r="498" spans="1:8" x14ac:dyDescent="0.35">
      <c r="A498">
        <v>2</v>
      </c>
      <c r="B498">
        <v>456566</v>
      </c>
      <c r="C498" s="59">
        <v>41990</v>
      </c>
      <c r="D498">
        <v>33</v>
      </c>
      <c r="E498" s="60">
        <v>87</v>
      </c>
      <c r="F498" s="61">
        <v>5</v>
      </c>
      <c r="G498" t="s">
        <v>146</v>
      </c>
      <c r="H498" t="s">
        <v>147</v>
      </c>
    </row>
    <row r="499" spans="1:8" x14ac:dyDescent="0.35">
      <c r="A499">
        <v>3</v>
      </c>
      <c r="B499">
        <v>497788</v>
      </c>
      <c r="C499" s="59">
        <v>41991</v>
      </c>
      <c r="D499">
        <v>22</v>
      </c>
      <c r="E499" s="60">
        <v>310</v>
      </c>
      <c r="F499" s="61">
        <v>10</v>
      </c>
      <c r="G499" t="s">
        <v>148</v>
      </c>
      <c r="H499" t="s">
        <v>149</v>
      </c>
    </row>
    <row r="500" spans="1:8" x14ac:dyDescent="0.35">
      <c r="A500">
        <v>4</v>
      </c>
      <c r="B500">
        <v>117841</v>
      </c>
      <c r="C500" s="59">
        <v>41910</v>
      </c>
      <c r="D500">
        <v>14</v>
      </c>
      <c r="E500" s="60">
        <v>901</v>
      </c>
      <c r="F500" s="61">
        <v>9</v>
      </c>
      <c r="G500" t="s">
        <v>146</v>
      </c>
      <c r="H500" t="s">
        <v>147</v>
      </c>
    </row>
    <row r="501" spans="1:8" x14ac:dyDescent="0.35">
      <c r="A501">
        <v>5</v>
      </c>
      <c r="B501">
        <v>157179</v>
      </c>
      <c r="C501" s="59">
        <v>41795</v>
      </c>
      <c r="D501">
        <v>12</v>
      </c>
      <c r="E501" s="60">
        <v>537</v>
      </c>
      <c r="F501" s="61">
        <v>9</v>
      </c>
      <c r="G501" t="s">
        <v>146</v>
      </c>
      <c r="H501" t="s">
        <v>147</v>
      </c>
    </row>
    <row r="502" spans="1:8" x14ac:dyDescent="0.35">
      <c r="A502">
        <v>6</v>
      </c>
      <c r="B502">
        <v>171726</v>
      </c>
      <c r="C502" s="59">
        <v>41693</v>
      </c>
      <c r="D502">
        <v>40</v>
      </c>
      <c r="E502" s="60">
        <v>982</v>
      </c>
      <c r="F502" s="61">
        <v>9</v>
      </c>
      <c r="G502" t="s">
        <v>150</v>
      </c>
      <c r="H502" t="s">
        <v>147</v>
      </c>
    </row>
    <row r="503" spans="1:8" x14ac:dyDescent="0.35">
      <c r="A503">
        <v>7</v>
      </c>
      <c r="B503">
        <v>240525</v>
      </c>
      <c r="C503" s="59">
        <v>41702</v>
      </c>
      <c r="D503">
        <v>19</v>
      </c>
      <c r="E503" s="60">
        <v>356</v>
      </c>
      <c r="F503" s="61">
        <v>4</v>
      </c>
      <c r="G503" t="s">
        <v>146</v>
      </c>
      <c r="H503" t="s">
        <v>147</v>
      </c>
    </row>
    <row r="504" spans="1:8" x14ac:dyDescent="0.35">
      <c r="A504">
        <v>8</v>
      </c>
      <c r="B504">
        <v>475910</v>
      </c>
      <c r="C504" s="59">
        <v>41765</v>
      </c>
      <c r="D504">
        <v>26</v>
      </c>
      <c r="E504" s="60">
        <v>939</v>
      </c>
      <c r="F504" s="61">
        <v>2</v>
      </c>
      <c r="G504" t="s">
        <v>146</v>
      </c>
      <c r="H504" t="s">
        <v>147</v>
      </c>
    </row>
    <row r="505" spans="1:8" x14ac:dyDescent="0.35">
      <c r="A505">
        <v>9</v>
      </c>
      <c r="B505">
        <v>282396</v>
      </c>
      <c r="C505" s="59">
        <v>41943</v>
      </c>
      <c r="D505">
        <v>17</v>
      </c>
      <c r="E505" s="60">
        <v>15</v>
      </c>
      <c r="F505" s="61">
        <v>9</v>
      </c>
      <c r="G505" t="s">
        <v>151</v>
      </c>
      <c r="H505" t="s">
        <v>149</v>
      </c>
    </row>
    <row r="506" spans="1:8" x14ac:dyDescent="0.35">
      <c r="A506">
        <v>10</v>
      </c>
      <c r="B506">
        <v>239074</v>
      </c>
      <c r="C506" s="59">
        <v>41984</v>
      </c>
      <c r="D506">
        <v>30</v>
      </c>
      <c r="E506" s="60">
        <v>628</v>
      </c>
      <c r="F506" s="61">
        <v>9</v>
      </c>
      <c r="G506" t="s">
        <v>152</v>
      </c>
      <c r="H506" t="s">
        <v>147</v>
      </c>
    </row>
    <row r="507" spans="1:8" x14ac:dyDescent="0.35">
      <c r="A507">
        <v>11</v>
      </c>
      <c r="B507">
        <v>417720</v>
      </c>
      <c r="C507" s="59">
        <v>41656</v>
      </c>
      <c r="D507">
        <v>12</v>
      </c>
      <c r="E507" s="60">
        <v>761</v>
      </c>
      <c r="F507" s="61">
        <v>9</v>
      </c>
      <c r="G507" t="s">
        <v>146</v>
      </c>
      <c r="H507" t="s">
        <v>147</v>
      </c>
    </row>
    <row r="508" spans="1:8" x14ac:dyDescent="0.35">
      <c r="A508">
        <v>12</v>
      </c>
      <c r="B508">
        <v>371385</v>
      </c>
      <c r="C508" s="59">
        <v>41967</v>
      </c>
      <c r="D508">
        <v>36</v>
      </c>
      <c r="E508" s="60">
        <v>263</v>
      </c>
      <c r="F508" s="61">
        <v>7</v>
      </c>
      <c r="G508" t="s">
        <v>152</v>
      </c>
      <c r="H508" t="s">
        <v>147</v>
      </c>
    </row>
    <row r="509" spans="1:8" x14ac:dyDescent="0.35">
      <c r="A509">
        <v>13</v>
      </c>
      <c r="B509">
        <v>133271</v>
      </c>
      <c r="C509" s="59">
        <v>41958</v>
      </c>
      <c r="D509">
        <v>16</v>
      </c>
      <c r="E509" s="60">
        <v>564</v>
      </c>
      <c r="F509" s="61">
        <v>3</v>
      </c>
      <c r="G509" t="s">
        <v>151</v>
      </c>
      <c r="H509" t="s">
        <v>149</v>
      </c>
    </row>
    <row r="510" spans="1:8" x14ac:dyDescent="0.35">
      <c r="A510">
        <v>14</v>
      </c>
      <c r="B510">
        <v>274206</v>
      </c>
      <c r="C510" s="59">
        <v>41688</v>
      </c>
      <c r="D510">
        <v>36</v>
      </c>
      <c r="E510" s="60">
        <v>12</v>
      </c>
      <c r="F510" s="61">
        <v>3</v>
      </c>
      <c r="G510" t="s">
        <v>151</v>
      </c>
      <c r="H510" t="s">
        <v>149</v>
      </c>
    </row>
    <row r="511" spans="1:8" x14ac:dyDescent="0.35">
      <c r="A511">
        <v>15</v>
      </c>
      <c r="B511">
        <v>198236</v>
      </c>
      <c r="C511" s="59">
        <v>41806</v>
      </c>
      <c r="D511">
        <v>49</v>
      </c>
      <c r="E511" s="60">
        <v>205</v>
      </c>
      <c r="F511" s="61">
        <v>4</v>
      </c>
      <c r="G511" t="s">
        <v>151</v>
      </c>
      <c r="H511" t="s">
        <v>149</v>
      </c>
    </row>
    <row r="512" spans="1:8" x14ac:dyDescent="0.35">
      <c r="A512">
        <v>16</v>
      </c>
      <c r="B512">
        <v>277192</v>
      </c>
      <c r="C512" s="59">
        <v>41695</v>
      </c>
      <c r="D512">
        <v>18</v>
      </c>
      <c r="E512" s="60">
        <v>231</v>
      </c>
      <c r="F512" s="61">
        <v>2</v>
      </c>
      <c r="G512" t="s">
        <v>146</v>
      </c>
      <c r="H512" t="s">
        <v>147</v>
      </c>
    </row>
    <row r="513" spans="1:8" x14ac:dyDescent="0.35">
      <c r="A513">
        <v>17</v>
      </c>
      <c r="B513">
        <v>152553</v>
      </c>
      <c r="C513" s="59">
        <v>41680</v>
      </c>
      <c r="D513">
        <v>14</v>
      </c>
      <c r="E513" s="60">
        <v>370</v>
      </c>
      <c r="F513" s="61">
        <v>1</v>
      </c>
      <c r="G513" t="s">
        <v>151</v>
      </c>
      <c r="H513" t="s">
        <v>149</v>
      </c>
    </row>
    <row r="514" spans="1:8" x14ac:dyDescent="0.35">
      <c r="A514">
        <v>18</v>
      </c>
      <c r="B514">
        <v>185589</v>
      </c>
      <c r="C514" s="59">
        <v>41892</v>
      </c>
      <c r="D514">
        <v>27</v>
      </c>
      <c r="E514" s="60">
        <v>489</v>
      </c>
      <c r="F514" s="61">
        <v>8</v>
      </c>
      <c r="G514" t="s">
        <v>146</v>
      </c>
      <c r="H514" t="s">
        <v>147</v>
      </c>
    </row>
    <row r="515" spans="1:8" x14ac:dyDescent="0.35">
      <c r="A515">
        <v>19</v>
      </c>
      <c r="B515">
        <v>436467</v>
      </c>
      <c r="C515" s="59">
        <v>41701</v>
      </c>
      <c r="D515">
        <v>16</v>
      </c>
      <c r="E515" s="60">
        <v>296</v>
      </c>
      <c r="F515" s="61">
        <v>7</v>
      </c>
      <c r="G515" t="s">
        <v>151</v>
      </c>
      <c r="H515" t="s">
        <v>149</v>
      </c>
    </row>
    <row r="516" spans="1:8" x14ac:dyDescent="0.35">
      <c r="A516">
        <v>20</v>
      </c>
      <c r="B516">
        <v>472627</v>
      </c>
      <c r="C516" s="59">
        <v>41719</v>
      </c>
      <c r="D516">
        <v>10</v>
      </c>
      <c r="E516" s="60">
        <v>629</v>
      </c>
      <c r="F516" s="61">
        <v>2</v>
      </c>
      <c r="G516" t="s">
        <v>151</v>
      </c>
      <c r="H516" t="s">
        <v>149</v>
      </c>
    </row>
    <row r="517" spans="1:8" x14ac:dyDescent="0.35">
      <c r="A517">
        <v>21</v>
      </c>
      <c r="B517">
        <v>422175</v>
      </c>
      <c r="C517" s="59">
        <v>41671</v>
      </c>
      <c r="D517">
        <v>12</v>
      </c>
      <c r="E517" s="60">
        <v>705</v>
      </c>
      <c r="F517" s="61">
        <v>1</v>
      </c>
      <c r="G517" t="s">
        <v>151</v>
      </c>
      <c r="H517" t="s">
        <v>149</v>
      </c>
    </row>
    <row r="518" spans="1:8" x14ac:dyDescent="0.35">
      <c r="A518">
        <v>22</v>
      </c>
      <c r="B518">
        <v>473776</v>
      </c>
      <c r="C518" s="59">
        <v>41718</v>
      </c>
      <c r="D518">
        <v>26</v>
      </c>
      <c r="E518" s="60">
        <v>300</v>
      </c>
      <c r="F518" s="61">
        <v>4</v>
      </c>
      <c r="G518" t="s">
        <v>152</v>
      </c>
      <c r="H518" t="s">
        <v>147</v>
      </c>
    </row>
    <row r="519" spans="1:8" x14ac:dyDescent="0.35">
      <c r="A519">
        <v>23</v>
      </c>
      <c r="B519">
        <v>494941</v>
      </c>
      <c r="C519" s="59">
        <v>41733</v>
      </c>
      <c r="D519">
        <v>45</v>
      </c>
      <c r="E519" s="60">
        <v>114</v>
      </c>
      <c r="F519" s="61">
        <v>9</v>
      </c>
      <c r="G519" t="s">
        <v>153</v>
      </c>
      <c r="H519" t="s">
        <v>149</v>
      </c>
    </row>
    <row r="520" spans="1:8" x14ac:dyDescent="0.35">
      <c r="A520">
        <v>24</v>
      </c>
      <c r="B520">
        <v>350417</v>
      </c>
      <c r="C520" s="59">
        <v>41923</v>
      </c>
      <c r="D520">
        <v>36</v>
      </c>
      <c r="E520" s="60">
        <v>439</v>
      </c>
      <c r="F520" s="61">
        <v>1</v>
      </c>
      <c r="G520" t="s">
        <v>146</v>
      </c>
      <c r="H520" t="s">
        <v>147</v>
      </c>
    </row>
    <row r="521" spans="1:8" x14ac:dyDescent="0.35">
      <c r="A521">
        <v>25</v>
      </c>
      <c r="B521">
        <v>459966</v>
      </c>
      <c r="C521" s="59">
        <v>41701</v>
      </c>
      <c r="D521">
        <v>16</v>
      </c>
      <c r="E521" s="60">
        <v>453</v>
      </c>
      <c r="F521" s="61">
        <v>6</v>
      </c>
      <c r="G521" t="s">
        <v>151</v>
      </c>
      <c r="H521" t="s">
        <v>149</v>
      </c>
    </row>
    <row r="522" spans="1:8" x14ac:dyDescent="0.35">
      <c r="A522">
        <v>26</v>
      </c>
      <c r="B522">
        <v>148620</v>
      </c>
      <c r="C522" s="59">
        <v>41807</v>
      </c>
      <c r="D522">
        <v>16</v>
      </c>
      <c r="E522" s="60">
        <v>30</v>
      </c>
      <c r="F522" s="61">
        <v>1</v>
      </c>
      <c r="G522" t="s">
        <v>154</v>
      </c>
      <c r="H522" t="s">
        <v>147</v>
      </c>
    </row>
    <row r="523" spans="1:8" x14ac:dyDescent="0.35">
      <c r="A523">
        <v>27</v>
      </c>
      <c r="B523">
        <v>418679</v>
      </c>
      <c r="C523" s="59">
        <v>41943</v>
      </c>
      <c r="D523">
        <v>16</v>
      </c>
      <c r="E523" s="60">
        <v>315</v>
      </c>
      <c r="F523" s="61">
        <v>5</v>
      </c>
      <c r="G523" t="s">
        <v>151</v>
      </c>
      <c r="H523" t="s">
        <v>149</v>
      </c>
    </row>
    <row r="524" spans="1:8" x14ac:dyDescent="0.35">
      <c r="A524">
        <v>28</v>
      </c>
      <c r="B524">
        <v>369058</v>
      </c>
      <c r="C524" s="59">
        <v>41992</v>
      </c>
      <c r="D524">
        <v>14</v>
      </c>
      <c r="E524" s="60">
        <v>866</v>
      </c>
      <c r="F524" s="61">
        <v>4</v>
      </c>
      <c r="G524" t="s">
        <v>152</v>
      </c>
      <c r="H524" t="s">
        <v>147</v>
      </c>
    </row>
    <row r="525" spans="1:8" x14ac:dyDescent="0.35">
      <c r="A525">
        <v>29</v>
      </c>
      <c r="B525">
        <v>300626</v>
      </c>
      <c r="C525" s="59">
        <v>41779</v>
      </c>
      <c r="D525">
        <v>42</v>
      </c>
      <c r="E525" s="60">
        <v>333</v>
      </c>
      <c r="F525" s="61">
        <v>8</v>
      </c>
      <c r="G525" t="s">
        <v>151</v>
      </c>
      <c r="H525" t="s">
        <v>149</v>
      </c>
    </row>
    <row r="526" spans="1:8" x14ac:dyDescent="0.35">
      <c r="A526">
        <v>30</v>
      </c>
      <c r="B526">
        <v>401285</v>
      </c>
      <c r="C526" s="59">
        <v>41984</v>
      </c>
      <c r="D526">
        <v>39</v>
      </c>
      <c r="E526" s="60">
        <v>626</v>
      </c>
      <c r="F526" s="61">
        <v>8</v>
      </c>
      <c r="G526" t="s">
        <v>151</v>
      </c>
      <c r="H526" t="s">
        <v>149</v>
      </c>
    </row>
    <row r="527" spans="1:8" x14ac:dyDescent="0.35">
      <c r="A527">
        <v>31</v>
      </c>
      <c r="B527">
        <v>432574</v>
      </c>
      <c r="C527" s="59">
        <v>41852</v>
      </c>
      <c r="D527">
        <v>12</v>
      </c>
      <c r="E527" s="60">
        <v>992</v>
      </c>
      <c r="F527" s="61">
        <v>8</v>
      </c>
      <c r="G527" t="s">
        <v>152</v>
      </c>
      <c r="H527" t="s">
        <v>147</v>
      </c>
    </row>
    <row r="528" spans="1:8" x14ac:dyDescent="0.35">
      <c r="A528">
        <v>32</v>
      </c>
      <c r="B528">
        <v>357837</v>
      </c>
      <c r="C528" s="59">
        <v>41830</v>
      </c>
      <c r="D528">
        <v>33</v>
      </c>
      <c r="E528" s="60">
        <v>856</v>
      </c>
      <c r="F528" s="61">
        <v>3</v>
      </c>
      <c r="G528" t="s">
        <v>151</v>
      </c>
      <c r="H528" t="s">
        <v>149</v>
      </c>
    </row>
    <row r="529" spans="1:8" x14ac:dyDescent="0.35">
      <c r="A529">
        <v>33</v>
      </c>
      <c r="B529">
        <v>320469</v>
      </c>
      <c r="C529" s="59">
        <v>41860</v>
      </c>
      <c r="D529">
        <v>24</v>
      </c>
      <c r="E529" s="60">
        <v>74</v>
      </c>
      <c r="F529" s="61">
        <v>5</v>
      </c>
      <c r="G529" t="s">
        <v>146</v>
      </c>
      <c r="H529" t="s">
        <v>147</v>
      </c>
    </row>
    <row r="530" spans="1:8" x14ac:dyDescent="0.35">
      <c r="A530">
        <v>34</v>
      </c>
      <c r="B530">
        <v>233872</v>
      </c>
      <c r="C530" s="59">
        <v>41889</v>
      </c>
      <c r="D530">
        <v>22</v>
      </c>
      <c r="E530" s="60">
        <v>671</v>
      </c>
      <c r="F530" s="61">
        <v>1</v>
      </c>
      <c r="G530" t="s">
        <v>151</v>
      </c>
      <c r="H530" t="s">
        <v>149</v>
      </c>
    </row>
    <row r="531" spans="1:8" x14ac:dyDescent="0.35">
      <c r="A531">
        <v>35</v>
      </c>
      <c r="B531">
        <v>260600</v>
      </c>
      <c r="C531" s="59">
        <v>41723</v>
      </c>
      <c r="D531">
        <v>46</v>
      </c>
      <c r="E531" s="60">
        <v>102</v>
      </c>
      <c r="F531" s="61">
        <v>10</v>
      </c>
      <c r="G531" t="s">
        <v>154</v>
      </c>
      <c r="H531" t="s">
        <v>147</v>
      </c>
    </row>
    <row r="532" spans="1:8" x14ac:dyDescent="0.35">
      <c r="A532">
        <v>36</v>
      </c>
      <c r="B532">
        <v>388425</v>
      </c>
      <c r="C532" s="59">
        <v>41645</v>
      </c>
      <c r="D532">
        <v>15</v>
      </c>
      <c r="E532" s="60">
        <v>32</v>
      </c>
      <c r="F532" s="61">
        <v>6</v>
      </c>
      <c r="G532" t="s">
        <v>146</v>
      </c>
      <c r="H532" t="s">
        <v>147</v>
      </c>
    </row>
    <row r="533" spans="1:8" x14ac:dyDescent="0.35">
      <c r="A533">
        <v>37</v>
      </c>
      <c r="B533">
        <v>154082</v>
      </c>
      <c r="C533" s="59">
        <v>41701</v>
      </c>
      <c r="D533">
        <v>49</v>
      </c>
      <c r="E533" s="60">
        <v>503</v>
      </c>
      <c r="F533" s="61">
        <v>10</v>
      </c>
      <c r="G533" t="s">
        <v>151</v>
      </c>
      <c r="H533" t="s">
        <v>149</v>
      </c>
    </row>
    <row r="534" spans="1:8" x14ac:dyDescent="0.35">
      <c r="A534">
        <v>38</v>
      </c>
      <c r="B534">
        <v>330132</v>
      </c>
      <c r="C534" s="59">
        <v>41928</v>
      </c>
      <c r="D534">
        <v>42</v>
      </c>
      <c r="E534" s="60">
        <v>561</v>
      </c>
      <c r="F534" s="61">
        <v>6</v>
      </c>
      <c r="G534" t="s">
        <v>152</v>
      </c>
      <c r="H534" t="s">
        <v>147</v>
      </c>
    </row>
    <row r="535" spans="1:8" x14ac:dyDescent="0.35">
      <c r="A535">
        <v>39</v>
      </c>
      <c r="B535">
        <v>371689</v>
      </c>
      <c r="C535" s="59">
        <v>41962</v>
      </c>
      <c r="D535">
        <v>18</v>
      </c>
      <c r="E535" s="60">
        <v>914</v>
      </c>
      <c r="F535" s="61">
        <v>8</v>
      </c>
      <c r="G535" t="s">
        <v>154</v>
      </c>
      <c r="H535" t="s">
        <v>147</v>
      </c>
    </row>
    <row r="536" spans="1:8" x14ac:dyDescent="0.35">
      <c r="A536">
        <v>40</v>
      </c>
      <c r="B536">
        <v>201871</v>
      </c>
      <c r="C536" s="59">
        <v>41651</v>
      </c>
      <c r="D536">
        <v>19</v>
      </c>
      <c r="E536" s="60">
        <v>144</v>
      </c>
      <c r="F536" s="61">
        <v>10</v>
      </c>
      <c r="G536" t="s">
        <v>151</v>
      </c>
      <c r="H536" t="s">
        <v>149</v>
      </c>
    </row>
    <row r="537" spans="1:8" x14ac:dyDescent="0.35">
      <c r="A537">
        <v>41</v>
      </c>
      <c r="B537">
        <v>280486</v>
      </c>
      <c r="C537" s="59">
        <v>41793</v>
      </c>
      <c r="D537">
        <v>41</v>
      </c>
      <c r="E537" s="60">
        <v>389</v>
      </c>
      <c r="F537" s="61">
        <v>8</v>
      </c>
      <c r="G537" t="s">
        <v>152</v>
      </c>
      <c r="H537" t="s">
        <v>147</v>
      </c>
    </row>
    <row r="538" spans="1:8" x14ac:dyDescent="0.35">
      <c r="A538">
        <v>42</v>
      </c>
      <c r="B538">
        <v>191018</v>
      </c>
      <c r="C538" s="59">
        <v>41674</v>
      </c>
      <c r="D538">
        <v>13</v>
      </c>
      <c r="E538" s="60">
        <v>476</v>
      </c>
      <c r="F538" s="61">
        <v>6</v>
      </c>
      <c r="G538" t="s">
        <v>154</v>
      </c>
      <c r="H538" t="s">
        <v>147</v>
      </c>
    </row>
    <row r="539" spans="1:8" x14ac:dyDescent="0.35">
      <c r="A539">
        <v>43</v>
      </c>
      <c r="B539">
        <v>432030</v>
      </c>
      <c r="C539" s="59">
        <v>41687</v>
      </c>
      <c r="D539">
        <v>26</v>
      </c>
      <c r="E539" s="60">
        <v>450</v>
      </c>
      <c r="F539" s="61">
        <v>7</v>
      </c>
      <c r="G539" t="s">
        <v>154</v>
      </c>
      <c r="H539" t="s">
        <v>147</v>
      </c>
    </row>
    <row r="540" spans="1:8" x14ac:dyDescent="0.35">
      <c r="A540">
        <v>44</v>
      </c>
      <c r="B540">
        <v>287320</v>
      </c>
      <c r="C540" s="59">
        <v>41967</v>
      </c>
      <c r="D540">
        <v>38</v>
      </c>
      <c r="E540" s="60">
        <v>653</v>
      </c>
      <c r="F540" s="61">
        <v>10</v>
      </c>
      <c r="G540" t="s">
        <v>151</v>
      </c>
      <c r="H540" t="s">
        <v>149</v>
      </c>
    </row>
    <row r="541" spans="1:8" x14ac:dyDescent="0.35">
      <c r="A541">
        <v>45</v>
      </c>
      <c r="B541">
        <v>211451</v>
      </c>
      <c r="C541" s="59">
        <v>41991</v>
      </c>
      <c r="D541">
        <v>27</v>
      </c>
      <c r="E541" s="60">
        <v>838</v>
      </c>
      <c r="F541" s="61">
        <v>3</v>
      </c>
      <c r="G541" t="s">
        <v>146</v>
      </c>
      <c r="H541" t="s">
        <v>147</v>
      </c>
    </row>
    <row r="542" spans="1:8" x14ac:dyDescent="0.35">
      <c r="A542">
        <v>46</v>
      </c>
      <c r="B542">
        <v>357346</v>
      </c>
      <c r="C542" s="59">
        <v>41838</v>
      </c>
      <c r="D542">
        <v>31</v>
      </c>
      <c r="E542" s="60">
        <v>540</v>
      </c>
      <c r="F542" s="61">
        <v>3</v>
      </c>
      <c r="G542" t="s">
        <v>151</v>
      </c>
      <c r="H542" t="s">
        <v>149</v>
      </c>
    </row>
    <row r="543" spans="1:8" x14ac:dyDescent="0.35">
      <c r="A543">
        <v>47</v>
      </c>
      <c r="B543">
        <v>277109</v>
      </c>
      <c r="C543" s="59">
        <v>41711</v>
      </c>
      <c r="D543">
        <v>25</v>
      </c>
      <c r="E543" s="60">
        <v>122</v>
      </c>
      <c r="F543" s="61">
        <v>5</v>
      </c>
      <c r="G543" t="s">
        <v>152</v>
      </c>
      <c r="H543" t="s">
        <v>147</v>
      </c>
    </row>
    <row r="544" spans="1:8" x14ac:dyDescent="0.35">
      <c r="A544">
        <v>48</v>
      </c>
      <c r="B544">
        <v>204439</v>
      </c>
      <c r="C544" s="59">
        <v>41743</v>
      </c>
      <c r="D544">
        <v>46</v>
      </c>
      <c r="E544" s="60">
        <v>757</v>
      </c>
      <c r="F544" s="61">
        <v>9</v>
      </c>
      <c r="G544" t="s">
        <v>151</v>
      </c>
      <c r="H544" t="s">
        <v>149</v>
      </c>
    </row>
    <row r="545" spans="1:8" x14ac:dyDescent="0.35">
      <c r="A545">
        <v>49</v>
      </c>
      <c r="B545">
        <v>145238</v>
      </c>
      <c r="C545" s="59">
        <v>41722</v>
      </c>
      <c r="D545">
        <v>43</v>
      </c>
      <c r="E545" s="60">
        <v>249</v>
      </c>
      <c r="F545" s="61">
        <v>9</v>
      </c>
      <c r="G545" t="s">
        <v>152</v>
      </c>
      <c r="H545" t="s">
        <v>147</v>
      </c>
    </row>
    <row r="546" spans="1:8" x14ac:dyDescent="0.35">
      <c r="A546">
        <v>50</v>
      </c>
      <c r="B546">
        <v>312760</v>
      </c>
      <c r="C546" s="59">
        <v>41651</v>
      </c>
      <c r="D546">
        <v>19</v>
      </c>
      <c r="E546" s="60">
        <v>277</v>
      </c>
      <c r="F546" s="61">
        <v>2</v>
      </c>
      <c r="G546" t="s">
        <v>152</v>
      </c>
      <c r="H546" t="s">
        <v>147</v>
      </c>
    </row>
    <row r="547" spans="1:8" x14ac:dyDescent="0.35">
      <c r="A547">
        <v>51</v>
      </c>
      <c r="B547">
        <v>454333</v>
      </c>
      <c r="C547" s="59">
        <v>41651</v>
      </c>
      <c r="D547">
        <v>29</v>
      </c>
      <c r="E547" s="60">
        <v>153</v>
      </c>
      <c r="F547" s="61">
        <v>6</v>
      </c>
      <c r="G547" t="s">
        <v>151</v>
      </c>
      <c r="H547" t="s">
        <v>149</v>
      </c>
    </row>
    <row r="548" spans="1:8" x14ac:dyDescent="0.35">
      <c r="A548">
        <v>52</v>
      </c>
      <c r="B548">
        <v>198095</v>
      </c>
      <c r="C548" s="59">
        <v>41851</v>
      </c>
      <c r="D548">
        <v>43</v>
      </c>
      <c r="E548" s="60">
        <v>715</v>
      </c>
      <c r="F548" s="61">
        <v>6</v>
      </c>
      <c r="G548" t="s">
        <v>146</v>
      </c>
      <c r="H548" t="s">
        <v>147</v>
      </c>
    </row>
    <row r="549" spans="1:8" x14ac:dyDescent="0.35">
      <c r="A549">
        <v>53</v>
      </c>
      <c r="B549">
        <v>287050</v>
      </c>
      <c r="C549" s="59">
        <v>41683</v>
      </c>
      <c r="D549">
        <v>26</v>
      </c>
      <c r="E549" s="60">
        <v>352</v>
      </c>
      <c r="F549" s="61">
        <v>7</v>
      </c>
      <c r="G549" t="s">
        <v>150</v>
      </c>
      <c r="H549" t="s">
        <v>147</v>
      </c>
    </row>
    <row r="550" spans="1:8" x14ac:dyDescent="0.35">
      <c r="A550">
        <v>54</v>
      </c>
      <c r="B550">
        <v>372406</v>
      </c>
      <c r="C550" s="59">
        <v>41975</v>
      </c>
      <c r="D550">
        <v>31</v>
      </c>
      <c r="E550" s="60">
        <v>710</v>
      </c>
      <c r="F550" s="61">
        <v>10</v>
      </c>
      <c r="G550" t="s">
        <v>146</v>
      </c>
      <c r="H550" t="s">
        <v>147</v>
      </c>
    </row>
    <row r="551" spans="1:8" x14ac:dyDescent="0.35">
      <c r="A551">
        <v>55</v>
      </c>
      <c r="B551">
        <v>183458</v>
      </c>
      <c r="C551" s="59">
        <v>41714</v>
      </c>
      <c r="D551">
        <v>32</v>
      </c>
      <c r="E551" s="60">
        <v>355</v>
      </c>
      <c r="F551" s="61">
        <v>8</v>
      </c>
      <c r="G551" t="s">
        <v>146</v>
      </c>
      <c r="H551" t="s">
        <v>147</v>
      </c>
    </row>
    <row r="552" spans="1:8" x14ac:dyDescent="0.35">
      <c r="A552">
        <v>56</v>
      </c>
      <c r="B552">
        <v>257613</v>
      </c>
      <c r="C552" s="59">
        <v>41885</v>
      </c>
      <c r="D552">
        <v>50</v>
      </c>
      <c r="E552" s="60">
        <v>239</v>
      </c>
      <c r="F552" s="61">
        <v>2</v>
      </c>
      <c r="G552" t="s">
        <v>151</v>
      </c>
      <c r="H552" t="s">
        <v>149</v>
      </c>
    </row>
    <row r="553" spans="1:8" x14ac:dyDescent="0.35">
      <c r="A553">
        <v>57</v>
      </c>
      <c r="B553">
        <v>261488</v>
      </c>
      <c r="C553" s="59">
        <v>41857</v>
      </c>
      <c r="D553">
        <v>34</v>
      </c>
      <c r="E553" s="60">
        <v>450</v>
      </c>
      <c r="F553" s="61">
        <v>6</v>
      </c>
      <c r="G553" t="s">
        <v>146</v>
      </c>
      <c r="H553" t="s">
        <v>147</v>
      </c>
    </row>
    <row r="554" spans="1:8" x14ac:dyDescent="0.35">
      <c r="A554">
        <v>58</v>
      </c>
      <c r="B554">
        <v>203579</v>
      </c>
      <c r="C554" s="59">
        <v>41886</v>
      </c>
      <c r="D554">
        <v>37</v>
      </c>
      <c r="E554" s="60">
        <v>537</v>
      </c>
      <c r="F554" s="61">
        <v>9</v>
      </c>
      <c r="G554" t="s">
        <v>146</v>
      </c>
      <c r="H554" t="s">
        <v>147</v>
      </c>
    </row>
    <row r="555" spans="1:8" x14ac:dyDescent="0.35">
      <c r="A555">
        <v>59</v>
      </c>
      <c r="B555">
        <v>247375</v>
      </c>
      <c r="C555" s="59">
        <v>41860</v>
      </c>
      <c r="D555">
        <v>34</v>
      </c>
      <c r="E555" s="60">
        <v>227</v>
      </c>
      <c r="F555" s="61">
        <v>2</v>
      </c>
      <c r="G555" t="s">
        <v>151</v>
      </c>
      <c r="H555" t="s">
        <v>149</v>
      </c>
    </row>
    <row r="556" spans="1:8" x14ac:dyDescent="0.35">
      <c r="A556">
        <v>60</v>
      </c>
      <c r="B556">
        <v>113623</v>
      </c>
      <c r="C556" s="59">
        <v>41919</v>
      </c>
      <c r="D556">
        <v>14</v>
      </c>
      <c r="E556" s="60">
        <v>178</v>
      </c>
      <c r="F556" s="61">
        <v>5</v>
      </c>
      <c r="G556" t="s">
        <v>151</v>
      </c>
      <c r="H556" t="s">
        <v>149</v>
      </c>
    </row>
    <row r="557" spans="1:8" x14ac:dyDescent="0.35">
      <c r="A557">
        <v>61</v>
      </c>
      <c r="B557">
        <v>403808</v>
      </c>
      <c r="C557" s="59">
        <v>41823</v>
      </c>
      <c r="D557">
        <v>20</v>
      </c>
      <c r="E557" s="60">
        <v>447</v>
      </c>
      <c r="F557" s="61">
        <v>9</v>
      </c>
      <c r="G557" t="s">
        <v>151</v>
      </c>
      <c r="H557" t="s">
        <v>149</v>
      </c>
    </row>
    <row r="558" spans="1:8" x14ac:dyDescent="0.35">
      <c r="A558">
        <v>62</v>
      </c>
      <c r="B558">
        <v>306563</v>
      </c>
      <c r="C558" s="59">
        <v>41830</v>
      </c>
      <c r="D558">
        <v>26</v>
      </c>
      <c r="E558" s="60">
        <v>840</v>
      </c>
      <c r="F558" s="61">
        <v>9</v>
      </c>
      <c r="G558" t="s">
        <v>146</v>
      </c>
      <c r="H558" t="s">
        <v>147</v>
      </c>
    </row>
    <row r="559" spans="1:8" x14ac:dyDescent="0.35">
      <c r="A559">
        <v>63</v>
      </c>
      <c r="B559">
        <v>193410</v>
      </c>
      <c r="C559" s="59">
        <v>41797</v>
      </c>
      <c r="D559">
        <v>42</v>
      </c>
      <c r="E559" s="60">
        <v>980</v>
      </c>
      <c r="F559" s="61">
        <v>7</v>
      </c>
      <c r="G559" t="s">
        <v>152</v>
      </c>
      <c r="H559" t="s">
        <v>147</v>
      </c>
    </row>
    <row r="560" spans="1:8" x14ac:dyDescent="0.35">
      <c r="A560">
        <v>64</v>
      </c>
      <c r="B560">
        <v>473535</v>
      </c>
      <c r="C560" s="59">
        <v>41873</v>
      </c>
      <c r="D560">
        <v>49</v>
      </c>
      <c r="E560" s="60">
        <v>739</v>
      </c>
      <c r="F560" s="61">
        <v>8</v>
      </c>
      <c r="G560" t="s">
        <v>155</v>
      </c>
      <c r="H560" t="s">
        <v>149</v>
      </c>
    </row>
    <row r="561" spans="1:8" x14ac:dyDescent="0.35">
      <c r="A561">
        <v>65</v>
      </c>
      <c r="B561">
        <v>336233</v>
      </c>
      <c r="C561" s="59">
        <v>41682</v>
      </c>
      <c r="D561">
        <v>34</v>
      </c>
      <c r="E561" s="60">
        <v>38</v>
      </c>
      <c r="F561" s="61">
        <v>9</v>
      </c>
      <c r="G561" t="s">
        <v>151</v>
      </c>
      <c r="H561" t="s">
        <v>149</v>
      </c>
    </row>
    <row r="562" spans="1:8" x14ac:dyDescent="0.35">
      <c r="A562">
        <v>66</v>
      </c>
      <c r="B562">
        <v>337621</v>
      </c>
      <c r="C562" s="59">
        <v>41792</v>
      </c>
      <c r="D562">
        <v>11</v>
      </c>
      <c r="E562" s="60">
        <v>272</v>
      </c>
      <c r="F562" s="61">
        <v>2</v>
      </c>
      <c r="G562" t="s">
        <v>146</v>
      </c>
      <c r="H562" t="s">
        <v>147</v>
      </c>
    </row>
    <row r="563" spans="1:8" x14ac:dyDescent="0.35">
      <c r="A563">
        <v>67</v>
      </c>
      <c r="B563">
        <v>343807</v>
      </c>
      <c r="C563" s="59">
        <v>41683</v>
      </c>
      <c r="D563">
        <v>12</v>
      </c>
      <c r="E563" s="60">
        <v>455</v>
      </c>
      <c r="F563" s="61">
        <v>7</v>
      </c>
      <c r="G563" t="s">
        <v>146</v>
      </c>
      <c r="H563" t="s">
        <v>147</v>
      </c>
    </row>
    <row r="564" spans="1:8" x14ac:dyDescent="0.35">
      <c r="A564">
        <v>68</v>
      </c>
      <c r="B564">
        <v>162549</v>
      </c>
      <c r="C564" s="59">
        <v>41705</v>
      </c>
      <c r="D564">
        <v>31</v>
      </c>
      <c r="E564" s="60">
        <v>623</v>
      </c>
      <c r="F564" s="61">
        <v>7</v>
      </c>
      <c r="G564" t="s">
        <v>146</v>
      </c>
      <c r="H564" t="s">
        <v>147</v>
      </c>
    </row>
    <row r="565" spans="1:8" x14ac:dyDescent="0.35">
      <c r="A565">
        <v>69</v>
      </c>
      <c r="B565">
        <v>498556</v>
      </c>
      <c r="C565" s="59">
        <v>41656</v>
      </c>
      <c r="D565">
        <v>37</v>
      </c>
      <c r="E565" s="60">
        <v>926</v>
      </c>
      <c r="F565" s="61">
        <v>3</v>
      </c>
      <c r="G565" t="s">
        <v>151</v>
      </c>
      <c r="H565" t="s">
        <v>149</v>
      </c>
    </row>
    <row r="566" spans="1:8" x14ac:dyDescent="0.35">
      <c r="A566">
        <v>70</v>
      </c>
      <c r="B566">
        <v>165278</v>
      </c>
      <c r="C566" s="59">
        <v>41947</v>
      </c>
      <c r="D566">
        <v>31</v>
      </c>
      <c r="E566" s="60">
        <v>973</v>
      </c>
      <c r="F566" s="61">
        <v>3</v>
      </c>
      <c r="G566" t="s">
        <v>146</v>
      </c>
      <c r="H566" t="s">
        <v>147</v>
      </c>
    </row>
    <row r="567" spans="1:8" x14ac:dyDescent="0.35">
      <c r="A567">
        <v>71</v>
      </c>
      <c r="B567">
        <v>299098</v>
      </c>
      <c r="C567" s="59">
        <v>41901</v>
      </c>
      <c r="D567">
        <v>28</v>
      </c>
      <c r="E567" s="60">
        <v>380</v>
      </c>
      <c r="F567" s="61">
        <v>5</v>
      </c>
      <c r="G567" t="s">
        <v>146</v>
      </c>
      <c r="H567" t="s">
        <v>147</v>
      </c>
    </row>
    <row r="568" spans="1:8" x14ac:dyDescent="0.35">
      <c r="A568">
        <v>72</v>
      </c>
      <c r="B568">
        <v>284217</v>
      </c>
      <c r="C568" s="59">
        <v>41763</v>
      </c>
      <c r="D568">
        <v>40</v>
      </c>
      <c r="E568" s="60">
        <v>25</v>
      </c>
      <c r="F568" s="61">
        <v>4</v>
      </c>
      <c r="G568" t="s">
        <v>154</v>
      </c>
      <c r="H568" t="s">
        <v>147</v>
      </c>
    </row>
    <row r="569" spans="1:8" x14ac:dyDescent="0.35">
      <c r="A569">
        <v>73</v>
      </c>
      <c r="B569">
        <v>109032</v>
      </c>
      <c r="C569" s="59">
        <v>41844</v>
      </c>
      <c r="D569">
        <v>10</v>
      </c>
      <c r="E569" s="60">
        <v>661</v>
      </c>
      <c r="F569" s="61">
        <v>6</v>
      </c>
      <c r="G569" t="s">
        <v>152</v>
      </c>
      <c r="H569" t="s">
        <v>147</v>
      </c>
    </row>
    <row r="570" spans="1:8" x14ac:dyDescent="0.35">
      <c r="A570">
        <v>74</v>
      </c>
      <c r="B570">
        <v>441986</v>
      </c>
      <c r="C570" s="59">
        <v>41845</v>
      </c>
      <c r="D570">
        <v>19</v>
      </c>
      <c r="E570" s="60">
        <v>991</v>
      </c>
      <c r="F570" s="61">
        <v>4</v>
      </c>
      <c r="G570" t="s">
        <v>146</v>
      </c>
      <c r="H570" t="s">
        <v>147</v>
      </c>
    </row>
    <row r="571" spans="1:8" x14ac:dyDescent="0.35">
      <c r="A571">
        <v>75</v>
      </c>
      <c r="B571">
        <v>405624</v>
      </c>
      <c r="C571" s="59">
        <v>41973</v>
      </c>
      <c r="D571">
        <v>47</v>
      </c>
      <c r="E571" s="60">
        <v>908</v>
      </c>
      <c r="F571" s="61">
        <v>10</v>
      </c>
      <c r="G571" t="s">
        <v>153</v>
      </c>
      <c r="H571" t="s">
        <v>149</v>
      </c>
    </row>
    <row r="572" spans="1:8" x14ac:dyDescent="0.35">
      <c r="A572">
        <v>76</v>
      </c>
      <c r="B572">
        <v>308798</v>
      </c>
      <c r="C572" s="59">
        <v>41871</v>
      </c>
      <c r="D572">
        <v>15</v>
      </c>
      <c r="E572" s="60">
        <v>828</v>
      </c>
      <c r="F572" s="61">
        <v>1</v>
      </c>
      <c r="G572" t="s">
        <v>146</v>
      </c>
      <c r="H572" t="s">
        <v>147</v>
      </c>
    </row>
    <row r="573" spans="1:8" x14ac:dyDescent="0.35">
      <c r="A573">
        <v>77</v>
      </c>
      <c r="B573">
        <v>457823</v>
      </c>
      <c r="C573" s="59">
        <v>41818</v>
      </c>
      <c r="D573">
        <v>48</v>
      </c>
      <c r="E573" s="60">
        <v>397</v>
      </c>
      <c r="F573" s="61">
        <v>2</v>
      </c>
      <c r="G573" t="s">
        <v>156</v>
      </c>
      <c r="H573" t="s">
        <v>147</v>
      </c>
    </row>
    <row r="574" spans="1:8" x14ac:dyDescent="0.35">
      <c r="A574">
        <v>78</v>
      </c>
      <c r="B574">
        <v>255018</v>
      </c>
      <c r="C574" s="59">
        <v>41828</v>
      </c>
      <c r="D574">
        <v>24</v>
      </c>
      <c r="E574" s="60">
        <v>555</v>
      </c>
      <c r="F574" s="61">
        <v>2</v>
      </c>
      <c r="G574" t="s">
        <v>151</v>
      </c>
      <c r="H574" t="s">
        <v>149</v>
      </c>
    </row>
    <row r="575" spans="1:8" x14ac:dyDescent="0.35">
      <c r="A575">
        <v>79</v>
      </c>
      <c r="B575">
        <v>381405</v>
      </c>
      <c r="C575" s="59">
        <v>41666</v>
      </c>
      <c r="D575">
        <v>46</v>
      </c>
      <c r="E575" s="60">
        <v>899</v>
      </c>
      <c r="F575" s="61">
        <v>4</v>
      </c>
      <c r="G575" t="s">
        <v>151</v>
      </c>
      <c r="H575" t="s">
        <v>149</v>
      </c>
    </row>
    <row r="576" spans="1:8" x14ac:dyDescent="0.35">
      <c r="A576">
        <v>80</v>
      </c>
      <c r="B576">
        <v>143467</v>
      </c>
      <c r="C576" s="59">
        <v>41660</v>
      </c>
      <c r="D576">
        <v>44</v>
      </c>
      <c r="E576" s="60">
        <v>463</v>
      </c>
      <c r="F576" s="61">
        <v>4</v>
      </c>
      <c r="G576" t="s">
        <v>151</v>
      </c>
      <c r="H576" t="s">
        <v>149</v>
      </c>
    </row>
    <row r="577" spans="1:8" x14ac:dyDescent="0.35">
      <c r="A577">
        <v>81</v>
      </c>
      <c r="B577">
        <v>113731</v>
      </c>
      <c r="C577" s="59">
        <v>41836</v>
      </c>
      <c r="D577">
        <v>17</v>
      </c>
      <c r="E577" s="60">
        <v>510</v>
      </c>
      <c r="F577" s="61">
        <v>2</v>
      </c>
      <c r="G577" t="s">
        <v>152</v>
      </c>
      <c r="H577" t="s">
        <v>147</v>
      </c>
    </row>
    <row r="578" spans="1:8" x14ac:dyDescent="0.35">
      <c r="A578">
        <v>82</v>
      </c>
      <c r="B578">
        <v>324151</v>
      </c>
      <c r="C578" s="59">
        <v>41687</v>
      </c>
      <c r="D578">
        <v>39</v>
      </c>
      <c r="E578" s="60">
        <v>59</v>
      </c>
      <c r="F578" s="61">
        <v>1</v>
      </c>
      <c r="G578" t="s">
        <v>151</v>
      </c>
      <c r="H578" t="s">
        <v>149</v>
      </c>
    </row>
    <row r="579" spans="1:8" x14ac:dyDescent="0.35">
      <c r="A579">
        <v>83</v>
      </c>
      <c r="B579">
        <v>246710</v>
      </c>
      <c r="C579" s="59">
        <v>41917</v>
      </c>
      <c r="D579">
        <v>19</v>
      </c>
      <c r="E579" s="60">
        <v>252</v>
      </c>
      <c r="F579" s="61">
        <v>6</v>
      </c>
      <c r="G579" t="s">
        <v>146</v>
      </c>
      <c r="H579" t="s">
        <v>147</v>
      </c>
    </row>
    <row r="580" spans="1:8" x14ac:dyDescent="0.35">
      <c r="A580">
        <v>84</v>
      </c>
      <c r="B580">
        <v>277882</v>
      </c>
      <c r="C580" s="59">
        <v>41911</v>
      </c>
      <c r="D580">
        <v>46</v>
      </c>
      <c r="E580" s="60">
        <v>548</v>
      </c>
      <c r="F580" s="61">
        <v>6</v>
      </c>
      <c r="G580" t="s">
        <v>150</v>
      </c>
      <c r="H580" t="s">
        <v>147</v>
      </c>
    </row>
    <row r="581" spans="1:8" x14ac:dyDescent="0.35">
      <c r="A581">
        <v>85</v>
      </c>
      <c r="B581">
        <v>124071</v>
      </c>
      <c r="C581" s="59">
        <v>41873</v>
      </c>
      <c r="D581">
        <v>42</v>
      </c>
      <c r="E581" s="60">
        <v>125</v>
      </c>
      <c r="F581" s="61">
        <v>10</v>
      </c>
      <c r="G581" t="s">
        <v>146</v>
      </c>
      <c r="H581" t="s">
        <v>147</v>
      </c>
    </row>
    <row r="582" spans="1:8" x14ac:dyDescent="0.35">
      <c r="A582">
        <v>86</v>
      </c>
      <c r="B582">
        <v>109049</v>
      </c>
      <c r="C582" s="59">
        <v>41667</v>
      </c>
      <c r="D582">
        <v>36</v>
      </c>
      <c r="E582" s="60">
        <v>651</v>
      </c>
      <c r="F582" s="61">
        <v>8</v>
      </c>
      <c r="G582" t="s">
        <v>151</v>
      </c>
      <c r="H582" t="s">
        <v>149</v>
      </c>
    </row>
    <row r="583" spans="1:8" x14ac:dyDescent="0.35">
      <c r="A583">
        <v>87</v>
      </c>
      <c r="B583">
        <v>413826</v>
      </c>
      <c r="C583" s="59">
        <v>41805</v>
      </c>
      <c r="D583">
        <v>46</v>
      </c>
      <c r="E583" s="60">
        <v>164</v>
      </c>
      <c r="F583" s="61">
        <v>9</v>
      </c>
      <c r="G583" t="s">
        <v>153</v>
      </c>
      <c r="H583" t="s">
        <v>149</v>
      </c>
    </row>
    <row r="584" spans="1:8" x14ac:dyDescent="0.35">
      <c r="A584">
        <v>88</v>
      </c>
      <c r="B584">
        <v>338325</v>
      </c>
      <c r="C584" s="59">
        <v>41759</v>
      </c>
      <c r="D584">
        <v>10</v>
      </c>
      <c r="E584" s="60">
        <v>858</v>
      </c>
      <c r="F584" s="61">
        <v>1</v>
      </c>
      <c r="G584" t="s">
        <v>151</v>
      </c>
      <c r="H584" t="s">
        <v>149</v>
      </c>
    </row>
    <row r="585" spans="1:8" x14ac:dyDescent="0.35">
      <c r="A585">
        <v>89</v>
      </c>
      <c r="B585">
        <v>344297</v>
      </c>
      <c r="C585" s="59">
        <v>41773</v>
      </c>
      <c r="D585">
        <v>50</v>
      </c>
      <c r="E585" s="60">
        <v>668</v>
      </c>
      <c r="F585" s="61">
        <v>6</v>
      </c>
      <c r="G585" t="s">
        <v>151</v>
      </c>
      <c r="H585" t="s">
        <v>149</v>
      </c>
    </row>
    <row r="586" spans="1:8" x14ac:dyDescent="0.35">
      <c r="A586">
        <v>90</v>
      </c>
      <c r="B586">
        <v>331313</v>
      </c>
      <c r="C586" s="59">
        <v>41756</v>
      </c>
      <c r="D586">
        <v>39</v>
      </c>
      <c r="E586" s="60">
        <v>719</v>
      </c>
      <c r="F586" s="61">
        <v>3</v>
      </c>
      <c r="G586" t="s">
        <v>152</v>
      </c>
      <c r="H586" t="s">
        <v>147</v>
      </c>
    </row>
    <row r="587" spans="1:8" x14ac:dyDescent="0.35">
      <c r="A587">
        <v>91</v>
      </c>
      <c r="B587">
        <v>375673</v>
      </c>
      <c r="C587" s="59">
        <v>41646</v>
      </c>
      <c r="D587">
        <v>34</v>
      </c>
      <c r="E587" s="60">
        <v>18</v>
      </c>
      <c r="F587" s="61">
        <v>7</v>
      </c>
      <c r="G587" t="s">
        <v>146</v>
      </c>
      <c r="H587" t="s">
        <v>147</v>
      </c>
    </row>
    <row r="588" spans="1:8" x14ac:dyDescent="0.35">
      <c r="A588">
        <v>92</v>
      </c>
      <c r="B588">
        <v>338136</v>
      </c>
      <c r="C588" s="59">
        <v>41663</v>
      </c>
      <c r="D588">
        <v>46</v>
      </c>
      <c r="E588" s="60">
        <v>51</v>
      </c>
      <c r="F588" s="61">
        <v>2</v>
      </c>
      <c r="G588" t="s">
        <v>151</v>
      </c>
      <c r="H588" t="s">
        <v>149</v>
      </c>
    </row>
    <row r="589" spans="1:8" x14ac:dyDescent="0.35">
      <c r="A589">
        <v>93</v>
      </c>
      <c r="B589">
        <v>168596</v>
      </c>
      <c r="C589" s="59">
        <v>41990</v>
      </c>
      <c r="D589">
        <v>35</v>
      </c>
      <c r="E589" s="60">
        <v>496</v>
      </c>
      <c r="F589" s="61">
        <v>2</v>
      </c>
      <c r="G589" t="s">
        <v>155</v>
      </c>
      <c r="H589" t="s">
        <v>149</v>
      </c>
    </row>
    <row r="590" spans="1:8" x14ac:dyDescent="0.35">
      <c r="A590">
        <v>94</v>
      </c>
      <c r="B590">
        <v>221187</v>
      </c>
      <c r="C590" s="59">
        <v>41882</v>
      </c>
      <c r="D590">
        <v>10</v>
      </c>
      <c r="E590" s="60">
        <v>199</v>
      </c>
      <c r="F590" s="61">
        <v>1</v>
      </c>
      <c r="G590" t="s">
        <v>155</v>
      </c>
      <c r="H590" t="s">
        <v>149</v>
      </c>
    </row>
    <row r="591" spans="1:8" x14ac:dyDescent="0.35">
      <c r="A591">
        <v>95</v>
      </c>
      <c r="B591">
        <v>350611</v>
      </c>
      <c r="C591" s="59">
        <v>41842</v>
      </c>
      <c r="D591">
        <v>18</v>
      </c>
      <c r="E591" s="60">
        <v>643</v>
      </c>
      <c r="F591" s="61">
        <v>5</v>
      </c>
      <c r="G591" t="s">
        <v>151</v>
      </c>
      <c r="H591" t="s">
        <v>149</v>
      </c>
    </row>
    <row r="592" spans="1:8" x14ac:dyDescent="0.35">
      <c r="A592">
        <v>96</v>
      </c>
      <c r="B592">
        <v>135437</v>
      </c>
      <c r="C592" s="59">
        <v>41959</v>
      </c>
      <c r="D592">
        <v>41</v>
      </c>
      <c r="E592" s="60">
        <v>968</v>
      </c>
      <c r="F592" s="61">
        <v>8</v>
      </c>
      <c r="G592" t="s">
        <v>151</v>
      </c>
      <c r="H592" t="s">
        <v>149</v>
      </c>
    </row>
    <row r="593" spans="1:8" x14ac:dyDescent="0.35">
      <c r="A593">
        <v>97</v>
      </c>
      <c r="B593">
        <v>115995</v>
      </c>
      <c r="C593" s="59">
        <v>41977</v>
      </c>
      <c r="D593">
        <v>15</v>
      </c>
      <c r="E593" s="60">
        <v>697</v>
      </c>
      <c r="F593" s="61">
        <v>3</v>
      </c>
      <c r="G593" t="s">
        <v>155</v>
      </c>
      <c r="H593" t="s">
        <v>149</v>
      </c>
    </row>
    <row r="594" spans="1:8" x14ac:dyDescent="0.35">
      <c r="A594">
        <v>98</v>
      </c>
      <c r="B594">
        <v>122414</v>
      </c>
      <c r="C594" s="59">
        <v>41978</v>
      </c>
      <c r="D594">
        <v>17</v>
      </c>
      <c r="E594" s="60">
        <v>449</v>
      </c>
      <c r="F594" s="61">
        <v>2</v>
      </c>
      <c r="G594" t="s">
        <v>153</v>
      </c>
      <c r="H594" t="s">
        <v>149</v>
      </c>
    </row>
    <row r="595" spans="1:8" x14ac:dyDescent="0.35">
      <c r="A595">
        <v>99</v>
      </c>
      <c r="B595">
        <v>438032</v>
      </c>
      <c r="C595" s="59">
        <v>41769</v>
      </c>
      <c r="D595">
        <v>42</v>
      </c>
      <c r="E595" s="60">
        <v>59</v>
      </c>
      <c r="F595" s="61">
        <v>3</v>
      </c>
      <c r="G595" t="s">
        <v>151</v>
      </c>
      <c r="H595" t="s">
        <v>149</v>
      </c>
    </row>
    <row r="596" spans="1:8" x14ac:dyDescent="0.35">
      <c r="A596">
        <v>100</v>
      </c>
      <c r="B596">
        <v>362558</v>
      </c>
      <c r="C596" s="59">
        <v>41888</v>
      </c>
      <c r="D596">
        <v>25</v>
      </c>
      <c r="E596" s="60">
        <v>535</v>
      </c>
      <c r="F596" s="61">
        <v>2</v>
      </c>
      <c r="G596" t="s">
        <v>146</v>
      </c>
      <c r="H596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8E8AB5FE90B4094CD52318ED94291" ma:contentTypeVersion="13" ma:contentTypeDescription="Create a new document." ma:contentTypeScope="" ma:versionID="e89fa2f9cdd2426082f8bf3dbf8f5049">
  <xsd:schema xmlns:xsd="http://www.w3.org/2001/XMLSchema" xmlns:xs="http://www.w3.org/2001/XMLSchema" xmlns:p="http://schemas.microsoft.com/office/2006/metadata/properties" xmlns:ns2="8218a559-4de2-4a7c-bfce-aed9d7946e1b" xmlns:ns3="739af84e-f8cf-4403-948e-bfb83b94d710" targetNamespace="http://schemas.microsoft.com/office/2006/metadata/properties" ma:root="true" ma:fieldsID="4116e0c38fea793a90ffc965c5fb67b7" ns2:_="" ns3:_="">
    <xsd:import namespace="8218a559-4de2-4a7c-bfce-aed9d7946e1b"/>
    <xsd:import namespace="739af84e-f8cf-4403-948e-bfb83b94d7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8a559-4de2-4a7c-bfce-aed9d7946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2ec78f-40fc-489f-a4e8-c373e13c7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af84e-f8cf-4403-948e-bfb83b94d7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16e73d-db03-4467-b9f9-cc511746fcad}" ma:internalName="TaxCatchAll" ma:showField="CatchAllData" ma:web="739af84e-f8cf-4403-948e-bfb83b94d7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18a559-4de2-4a7c-bfce-aed9d7946e1b">
      <Terms xmlns="http://schemas.microsoft.com/office/infopath/2007/PartnerControls"/>
    </lcf76f155ced4ddcb4097134ff3c332f>
    <TaxCatchAll xmlns="739af84e-f8cf-4403-948e-bfb83b94d710" xsi:nil="true"/>
    <SharedWithUsers xmlns="739af84e-f8cf-4403-948e-bfb83b94d710">
      <UserInfo>
        <DisplayName>Ambareesh T N</DisplayName>
        <AccountId>131</AccountId>
        <AccountType/>
      </UserInfo>
      <UserInfo>
        <DisplayName>Ishita Jain</DisplayName>
        <AccountId>132</AccountId>
        <AccountType/>
      </UserInfo>
      <UserInfo>
        <DisplayName>Sayali Pingle</DisplayName>
        <AccountId>144</AccountId>
        <AccountType/>
      </UserInfo>
      <UserInfo>
        <DisplayName>Dhruv Gupta</DisplayName>
        <AccountId>178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4E41E37-B9EB-4FC9-86B9-C20428ABE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8a559-4de2-4a7c-bfce-aed9d7946e1b"/>
    <ds:schemaRef ds:uri="739af84e-f8cf-4403-948e-bfb83b94d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A8AC-B7DC-4157-89EB-761084F98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5F69BD-6DA1-4026-86A9-AA950472BA9E}">
  <ds:schemaRefs>
    <ds:schemaRef ds:uri="http://schemas.microsoft.com/office/2006/metadata/properties"/>
    <ds:schemaRef ds:uri="http://schemas.microsoft.com/office/infopath/2007/PartnerControls"/>
    <ds:schemaRef ds:uri="8218a559-4de2-4a7c-bfce-aed9d7946e1b"/>
    <ds:schemaRef ds:uri="739af84e-f8cf-4403-948e-bfb83b94d7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Instructions</vt:lpstr>
      <vt:lpstr>Questions</vt:lpstr>
      <vt:lpstr>Data Q3</vt:lpstr>
      <vt:lpstr>Data - Q5</vt:lpstr>
      <vt:lpstr>Androderm</vt:lpstr>
      <vt:lpstr>AndroGel_1.0_Pump</vt:lpstr>
      <vt:lpstr>AndroGel_1.0_Total</vt:lpstr>
      <vt:lpstr>AndroGel_1.62_Total</vt:lpstr>
      <vt:lpstr>Axiron</vt:lpstr>
      <vt:lpstr>Branded_Thyroid</vt:lpstr>
      <vt:lpstr>Category</vt:lpstr>
      <vt:lpstr>Fortesta</vt:lpstr>
      <vt:lpstr>Fruits</vt:lpstr>
      <vt:lpstr>Generic_Thyroid</vt:lpstr>
      <vt:lpstr>IMS_ID</vt:lpstr>
      <vt:lpstr>Injectables</vt:lpstr>
      <vt:lpstr>Levoxyl</vt:lpstr>
      <vt:lpstr>Other_Branded_Thyroid_Market</vt:lpstr>
      <vt:lpstr>Other_TTRT_Market_Products</vt:lpstr>
      <vt:lpstr>Price</vt:lpstr>
      <vt:lpstr>Synthroid</vt:lpstr>
      <vt:lpstr>Testim</vt:lpstr>
      <vt:lpstr>Vegetables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Gupta</dc:creator>
  <cp:keywords/>
  <dc:description/>
  <cp:lastModifiedBy>Dhruv</cp:lastModifiedBy>
  <cp:revision/>
  <dcterms:created xsi:type="dcterms:W3CDTF">2016-08-24T18:40:22Z</dcterms:created>
  <dcterms:modified xsi:type="dcterms:W3CDTF">2022-12-21T20:31:44Z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0x0101009328E8AB5FE90B4094CD52318ED94291</vt:lpwstr>
  </property>
  <property fmtid="{D5CDD505-2E9C-101B-9397-08002B2CF9AE}" pid="3" name="MediaServiceImageTags">
    <vt:lpwstr/>
  </property>
</Properties>
</file>