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hruv\Desktop\"/>
    </mc:Choice>
  </mc:AlternateContent>
  <xr:revisionPtr revIDLastSave="0" documentId="13_ncr:1_{C9E2F7A7-9605-436F-A27B-F2C6636F24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verview" sheetId="2" r:id="rId1"/>
    <sheet name="Session 2 - part 1" sheetId="1" r:id="rId2"/>
    <sheet name="Session 2 - part 2" sheetId="3" r:id="rId3"/>
    <sheet name="Session 2 - part 3" sheetId="4" r:id="rId4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4" l="1"/>
  <c r="I8" i="4"/>
  <c r="I9" i="4"/>
  <c r="I10" i="4"/>
  <c r="I11" i="4"/>
  <c r="I6" i="4"/>
  <c r="D31" i="3"/>
  <c r="E18" i="4"/>
  <c r="E19" i="4"/>
  <c r="E20" i="4"/>
  <c r="E21" i="4"/>
  <c r="E22" i="4"/>
  <c r="E17" i="4"/>
  <c r="M24" i="4"/>
  <c r="M22" i="4"/>
  <c r="M20" i="4"/>
  <c r="F7" i="4"/>
  <c r="F8" i="4"/>
  <c r="F9" i="4"/>
  <c r="F10" i="4"/>
  <c r="F11" i="4"/>
  <c r="F6" i="4"/>
  <c r="J14" i="3"/>
  <c r="J11" i="3"/>
  <c r="K33" i="1"/>
  <c r="K32" i="1"/>
  <c r="J27" i="1"/>
  <c r="K17" i="1"/>
  <c r="J17" i="1"/>
  <c r="K15" i="1"/>
  <c r="J15" i="1"/>
  <c r="J11" i="1"/>
  <c r="J5" i="1"/>
</calcChain>
</file>

<file path=xl/sharedStrings.xml><?xml version="1.0" encoding="utf-8"?>
<sst xmlns="http://schemas.openxmlformats.org/spreadsheetml/2006/main" count="138" uniqueCount="85">
  <si>
    <t>Session 2 Overview</t>
  </si>
  <si>
    <t>At the end of this session, we will cover the following topics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</si>
  <si>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Lookups and referencing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</si>
  <si>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Named ranges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</si>
  <si>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Logical computations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</si>
  <si>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Error handling (basics)</t>
    </r>
  </si>
  <si>
    <t>VLookup</t>
  </si>
  <si>
    <t>Maths</t>
  </si>
  <si>
    <t>Physics</t>
  </si>
  <si>
    <t>Chemistry</t>
  </si>
  <si>
    <t>Language</t>
  </si>
  <si>
    <t>Social Studies</t>
  </si>
  <si>
    <t>To be remembered as Vertical Lookup function. This matches a value that we pass, vertically, and returns the data point of interest</t>
  </si>
  <si>
    <t>Bilbo</t>
  </si>
  <si>
    <t>NA</t>
  </si>
  <si>
    <t>Question: What is the marks obtained by Merry in Chemistry?</t>
  </si>
  <si>
    <t>Gandalf</t>
  </si>
  <si>
    <t>Merry</t>
  </si>
  <si>
    <t>NOTE: THE VALUE THAT IS PASSED BY THE USER MUST ALWAYS BE PRESENT IN THE VERTICAL COLUMN</t>
  </si>
  <si>
    <t>Pippin</t>
  </si>
  <si>
    <t xml:space="preserve">            THE VALUE THAT IS PASSED SHOULD ALWAYS BE PRESENT IN THE FIRST COLUMN (or atleast selected as the first) </t>
  </si>
  <si>
    <t>Samwise</t>
  </si>
  <si>
    <t>Legolas</t>
  </si>
  <si>
    <t>HLookup</t>
  </si>
  <si>
    <t>Extra Questions:</t>
  </si>
  <si>
    <t>How many marks did the person who scored 52 in maths, score in other language?</t>
  </si>
  <si>
    <t>How many marks did the person who scored 99 in Chemistry, score in Physics?</t>
  </si>
  <si>
    <t>Drawbacks of VLookup and HLookup</t>
  </si>
  <si>
    <t>VLOOKUP can only look up values in the first column of the table_array, and we only can return values from within the table array</t>
  </si>
  <si>
    <t>So if we want to look up a value in one column and return values to the left of that column, we’re out of luck.</t>
  </si>
  <si>
    <t>Similarly, we cannot HLOOKUP value above the table_array</t>
  </si>
  <si>
    <t>Index</t>
  </si>
  <si>
    <t>This function is used to return the value at the intersection of a specific row and column</t>
  </si>
  <si>
    <t>Question: Get the entry present at the first row and second column in the table</t>
  </si>
  <si>
    <t>Match</t>
  </si>
  <si>
    <t>The match function returns the refernce of an entry across a column or a row</t>
  </si>
  <si>
    <t>Question: We need to know the row and column location for Chemisrty in the data table</t>
  </si>
  <si>
    <t>Row</t>
  </si>
  <si>
    <t>Column</t>
  </si>
  <si>
    <t>Named Ranges:</t>
  </si>
  <si>
    <t>There are typically two types of named ranges,</t>
  </si>
  <si>
    <t>1. Static</t>
  </si>
  <si>
    <t>2. Dynamic</t>
  </si>
  <si>
    <t>Static Named Ranges:</t>
  </si>
  <si>
    <t>What is the total marks scored by all in Maths, out of a total of 500?</t>
  </si>
  <si>
    <t>How many marks did Samwise score in total?</t>
  </si>
  <si>
    <t>Question</t>
  </si>
  <si>
    <t>What could be the possible drawback around the concept of static named ranges?</t>
  </si>
  <si>
    <t>Offset</t>
  </si>
  <si>
    <r>
      <t xml:space="preserve">The </t>
    </r>
    <r>
      <rPr>
        <b/>
        <sz val="11"/>
        <color theme="1"/>
        <rFont val="Calibri"/>
        <family val="2"/>
        <scheme val="minor"/>
      </rPr>
      <t>Offset function</t>
    </r>
    <r>
      <rPr>
        <sz val="11"/>
        <color theme="1"/>
        <rFont val="Calibri"/>
        <family val="2"/>
        <scheme val="minor"/>
      </rPr>
      <t xml:space="preserve"> in</t>
    </r>
    <r>
      <rPr>
        <sz val="11"/>
        <color theme="1"/>
        <rFont val="Calibri"/>
        <family val="2"/>
        <scheme val="minor"/>
      </rPr>
      <t xml:space="preserve"> returns a cell or range of cells that is a specified number of rows and columns from a cell or range of cells.</t>
    </r>
  </si>
  <si>
    <t>The Offset function takes 5 arguments:</t>
  </si>
  <si>
    <t xml:space="preserve"> - Reference</t>
  </si>
  <si>
    <t xml:space="preserve"> - Rows to offset</t>
  </si>
  <si>
    <t xml:space="preserve"> - Columns to offset</t>
  </si>
  <si>
    <t xml:space="preserve"> - Height</t>
  </si>
  <si>
    <t xml:space="preserve"> - Width</t>
  </si>
  <si>
    <t>Dynamic Named Ranges:</t>
  </si>
  <si>
    <t>Use sum function in cell D31 with dynamic range</t>
  </si>
  <si>
    <t>Chemistry Score</t>
  </si>
  <si>
    <t>DADA score</t>
  </si>
  <si>
    <t>0-40</t>
  </si>
  <si>
    <t>Logical Computations</t>
  </si>
  <si>
    <t>41-80</t>
  </si>
  <si>
    <t>Divination</t>
  </si>
  <si>
    <t>1. There is a new subject of DADA, whose scores are based on the table on the right.</t>
  </si>
  <si>
    <t>81-100</t>
  </si>
  <si>
    <t xml:space="preserve">    Compute the DADA score for everyone.</t>
  </si>
  <si>
    <t>2. The headmaster is an escaped lunatic from The Clockwork Orange and decides to add</t>
  </si>
  <si>
    <t xml:space="preserve">    another subject called Divination. The logic for scoring in Divination is on the right.</t>
  </si>
  <si>
    <t>Maths Score</t>
  </si>
  <si>
    <t>Divination Grade</t>
  </si>
  <si>
    <t xml:space="preserve">    Compute the Divination score for everyone.</t>
  </si>
  <si>
    <t>O</t>
  </si>
  <si>
    <t>A</t>
  </si>
  <si>
    <t>L</t>
  </si>
  <si>
    <t>Re-attempts</t>
  </si>
  <si>
    <t>Marks per re-attempt</t>
  </si>
  <si>
    <t>Error Handling</t>
  </si>
  <si>
    <t>1. Compute the Marks per re-attempt metric for everyone. I HATE LOOKING AT ERRORS!</t>
  </si>
  <si>
    <t xml:space="preserve">2. Get the marks per re-attempt for the below mentioned students alone. </t>
  </si>
  <si>
    <t>Luke Skywalker</t>
  </si>
  <si>
    <t>Name</t>
  </si>
  <si>
    <t>DADA</t>
  </si>
  <si>
    <t>The names are not visible. As a result the code is not self explanatory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</si>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</sst>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3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13" xfId="0" applyBorder="1"/>
    <xf numFmtId="0" fontId="0" fillId="0" borderId="14" xfId="0" applyBorder="1"/>
    <xf numFmtId="0" fontId="0" fillId="4" borderId="15" xfId="0" applyFill="1" applyBorder="1"/>
    <xf numFmtId="0" fontId="0" fillId="0" borderId="16" xfId="0" applyBorder="1"/>
    <xf numFmtId="0" fontId="0" fillId="0" borderId="17" xfId="0" applyBorder="1"/>
    <xf numFmtId="0" fontId="1" fillId="0" borderId="0" xfId="0" applyFont="1"/>
    <xf numFmtId="0" fontId="3" fillId="0" borderId="0" xfId="0" applyFont="1"/>
    <xf numFmtId="0" fontId="0" fillId="4" borderId="10" xfId="0" applyFill="1" applyBorder="1" applyAlignment="1">
      <alignment vertical="center"/>
    </xf>
    <xf numFmtId="0" fontId="0" fillId="6" borderId="0" xfId="0" applyFill="1"/>
    <xf numFmtId="0" fontId="0" fillId="0" borderId="0" xfId="0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3" borderId="9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0" fillId="4" borderId="12" xfId="0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6" borderId="0" xfId="0" applyFill="1" applyAlignment="1">
      <alignment vertical="center"/>
    </xf>
    <xf numFmtId="0" fontId="0" fillId="4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5" borderId="9" xfId="0" applyFill="1" applyBorder="1" applyAlignment="1">
      <alignment vertical="center"/>
    </xf>
    <xf numFmtId="1" fontId="0" fillId="0" borderId="13" xfId="0" applyNumberFormat="1" applyBorder="1" applyAlignment="1">
      <alignment vertical="center"/>
    </xf>
    <xf numFmtId="1" fontId="0" fillId="0" borderId="16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4" borderId="11" xfId="0" applyFill="1" applyBorder="1" applyAlignment="1">
      <alignment vertical="center" wrapText="1"/>
    </xf>
    <xf numFmtId="0" fontId="0" fillId="0" borderId="19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4" borderId="24" xfId="0" applyFill="1" applyBorder="1"/>
    <xf numFmtId="0" fontId="0" fillId="0" borderId="21" xfId="0" applyBorder="1"/>
    <xf numFmtId="0" fontId="0" fillId="3" borderId="25" xfId="0" applyFill="1" applyBorder="1"/>
    <xf numFmtId="0" fontId="0" fillId="4" borderId="23" xfId="0" applyFill="1" applyBorder="1"/>
    <xf numFmtId="0" fontId="0" fillId="4" borderId="26" xfId="0" applyFill="1" applyBorder="1"/>
    <xf numFmtId="0" fontId="0" fillId="4" borderId="27" xfId="0" applyFill="1" applyBorder="1"/>
    <xf numFmtId="0" fontId="0" fillId="0" borderId="18" xfId="0" applyBorder="1"/>
    <xf numFmtId="0" fontId="0" fillId="0" borderId="28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4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1" fillId="4" borderId="13" xfId="0" applyFont="1" applyFill="1" applyBorder="1"/>
    <xf numFmtId="0" fontId="0" fillId="4" borderId="12" xfId="0" applyFont="1" applyFill="1" applyBorder="1"/>
  </cellXfs>
  <cellStyles count="1">
    <cellStyle name="Normal" xfId="0" builtinId="0"/>
  </cellStyles>
  <dxfs count="10"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136AC-D86D-4981-8B27-861D46A18D42}" name="Marks" displayName="Marks" ref="B3:G9" totalsRowShown="0" headerRowDxfId="0" headerRowBorderDxfId="8" tableBorderDxfId="9" totalsRowBorderDxfId="7">
  <autoFilter ref="B3:G9" xr:uid="{952136AC-D86D-4981-8B27-861D46A18D42}"/>
  <tableColumns count="6">
    <tableColumn id="1" xr3:uid="{CED770D4-4B42-4578-9F1D-FE36A5BC94B8}" name="Name" dataDxfId="6"/>
    <tableColumn id="2" xr3:uid="{A8C3C4B1-5814-4EAE-9686-ED176E6C612A}" name="Maths" dataDxfId="5"/>
    <tableColumn id="3" xr3:uid="{7E9396A4-7307-4AEE-B205-E167A6082754}" name="Physics" dataDxfId="4"/>
    <tableColumn id="4" xr3:uid="{CE01735F-2975-47D1-8355-148A30D8A4E1}" name="Chemistry" dataDxfId="3"/>
    <tableColumn id="5" xr3:uid="{F3255F52-F846-4BC2-B8B7-6613DD96A0D6}" name="Language" dataDxfId="2"/>
    <tableColumn id="6" xr3:uid="{4A5B97F6-5CB5-4418-BFF0-E4709DBBE755}" name="Social Studi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4"/>
  <sheetViews>
    <sheetView showGridLines="0" tabSelected="1" zoomScale="80" zoomScaleNormal="80" workbookViewId="0"/>
  </sheetViews>
  <sheetFormatPr defaultRowHeight="14.5" x14ac:dyDescent="0.35"/>
  <sheetData>
    <row r="2" spans="2:12" ht="15" thickBot="1" x14ac:dyDescent="0.4"/>
    <row r="3" spans="2:12" x14ac:dyDescent="0.35">
      <c r="B3" s="33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2:12" x14ac:dyDescent="0.35">
      <c r="B4" s="36"/>
      <c r="C4" s="37"/>
      <c r="D4" s="37"/>
      <c r="E4" s="37"/>
      <c r="F4" s="37"/>
      <c r="G4" s="37"/>
      <c r="H4" s="37"/>
      <c r="I4" s="37"/>
      <c r="J4" s="37"/>
      <c r="K4" s="37"/>
      <c r="L4" s="38"/>
    </row>
    <row r="5" spans="2:12" ht="15" thickBot="1" x14ac:dyDescent="0.4">
      <c r="B5" s="39"/>
      <c r="C5" s="40"/>
      <c r="D5" s="40"/>
      <c r="E5" s="40"/>
      <c r="F5" s="40"/>
      <c r="G5" s="40"/>
      <c r="H5" s="40"/>
      <c r="I5" s="40"/>
      <c r="J5" s="40"/>
      <c r="K5" s="40"/>
      <c r="L5" s="41"/>
    </row>
    <row r="7" spans="2:12" x14ac:dyDescent="0.35">
      <c r="B7" t="s">
        <v>1</v>
      </c>
    </row>
    <row r="8" spans="2:12" x14ac:dyDescent="0.35">
      <c r="B8" t="s">
        <v>2</v>
      </c>
    </row>
    <row r="10" spans="2:12" x14ac:dyDescent="0.35">
      <c r="B10" t="s">
        <v>3</v>
      </c>
    </row>
    <row r="12" spans="2:12" x14ac:dyDescent="0.35">
      <c r="B12" t="s">
        <v>4</v>
      </c>
    </row>
    <row r="14" spans="2:12" x14ac:dyDescent="0.35">
      <c r="B14" t="s">
        <v>5</v>
      </c>
    </row>
  </sheetData>
  <mergeCells count="1">
    <mergeCell ref="B3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3"/>
  <sheetViews>
    <sheetView showGridLines="0" zoomScale="80" zoomScaleNormal="80" workbookViewId="0"/>
  </sheetViews>
  <sheetFormatPr defaultRowHeight="14.5" x14ac:dyDescent="0.35"/>
  <cols>
    <col min="2" max="2" width="10" customWidth="1"/>
    <col min="3" max="3" width="7.26953125" customWidth="1"/>
    <col min="4" max="4" width="8.1796875" customWidth="1"/>
    <col min="5" max="5" width="10.7265625" bestFit="1" customWidth="1"/>
    <col min="6" max="6" width="10.54296875" bestFit="1" customWidth="1"/>
    <col min="7" max="7" width="15.1796875" bestFit="1" customWidth="1"/>
    <col min="10" max="10" width="14.1796875" customWidth="1"/>
  </cols>
  <sheetData>
    <row r="2" spans="2:11" ht="15" thickBot="1" x14ac:dyDescent="0.4">
      <c r="J2" s="10" t="s">
        <v>6</v>
      </c>
    </row>
    <row r="3" spans="2:11" x14ac:dyDescent="0.35">
      <c r="B3" s="1"/>
      <c r="C3" s="2" t="s">
        <v>7</v>
      </c>
      <c r="D3" s="2" t="s">
        <v>8</v>
      </c>
      <c r="E3" s="2" t="s">
        <v>9</v>
      </c>
      <c r="F3" s="2" t="s">
        <v>10</v>
      </c>
      <c r="G3" s="3" t="s">
        <v>11</v>
      </c>
      <c r="J3" t="s">
        <v>12</v>
      </c>
    </row>
    <row r="4" spans="2:11" x14ac:dyDescent="0.35">
      <c r="B4" s="4" t="s">
        <v>13</v>
      </c>
      <c r="C4" s="5">
        <v>78</v>
      </c>
      <c r="D4" s="5">
        <v>75</v>
      </c>
      <c r="E4" s="5">
        <v>97</v>
      </c>
      <c r="F4" s="5">
        <v>87</v>
      </c>
      <c r="G4" s="6" t="s">
        <v>14</v>
      </c>
      <c r="J4" s="11" t="s">
        <v>15</v>
      </c>
    </row>
    <row r="5" spans="2:11" x14ac:dyDescent="0.35">
      <c r="B5" s="4" t="s">
        <v>16</v>
      </c>
      <c r="C5" s="5">
        <v>88</v>
      </c>
      <c r="D5" s="5">
        <v>99</v>
      </c>
      <c r="E5" s="5">
        <v>99</v>
      </c>
      <c r="F5" s="5">
        <v>72</v>
      </c>
      <c r="G5" s="6">
        <v>32</v>
      </c>
      <c r="J5" s="61">
        <f>VLOOKUP("Merry",$B$3:$E$9,4,)</f>
        <v>68</v>
      </c>
    </row>
    <row r="6" spans="2:11" x14ac:dyDescent="0.35">
      <c r="B6" s="4" t="s">
        <v>17</v>
      </c>
      <c r="C6" s="5">
        <v>28</v>
      </c>
      <c r="D6" s="5">
        <v>60</v>
      </c>
      <c r="E6" s="5">
        <v>68</v>
      </c>
      <c r="F6" s="5" t="s">
        <v>14</v>
      </c>
      <c r="G6" s="6" t="s">
        <v>14</v>
      </c>
      <c r="J6" t="s">
        <v>18</v>
      </c>
    </row>
    <row r="7" spans="2:11" x14ac:dyDescent="0.35">
      <c r="B7" s="4" t="s">
        <v>19</v>
      </c>
      <c r="C7" s="5">
        <v>52</v>
      </c>
      <c r="D7" s="5">
        <v>92</v>
      </c>
      <c r="E7" s="5">
        <v>30</v>
      </c>
      <c r="F7" s="5">
        <v>60</v>
      </c>
      <c r="G7" s="6">
        <v>93</v>
      </c>
      <c r="J7" t="s">
        <v>20</v>
      </c>
    </row>
    <row r="8" spans="2:11" x14ac:dyDescent="0.35">
      <c r="B8" s="4" t="s">
        <v>21</v>
      </c>
      <c r="C8" s="5">
        <v>17</v>
      </c>
      <c r="D8" s="5" t="s">
        <v>14</v>
      </c>
      <c r="E8" s="5">
        <v>90</v>
      </c>
      <c r="F8" s="5">
        <v>24</v>
      </c>
      <c r="G8" s="6">
        <v>74</v>
      </c>
    </row>
    <row r="9" spans="2:11" ht="15" thickBot="1" x14ac:dyDescent="0.4">
      <c r="B9" s="7" t="s">
        <v>22</v>
      </c>
      <c r="C9" s="8">
        <v>46</v>
      </c>
      <c r="D9" s="8">
        <v>75</v>
      </c>
      <c r="E9" s="8">
        <v>52</v>
      </c>
      <c r="F9" s="8">
        <v>82</v>
      </c>
      <c r="G9" s="9">
        <v>40</v>
      </c>
      <c r="J9" s="10" t="s">
        <v>23</v>
      </c>
    </row>
    <row r="10" spans="2:11" x14ac:dyDescent="0.35">
      <c r="J10" s="11" t="s">
        <v>15</v>
      </c>
    </row>
    <row r="11" spans="2:11" x14ac:dyDescent="0.35">
      <c r="J11" s="62">
        <f>HLOOKUP("Chemistry",C3:G9,4,)</f>
        <v>68</v>
      </c>
    </row>
    <row r="13" spans="2:11" x14ac:dyDescent="0.35">
      <c r="J13" s="10" t="s">
        <v>24</v>
      </c>
    </row>
    <row r="14" spans="2:11" x14ac:dyDescent="0.35">
      <c r="J14" s="11" t="s">
        <v>25</v>
      </c>
    </row>
    <row r="15" spans="2:11" x14ac:dyDescent="0.35">
      <c r="J15" s="62" t="str">
        <f>_xlfn.XLOOKUP(52,C3:C9,B3:B9)</f>
        <v>Pippin</v>
      </c>
      <c r="K15" s="61">
        <f>VLOOKUP(J15,$B$3:$F$9,5,)</f>
        <v>60</v>
      </c>
    </row>
    <row r="16" spans="2:11" x14ac:dyDescent="0.35">
      <c r="J16" s="11" t="s">
        <v>26</v>
      </c>
    </row>
    <row r="17" spans="10:11" x14ac:dyDescent="0.35">
      <c r="J17" s="61" t="str">
        <f>_xlfn.XLOOKUP(99,E3:E9,B3:B9)</f>
        <v>Gandalf</v>
      </c>
      <c r="K17" s="61">
        <f>VLOOKUP(J17,$B$3:$D$9,3,)</f>
        <v>99</v>
      </c>
    </row>
    <row r="19" spans="10:11" x14ac:dyDescent="0.35">
      <c r="J19" s="10" t="s">
        <v>27</v>
      </c>
    </row>
    <row r="20" spans="10:11" x14ac:dyDescent="0.35">
      <c r="J20" s="11" t="s">
        <v>28</v>
      </c>
    </row>
    <row r="21" spans="10:11" x14ac:dyDescent="0.35">
      <c r="J21" s="11" t="s">
        <v>29</v>
      </c>
    </row>
    <row r="22" spans="10:11" x14ac:dyDescent="0.35">
      <c r="J22" s="11" t="s">
        <v>30</v>
      </c>
    </row>
    <row r="24" spans="10:11" x14ac:dyDescent="0.35">
      <c r="J24" s="10" t="s">
        <v>31</v>
      </c>
    </row>
    <row r="25" spans="10:11" x14ac:dyDescent="0.35">
      <c r="J25" t="s">
        <v>32</v>
      </c>
    </row>
    <row r="26" spans="10:11" x14ac:dyDescent="0.35">
      <c r="J26" s="11" t="s">
        <v>33</v>
      </c>
    </row>
    <row r="27" spans="10:11" x14ac:dyDescent="0.35">
      <c r="J27" s="62">
        <f>INDEX(B4:G9,1,2)</f>
        <v>78</v>
      </c>
    </row>
    <row r="28" spans="10:11" x14ac:dyDescent="0.35">
      <c r="J28" s="11"/>
    </row>
    <row r="29" spans="10:11" x14ac:dyDescent="0.35">
      <c r="J29" s="10" t="s">
        <v>34</v>
      </c>
    </row>
    <row r="30" spans="10:11" x14ac:dyDescent="0.35">
      <c r="J30" t="s">
        <v>35</v>
      </c>
    </row>
    <row r="31" spans="10:11" x14ac:dyDescent="0.35">
      <c r="J31" s="11" t="s">
        <v>36</v>
      </c>
    </row>
    <row r="32" spans="10:11" x14ac:dyDescent="0.35">
      <c r="J32" t="s">
        <v>37</v>
      </c>
      <c r="K32" s="61">
        <f>MATCH("Chemistry", B3:G3,0)</f>
        <v>4</v>
      </c>
    </row>
    <row r="33" spans="10:11" x14ac:dyDescent="0.35">
      <c r="J33" t="s">
        <v>38</v>
      </c>
      <c r="K33" s="61">
        <f>MATCH("Chemistry",E3:E9,)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R31"/>
  <sheetViews>
    <sheetView showGridLines="0" zoomScale="80" zoomScaleNormal="80" workbookViewId="0">
      <selection activeCell="R17" sqref="R17"/>
    </sheetView>
  </sheetViews>
  <sheetFormatPr defaultRowHeight="14.5" x14ac:dyDescent="0.35"/>
  <cols>
    <col min="2" max="2" width="10.54296875" customWidth="1"/>
    <col min="3" max="3" width="8.26953125" customWidth="1"/>
    <col min="4" max="4" width="11" customWidth="1"/>
    <col min="5" max="5" width="11.453125" customWidth="1"/>
    <col min="6" max="6" width="11.1796875" customWidth="1"/>
    <col min="7" max="7" width="15.1796875" bestFit="1" customWidth="1"/>
  </cols>
  <sheetData>
    <row r="3" spans="2:10" x14ac:dyDescent="0.35">
      <c r="B3" s="44" t="s">
        <v>81</v>
      </c>
      <c r="C3" s="45" t="s">
        <v>7</v>
      </c>
      <c r="D3" s="45" t="s">
        <v>8</v>
      </c>
      <c r="E3" s="45" t="s">
        <v>9</v>
      </c>
      <c r="F3" s="45" t="s">
        <v>10</v>
      </c>
      <c r="G3" s="46" t="s">
        <v>11</v>
      </c>
      <c r="H3" s="32"/>
      <c r="J3" s="10" t="s">
        <v>39</v>
      </c>
    </row>
    <row r="4" spans="2:10" x14ac:dyDescent="0.35">
      <c r="B4" s="42" t="s">
        <v>13</v>
      </c>
      <c r="C4" s="5">
        <v>78</v>
      </c>
      <c r="D4" s="5">
        <v>75</v>
      </c>
      <c r="E4" s="5">
        <v>97</v>
      </c>
      <c r="F4" s="5">
        <v>87</v>
      </c>
      <c r="G4" s="43" t="s">
        <v>14</v>
      </c>
      <c r="J4" t="s">
        <v>40</v>
      </c>
    </row>
    <row r="5" spans="2:10" x14ac:dyDescent="0.35">
      <c r="B5" s="42" t="s">
        <v>16</v>
      </c>
      <c r="C5" s="5">
        <v>88</v>
      </c>
      <c r="D5" s="5">
        <v>99</v>
      </c>
      <c r="E5" s="5">
        <v>99</v>
      </c>
      <c r="F5" s="5">
        <v>72</v>
      </c>
      <c r="G5" s="43">
        <v>32</v>
      </c>
      <c r="J5" t="s">
        <v>41</v>
      </c>
    </row>
    <row r="6" spans="2:10" x14ac:dyDescent="0.35">
      <c r="B6" s="42" t="s">
        <v>17</v>
      </c>
      <c r="C6" s="5">
        <v>28</v>
      </c>
      <c r="D6" s="5">
        <v>60</v>
      </c>
      <c r="E6" s="5">
        <v>68</v>
      </c>
      <c r="F6" s="5" t="s">
        <v>14</v>
      </c>
      <c r="G6" s="43" t="s">
        <v>14</v>
      </c>
      <c r="J6" t="s">
        <v>42</v>
      </c>
    </row>
    <row r="7" spans="2:10" x14ac:dyDescent="0.35">
      <c r="B7" s="42" t="s">
        <v>19</v>
      </c>
      <c r="C7" s="5">
        <v>52</v>
      </c>
      <c r="D7" s="5">
        <v>92</v>
      </c>
      <c r="E7" s="5">
        <v>30</v>
      </c>
      <c r="F7" s="5">
        <v>60</v>
      </c>
      <c r="G7" s="43">
        <v>93</v>
      </c>
    </row>
    <row r="8" spans="2:10" x14ac:dyDescent="0.35">
      <c r="B8" s="42" t="s">
        <v>21</v>
      </c>
      <c r="C8" s="5">
        <v>17</v>
      </c>
      <c r="D8" s="5" t="s">
        <v>14</v>
      </c>
      <c r="E8" s="5">
        <v>90</v>
      </c>
      <c r="F8" s="5">
        <v>24</v>
      </c>
      <c r="G8" s="43">
        <v>74</v>
      </c>
    </row>
    <row r="9" spans="2:10" x14ac:dyDescent="0.35">
      <c r="B9" s="47" t="s">
        <v>22</v>
      </c>
      <c r="C9" s="48">
        <v>46</v>
      </c>
      <c r="D9" s="48">
        <v>75</v>
      </c>
      <c r="E9" s="48">
        <v>52</v>
      </c>
      <c r="F9" s="48">
        <v>82</v>
      </c>
      <c r="G9" s="49">
        <v>40</v>
      </c>
      <c r="J9" s="10" t="s">
        <v>43</v>
      </c>
    </row>
    <row r="10" spans="2:10" x14ac:dyDescent="0.35">
      <c r="I10" s="11" t="s">
        <v>44</v>
      </c>
    </row>
    <row r="11" spans="2:10" x14ac:dyDescent="0.35">
      <c r="J11" s="61">
        <f>SUM(C4:C9)</f>
        <v>309</v>
      </c>
    </row>
    <row r="13" spans="2:10" x14ac:dyDescent="0.35">
      <c r="J13" s="11" t="s">
        <v>45</v>
      </c>
    </row>
    <row r="14" spans="2:10" x14ac:dyDescent="0.35">
      <c r="J14" s="62">
        <f>SUM(C8:G8)</f>
        <v>205</v>
      </c>
    </row>
    <row r="15" spans="2:10" x14ac:dyDescent="0.35">
      <c r="J15" s="13"/>
    </row>
    <row r="16" spans="2:10" x14ac:dyDescent="0.35">
      <c r="J16" s="11" t="s">
        <v>46</v>
      </c>
    </row>
    <row r="17" spans="3:18" x14ac:dyDescent="0.35">
      <c r="J17" t="s">
        <v>47</v>
      </c>
      <c r="R17" t="s">
        <v>83</v>
      </c>
    </row>
    <row r="18" spans="3:18" x14ac:dyDescent="0.35">
      <c r="F18" s="13"/>
    </row>
    <row r="19" spans="3:18" x14ac:dyDescent="0.35">
      <c r="J19" s="10" t="s">
        <v>48</v>
      </c>
    </row>
    <row r="20" spans="3:18" x14ac:dyDescent="0.35">
      <c r="J20" t="s">
        <v>49</v>
      </c>
    </row>
    <row r="21" spans="3:18" x14ac:dyDescent="0.35">
      <c r="J21" t="s">
        <v>50</v>
      </c>
    </row>
    <row r="22" spans="3:18" x14ac:dyDescent="0.35">
      <c r="J22" t="s">
        <v>51</v>
      </c>
    </row>
    <row r="23" spans="3:18" x14ac:dyDescent="0.35">
      <c r="J23" t="s">
        <v>52</v>
      </c>
    </row>
    <row r="24" spans="3:18" x14ac:dyDescent="0.35">
      <c r="J24" t="s">
        <v>53</v>
      </c>
    </row>
    <row r="25" spans="3:18" x14ac:dyDescent="0.35">
      <c r="J25" t="s">
        <v>54</v>
      </c>
    </row>
    <row r="26" spans="3:18" x14ac:dyDescent="0.35">
      <c r="J26" t="s">
        <v>55</v>
      </c>
    </row>
    <row r="28" spans="3:18" x14ac:dyDescent="0.35">
      <c r="J28" s="10" t="s">
        <v>56</v>
      </c>
    </row>
    <row r="29" spans="3:18" x14ac:dyDescent="0.35">
      <c r="C29" s="63" t="s">
        <v>81</v>
      </c>
      <c r="D29" s="64" t="s">
        <v>19</v>
      </c>
      <c r="J29" s="11" t="s">
        <v>46</v>
      </c>
    </row>
    <row r="30" spans="3:18" x14ac:dyDescent="0.35">
      <c r="C30" s="10"/>
      <c r="D30" s="10"/>
      <c r="J30" t="s">
        <v>57</v>
      </c>
    </row>
    <row r="31" spans="3:18" x14ac:dyDescent="0.35">
      <c r="C31" s="63" t="s">
        <v>84</v>
      </c>
      <c r="D31" s="63">
        <f>IFERROR(SUM(_xlfn.XLOOKUP(D29,Marks[Name],Marks[[Maths]:[Social Studies]])),"")</f>
        <v>327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X24"/>
  <sheetViews>
    <sheetView showGridLines="0" zoomScale="80" zoomScaleNormal="80" workbookViewId="0"/>
  </sheetViews>
  <sheetFormatPr defaultColWidth="9.1796875" defaultRowHeight="14.5" x14ac:dyDescent="0.35"/>
  <cols>
    <col min="1" max="1" width="9.1796875" style="14"/>
    <col min="2" max="2" width="10" style="14" bestFit="1" customWidth="1"/>
    <col min="3" max="3" width="7.26953125" style="14" customWidth="1"/>
    <col min="4" max="4" width="13.1796875" style="14" customWidth="1"/>
    <col min="5" max="5" width="14.453125" style="14" bestFit="1" customWidth="1"/>
    <col min="6" max="6" width="13.453125" style="14" customWidth="1"/>
    <col min="7" max="7" width="10.54296875" style="14" bestFit="1" customWidth="1"/>
    <col min="8" max="8" width="15.1796875" style="14" bestFit="1" customWidth="1"/>
    <col min="9" max="9" width="23.7265625" style="14" customWidth="1"/>
    <col min="10" max="10" width="7.54296875" style="14" customWidth="1"/>
    <col min="11" max="12" width="9.1796875" style="14"/>
    <col min="13" max="13" width="17.6328125" style="14" bestFit="1" customWidth="1"/>
    <col min="14" max="19" width="9.1796875" style="14"/>
    <col min="20" max="20" width="6.81640625" style="14" customWidth="1"/>
    <col min="21" max="21" width="4.1796875" style="14" customWidth="1"/>
    <col min="22" max="22" width="16.54296875" style="14" customWidth="1"/>
    <col min="23" max="23" width="15.1796875" style="14" bestFit="1" customWidth="1"/>
    <col min="24" max="24" width="17.26953125" style="14" bestFit="1" customWidth="1"/>
    <col min="25" max="16384" width="9.1796875" style="14"/>
  </cols>
  <sheetData>
    <row r="2" spans="2:24" x14ac:dyDescent="0.35">
      <c r="V2" s="15" t="s">
        <v>58</v>
      </c>
      <c r="W2" s="15" t="s">
        <v>59</v>
      </c>
    </row>
    <row r="3" spans="2:24" x14ac:dyDescent="0.35">
      <c r="V3" s="16" t="s">
        <v>60</v>
      </c>
      <c r="W3" s="16">
        <v>100</v>
      </c>
    </row>
    <row r="4" spans="2:24" ht="15" thickBot="1" x14ac:dyDescent="0.4">
      <c r="K4" s="17" t="s">
        <v>61</v>
      </c>
      <c r="V4" s="16" t="s">
        <v>62</v>
      </c>
      <c r="W4" s="16">
        <v>50</v>
      </c>
    </row>
    <row r="5" spans="2:24" x14ac:dyDescent="0.35">
      <c r="B5" s="18"/>
      <c r="C5" s="12" t="s">
        <v>7</v>
      </c>
      <c r="D5" s="12" t="s">
        <v>8</v>
      </c>
      <c r="E5" s="12" t="s">
        <v>9</v>
      </c>
      <c r="F5" s="56" t="s">
        <v>82</v>
      </c>
      <c r="G5" s="12" t="s">
        <v>10</v>
      </c>
      <c r="H5" s="19" t="s">
        <v>11</v>
      </c>
      <c r="I5" s="59" t="s">
        <v>63</v>
      </c>
      <c r="J5" s="20"/>
      <c r="K5" s="14" t="s">
        <v>64</v>
      </c>
      <c r="V5" s="16" t="s">
        <v>65</v>
      </c>
      <c r="W5" s="16">
        <v>0</v>
      </c>
    </row>
    <row r="6" spans="2:24" x14ac:dyDescent="0.35">
      <c r="B6" s="21" t="s">
        <v>13</v>
      </c>
      <c r="C6" s="16">
        <v>78</v>
      </c>
      <c r="D6" s="16">
        <v>75</v>
      </c>
      <c r="E6" s="16">
        <v>97</v>
      </c>
      <c r="F6" s="57">
        <f>IF(E6&gt;80,0,IF(E6&lt;41,100,50))</f>
        <v>0</v>
      </c>
      <c r="G6" s="16">
        <v>87</v>
      </c>
      <c r="H6" s="22" t="s">
        <v>14</v>
      </c>
      <c r="I6" s="60" t="str">
        <f>IF(AND(C6&gt;80, H6&lt;41),"O",IF(AND(C6&lt;41, H6&gt;80),"L", "A"))</f>
        <v>A</v>
      </c>
      <c r="J6" s="23"/>
      <c r="K6" s="14" t="s">
        <v>66</v>
      </c>
    </row>
    <row r="7" spans="2:24" x14ac:dyDescent="0.35">
      <c r="B7" s="21" t="s">
        <v>16</v>
      </c>
      <c r="C7" s="16">
        <v>88</v>
      </c>
      <c r="D7" s="16">
        <v>99</v>
      </c>
      <c r="E7" s="16">
        <v>99</v>
      </c>
      <c r="F7" s="57">
        <f t="shared" ref="F7:F11" si="0">IF(E7&gt;80,0,IF(E7&lt;41,100,50))</f>
        <v>0</v>
      </c>
      <c r="G7" s="16">
        <v>72</v>
      </c>
      <c r="H7" s="22">
        <v>32</v>
      </c>
      <c r="I7" s="60" t="str">
        <f t="shared" ref="I7:I11" si="1">IF(AND(C7&gt;80, H7&lt;41),"O",IF(AND(C7&lt;41, H7&gt;80),"L", "A"))</f>
        <v>O</v>
      </c>
      <c r="K7" s="14" t="s">
        <v>67</v>
      </c>
    </row>
    <row r="8" spans="2:24" x14ac:dyDescent="0.35">
      <c r="B8" s="21" t="s">
        <v>17</v>
      </c>
      <c r="C8" s="16">
        <v>28</v>
      </c>
      <c r="D8" s="16">
        <v>60</v>
      </c>
      <c r="E8" s="16">
        <v>68</v>
      </c>
      <c r="F8" s="57">
        <f t="shared" si="0"/>
        <v>50</v>
      </c>
      <c r="G8" s="16" t="s">
        <v>14</v>
      </c>
      <c r="H8" s="22" t="s">
        <v>14</v>
      </c>
      <c r="I8" s="60" t="str">
        <f t="shared" si="1"/>
        <v>L</v>
      </c>
      <c r="K8" s="14" t="s">
        <v>68</v>
      </c>
      <c r="V8" s="15" t="s">
        <v>69</v>
      </c>
      <c r="W8" s="15" t="s">
        <v>11</v>
      </c>
      <c r="X8" s="15" t="s">
        <v>70</v>
      </c>
    </row>
    <row r="9" spans="2:24" x14ac:dyDescent="0.35">
      <c r="B9" s="21" t="s">
        <v>19</v>
      </c>
      <c r="C9" s="16">
        <v>52</v>
      </c>
      <c r="D9" s="16">
        <v>92</v>
      </c>
      <c r="E9" s="16">
        <v>30</v>
      </c>
      <c r="F9" s="57">
        <f t="shared" si="0"/>
        <v>100</v>
      </c>
      <c r="G9" s="16">
        <v>60</v>
      </c>
      <c r="H9" s="22">
        <v>93</v>
      </c>
      <c r="I9" s="60" t="str">
        <f t="shared" si="1"/>
        <v>A</v>
      </c>
      <c r="K9" s="14" t="s">
        <v>71</v>
      </c>
      <c r="V9" s="16" t="s">
        <v>65</v>
      </c>
      <c r="W9" s="16" t="s">
        <v>60</v>
      </c>
      <c r="X9" s="16" t="s">
        <v>72</v>
      </c>
    </row>
    <row r="10" spans="2:24" x14ac:dyDescent="0.35">
      <c r="B10" s="21" t="s">
        <v>21</v>
      </c>
      <c r="C10" s="16">
        <v>17</v>
      </c>
      <c r="D10" s="16" t="s">
        <v>14</v>
      </c>
      <c r="E10" s="16">
        <v>90</v>
      </c>
      <c r="F10" s="57">
        <f t="shared" si="0"/>
        <v>0</v>
      </c>
      <c r="G10" s="16">
        <v>24</v>
      </c>
      <c r="H10" s="22">
        <v>74</v>
      </c>
      <c r="I10" s="60" t="str">
        <f t="shared" si="1"/>
        <v>A</v>
      </c>
      <c r="V10" s="16" t="s">
        <v>62</v>
      </c>
      <c r="W10" s="16" t="s">
        <v>62</v>
      </c>
      <c r="X10" s="16" t="s">
        <v>73</v>
      </c>
    </row>
    <row r="11" spans="2:24" ht="15" thickBot="1" x14ac:dyDescent="0.4">
      <c r="B11" s="24" t="s">
        <v>22</v>
      </c>
      <c r="C11" s="25">
        <v>46</v>
      </c>
      <c r="D11" s="25">
        <v>75</v>
      </c>
      <c r="E11" s="25">
        <v>52</v>
      </c>
      <c r="F11" s="58">
        <f t="shared" si="0"/>
        <v>50</v>
      </c>
      <c r="G11" s="25">
        <v>82</v>
      </c>
      <c r="H11" s="26">
        <v>40</v>
      </c>
      <c r="I11" s="60" t="str">
        <f t="shared" si="1"/>
        <v>A</v>
      </c>
      <c r="V11" s="16" t="s">
        <v>60</v>
      </c>
      <c r="W11" s="16" t="s">
        <v>65</v>
      </c>
      <c r="X11" s="16" t="s">
        <v>74</v>
      </c>
    </row>
    <row r="15" spans="2:24" ht="15" thickBot="1" x14ac:dyDescent="0.4"/>
    <row r="16" spans="2:24" ht="29" x14ac:dyDescent="0.35">
      <c r="B16" s="27"/>
      <c r="C16" s="12" t="s">
        <v>7</v>
      </c>
      <c r="D16" s="12" t="s">
        <v>75</v>
      </c>
      <c r="E16" s="31" t="s">
        <v>76</v>
      </c>
      <c r="F16" s="51"/>
      <c r="K16" s="17" t="s">
        <v>77</v>
      </c>
    </row>
    <row r="17" spans="2:13" x14ac:dyDescent="0.35">
      <c r="B17" s="21" t="s">
        <v>13</v>
      </c>
      <c r="C17" s="16">
        <v>78</v>
      </c>
      <c r="D17" s="28">
        <v>0</v>
      </c>
      <c r="E17" s="54" t="str">
        <f>IFERROR(C17/D17,"No Re-attempts")</f>
        <v>No Re-attempts</v>
      </c>
      <c r="F17" s="50"/>
      <c r="K17" s="14" t="s">
        <v>78</v>
      </c>
    </row>
    <row r="18" spans="2:13" x14ac:dyDescent="0.35">
      <c r="B18" s="21" t="s">
        <v>16</v>
      </c>
      <c r="C18" s="16">
        <v>88</v>
      </c>
      <c r="D18" s="28">
        <v>1</v>
      </c>
      <c r="E18" s="54">
        <f t="shared" ref="E18:E22" si="2">IFERROR(C18/D18,"No Re-attempts")</f>
        <v>88</v>
      </c>
      <c r="F18" s="50"/>
      <c r="K18" s="14" t="s">
        <v>79</v>
      </c>
    </row>
    <row r="19" spans="2:13" x14ac:dyDescent="0.35">
      <c r="B19" s="21" t="s">
        <v>17</v>
      </c>
      <c r="C19" s="16">
        <v>28</v>
      </c>
      <c r="D19" s="28">
        <v>2</v>
      </c>
      <c r="E19" s="54">
        <f t="shared" si="2"/>
        <v>14</v>
      </c>
      <c r="F19" s="50"/>
    </row>
    <row r="20" spans="2:13" x14ac:dyDescent="0.35">
      <c r="B20" s="21" t="s">
        <v>19</v>
      </c>
      <c r="C20" s="16">
        <v>52</v>
      </c>
      <c r="D20" s="28">
        <v>0</v>
      </c>
      <c r="E20" s="54" t="str">
        <f t="shared" si="2"/>
        <v>No Re-attempts</v>
      </c>
      <c r="F20" s="50"/>
      <c r="K20" s="14" t="s">
        <v>17</v>
      </c>
      <c r="M20" s="52">
        <f>IFERROR(VLOOKUP(K20,$B$17:$E$22,4,),"")</f>
        <v>14</v>
      </c>
    </row>
    <row r="21" spans="2:13" x14ac:dyDescent="0.35">
      <c r="B21" s="21" t="s">
        <v>21</v>
      </c>
      <c r="C21" s="16">
        <v>17</v>
      </c>
      <c r="D21" s="28">
        <v>0</v>
      </c>
      <c r="E21" s="54" t="str">
        <f t="shared" si="2"/>
        <v>No Re-attempts</v>
      </c>
      <c r="F21" s="50"/>
      <c r="M21" s="53"/>
    </row>
    <row r="22" spans="2:13" ht="15" thickBot="1" x14ac:dyDescent="0.4">
      <c r="B22" s="24" t="s">
        <v>22</v>
      </c>
      <c r="C22" s="25">
        <v>46</v>
      </c>
      <c r="D22" s="29">
        <v>1</v>
      </c>
      <c r="E22" s="55">
        <f t="shared" si="2"/>
        <v>46</v>
      </c>
      <c r="F22" s="50"/>
      <c r="K22" s="14" t="s">
        <v>22</v>
      </c>
      <c r="M22" s="52">
        <f t="shared" ref="M22:M24" si="3">IFERROR(VLOOKUP(K22,$B$17:$E$22,4,),"Student not present")</f>
        <v>46</v>
      </c>
    </row>
    <row r="23" spans="2:13" x14ac:dyDescent="0.35">
      <c r="D23" s="30"/>
      <c r="M23" s="53"/>
    </row>
    <row r="24" spans="2:13" x14ac:dyDescent="0.35">
      <c r="K24" s="14" t="s">
        <v>80</v>
      </c>
      <c r="M24" s="52" t="str">
        <f t="shared" si="3"/>
        <v>Student not present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218a559-4de2-4a7c-bfce-aed9d7946e1b">
      <Terms xmlns="http://schemas.microsoft.com/office/infopath/2007/PartnerControls"/>
    </lcf76f155ced4ddcb4097134ff3c332f>
    <TaxCatchAll xmlns="739af84e-f8cf-4403-948e-bfb83b94d710" xsi:nil="true"/>
    <SharedWithUsers xmlns="739af84e-f8cf-4403-948e-bfb83b94d710">
      <UserInfo>
        <DisplayName>Ambareesh T N</DisplayName>
        <AccountId>131</AccountId>
        <AccountType/>
      </UserInfo>
      <UserInfo>
        <DisplayName>Ishita Jain</DisplayName>
        <AccountId>132</AccountId>
        <AccountType/>
      </UserInfo>
      <UserInfo>
        <DisplayName>Sayali Pingle</DisplayName>
        <AccountId>144</AccountId>
        <AccountType/>
      </UserInfo>
      <UserInfo>
        <DisplayName>Ruchita Chokhani</DisplayName>
        <AccountId>158</AccountId>
        <AccountType/>
      </UserInfo>
      <UserInfo>
        <DisplayName>Dhruv Gupta</DisplayName>
        <AccountId>178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28E8AB5FE90B4094CD52318ED94291" ma:contentTypeVersion="13" ma:contentTypeDescription="Create a new document." ma:contentTypeScope="" ma:versionID="e89fa2f9cdd2426082f8bf3dbf8f5049">
  <xsd:schema xmlns:xsd="http://www.w3.org/2001/XMLSchema" xmlns:xs="http://www.w3.org/2001/XMLSchema" xmlns:p="http://schemas.microsoft.com/office/2006/metadata/properties" xmlns:ns2="8218a559-4de2-4a7c-bfce-aed9d7946e1b" xmlns:ns3="739af84e-f8cf-4403-948e-bfb83b94d710" targetNamespace="http://schemas.microsoft.com/office/2006/metadata/properties" ma:root="true" ma:fieldsID="4116e0c38fea793a90ffc965c5fb67b7" ns2:_="" ns3:_="">
    <xsd:import namespace="8218a559-4de2-4a7c-bfce-aed9d7946e1b"/>
    <xsd:import namespace="739af84e-f8cf-4403-948e-bfb83b94d7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18a559-4de2-4a7c-bfce-aed9d7946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a2ec78f-40fc-489f-a4e8-c373e13c7f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af84e-f8cf-4403-948e-bfb83b94d7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16e73d-db03-4467-b9f9-cc511746fcad}" ma:internalName="TaxCatchAll" ma:showField="CatchAllData" ma:web="739af84e-f8cf-4403-948e-bfb83b94d7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23C00E-CB12-465C-8E2B-834B560E1B43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8218a559-4de2-4a7c-bfce-aed9d7946e1b"/>
    <ds:schemaRef ds:uri="http://www.w3.org/XML/1998/namespace"/>
    <ds:schemaRef ds:uri="http://purl.org/dc/dcmitype/"/>
    <ds:schemaRef ds:uri="739af84e-f8cf-4403-948e-bfb83b94d710"/>
  </ds:schemaRefs>
</ds:datastoreItem>
</file>

<file path=customXml/itemProps2.xml><?xml version="1.0" encoding="utf-8"?>
<ds:datastoreItem xmlns:ds="http://schemas.openxmlformats.org/officeDocument/2006/customXml" ds:itemID="{36C1C12C-9FFF-41AE-BBC7-C8C339EC9F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407110-869A-4775-B995-A49CF195AF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18a559-4de2-4a7c-bfce-aed9d7946e1b"/>
    <ds:schemaRef ds:uri="739af84e-f8cf-4403-948e-bfb83b94d7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Session 2 - part 1</vt:lpstr>
      <vt:lpstr>Session 2 - part 2</vt:lpstr>
      <vt:lpstr>Session 2 - part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 Fernando</dc:creator>
  <cp:keywords/>
  <dc:description/>
  <cp:lastModifiedBy>Dhruv</cp:lastModifiedBy>
  <cp:revision/>
  <dcterms:created xsi:type="dcterms:W3CDTF">2015-03-03T08:43:57Z</dcterms:created>
  <dcterms:modified xsi:type="dcterms:W3CDTF">2022-12-15T14:33:44Z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0x0101009328E8AB5FE90B4094CD52318ED94291</vt:lpwstr>
  </property>
  <property fmtid="{D5CDD505-2E9C-101B-9397-08002B2CF9AE}" pid="3" name="MediaServiceImageTags">
    <vt:lpwstr/>
  </property>
</Properties>
</file>