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20" yWindow="345" windowWidth="27555" windowHeight="12555"/>
  </bookViews>
  <sheets>
    <sheet name="Hypothesis Testing" sheetId="2" r:id="rId1"/>
    <sheet name="Abundant Species" sheetId="1" r:id="rId2"/>
  </sheets>
  <calcPr calcId="144525"/>
</workbook>
</file>

<file path=xl/calcChain.xml><?xml version="1.0" encoding="utf-8"?>
<calcChain xmlns="http://schemas.openxmlformats.org/spreadsheetml/2006/main">
  <c r="AF3" i="2" l="1"/>
  <c r="AF4" i="2"/>
  <c r="AF5" i="2"/>
  <c r="AF6" i="2"/>
  <c r="AF7" i="2"/>
  <c r="AF8" i="2"/>
  <c r="AF9" i="2"/>
  <c r="AF10" i="2"/>
  <c r="AF11" i="2"/>
  <c r="AF12" i="2"/>
  <c r="AF13" i="2"/>
  <c r="AF14" i="2"/>
  <c r="AF15" i="2"/>
  <c r="AF16" i="2"/>
  <c r="AF17" i="2"/>
  <c r="AF18" i="2"/>
  <c r="AF19" i="2"/>
  <c r="AF20" i="2"/>
  <c r="AF21" i="2"/>
  <c r="AF22" i="2"/>
  <c r="AF23" i="2"/>
  <c r="AF24" i="2"/>
  <c r="AF25" i="2"/>
  <c r="AF26" i="2"/>
  <c r="AF27" i="2"/>
  <c r="AF28" i="2"/>
  <c r="AF29" i="2"/>
  <c r="AF30" i="2"/>
  <c r="AF31" i="2"/>
  <c r="AF32" i="2"/>
  <c r="AF33" i="2"/>
  <c r="AF34" i="2"/>
  <c r="AF35" i="2"/>
  <c r="AF36" i="2"/>
  <c r="AF37" i="2"/>
  <c r="AF38" i="2"/>
  <c r="AF39" i="2"/>
  <c r="AF40" i="2"/>
  <c r="AF41" i="2"/>
  <c r="AF2" i="2"/>
  <c r="G44" i="2" l="1"/>
  <c r="B44" i="2"/>
  <c r="B45" i="2"/>
  <c r="A58" i="2"/>
  <c r="L58" i="2"/>
  <c r="M45" i="2"/>
  <c r="M44" i="2"/>
  <c r="T44" i="2"/>
  <c r="R44" i="2"/>
  <c r="O45" i="2"/>
  <c r="O44" i="2"/>
  <c r="I44" i="2"/>
  <c r="D45" i="2"/>
  <c r="D44" i="2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B44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B43" i="1"/>
  <c r="B52" i="2" l="1"/>
  <c r="M52" i="2"/>
  <c r="AI4" i="1" l="1"/>
  <c r="AJ4" i="1" s="1"/>
  <c r="AI5" i="1"/>
  <c r="AJ5" i="1" s="1"/>
  <c r="AK5" i="1" s="1"/>
  <c r="AI6" i="1"/>
  <c r="AJ6" i="1" s="1"/>
  <c r="AI7" i="1"/>
  <c r="AJ7" i="1" s="1"/>
  <c r="AK7" i="1" s="1"/>
  <c r="AI8" i="1"/>
  <c r="AJ8" i="1" s="1"/>
  <c r="AI9" i="1"/>
  <c r="AJ9" i="1" s="1"/>
  <c r="AI10" i="1"/>
  <c r="AJ10" i="1" s="1"/>
  <c r="AI11" i="1"/>
  <c r="AJ11" i="1" s="1"/>
  <c r="AI12" i="1"/>
  <c r="AJ12" i="1" s="1"/>
  <c r="AI13" i="1"/>
  <c r="AJ13" i="1" s="1"/>
  <c r="AI14" i="1"/>
  <c r="AJ14" i="1" s="1"/>
  <c r="AI15" i="1"/>
  <c r="AJ15" i="1" s="1"/>
  <c r="AI16" i="1"/>
  <c r="AJ16" i="1" s="1"/>
  <c r="AI17" i="1"/>
  <c r="AJ17" i="1" s="1"/>
  <c r="AI18" i="1"/>
  <c r="AJ18" i="1" s="1"/>
  <c r="AK18" i="1" s="1"/>
  <c r="AI19" i="1"/>
  <c r="AJ19" i="1" s="1"/>
  <c r="AI20" i="1"/>
  <c r="AJ20" i="1" s="1"/>
  <c r="AI21" i="1"/>
  <c r="AJ21" i="1" s="1"/>
  <c r="AI22" i="1"/>
  <c r="AJ22" i="1" s="1"/>
  <c r="AI23" i="1"/>
  <c r="AJ23" i="1" s="1"/>
  <c r="AI24" i="1"/>
  <c r="AJ24" i="1" s="1"/>
  <c r="AI25" i="1"/>
  <c r="AJ25" i="1" s="1"/>
  <c r="AI26" i="1"/>
  <c r="AJ26" i="1" s="1"/>
  <c r="AI27" i="1"/>
  <c r="AJ27" i="1" s="1"/>
  <c r="AI28" i="1"/>
  <c r="AJ28" i="1" s="1"/>
  <c r="AI29" i="1"/>
  <c r="AJ29" i="1" s="1"/>
  <c r="AI30" i="1"/>
  <c r="AJ30" i="1" s="1"/>
  <c r="AI31" i="1"/>
  <c r="AJ31" i="1" s="1"/>
  <c r="AI32" i="1"/>
  <c r="AJ32" i="1" s="1"/>
  <c r="AI33" i="1"/>
  <c r="AJ33" i="1" s="1"/>
  <c r="AI34" i="1"/>
  <c r="AJ34" i="1" s="1"/>
  <c r="AI35" i="1"/>
  <c r="AJ35" i="1" s="1"/>
  <c r="AI36" i="1"/>
  <c r="AJ36" i="1" s="1"/>
  <c r="AI37" i="1"/>
  <c r="AJ37" i="1" s="1"/>
  <c r="AI38" i="1"/>
  <c r="AJ38" i="1" s="1"/>
  <c r="AI39" i="1"/>
  <c r="AJ39" i="1" s="1"/>
  <c r="AI40" i="1"/>
  <c r="AJ40" i="1" s="1"/>
  <c r="AI41" i="1"/>
  <c r="AJ41" i="1" s="1"/>
  <c r="AI42" i="1"/>
  <c r="AJ42" i="1" s="1"/>
  <c r="AI3" i="1"/>
  <c r="AJ3" i="1" s="1"/>
  <c r="AF6" i="1"/>
  <c r="AF39" i="1"/>
  <c r="AF10" i="1"/>
  <c r="AF41" i="1"/>
  <c r="AF35" i="1"/>
  <c r="AF24" i="1"/>
  <c r="AF11" i="1"/>
  <c r="AF37" i="1"/>
  <c r="AF28" i="1"/>
  <c r="AF25" i="1"/>
  <c r="AF31" i="1"/>
  <c r="AF23" i="1"/>
  <c r="AF42" i="1"/>
  <c r="AF14" i="1"/>
  <c r="AF21" i="1"/>
  <c r="AF8" i="1"/>
  <c r="AF33" i="1"/>
  <c r="AF3" i="1"/>
  <c r="AF15" i="1"/>
  <c r="AF4" i="1"/>
  <c r="AF36" i="1"/>
  <c r="AF34" i="1"/>
  <c r="AF12" i="1"/>
  <c r="AF27" i="1"/>
  <c r="AF26" i="1"/>
  <c r="AF13" i="1"/>
  <c r="AF17" i="1"/>
  <c r="AF29" i="1"/>
  <c r="AF32" i="1"/>
  <c r="AF9" i="1"/>
  <c r="AF16" i="1"/>
  <c r="AF40" i="1"/>
  <c r="AF20" i="1"/>
  <c r="AF7" i="1"/>
  <c r="AG7" i="1" s="1"/>
  <c r="AF22" i="1"/>
  <c r="AF19" i="1"/>
  <c r="AF30" i="1"/>
  <c r="AF18" i="1"/>
  <c r="AG18" i="1" s="1"/>
  <c r="AF5" i="1"/>
  <c r="AG5" i="1" s="1"/>
  <c r="AF38" i="1"/>
  <c r="AG14" i="1" l="1"/>
  <c r="AK14" i="1" s="1"/>
  <c r="AG13" i="1"/>
  <c r="AK13" i="1" s="1"/>
  <c r="AG34" i="1"/>
  <c r="AK34" i="1" s="1"/>
  <c r="AG25" i="1"/>
  <c r="AK25" i="1" s="1"/>
  <c r="AG39" i="1"/>
  <c r="AK39" i="1" s="1"/>
  <c r="AG20" i="1"/>
  <c r="AK20" i="1" s="1"/>
  <c r="AG26" i="1"/>
  <c r="AK26" i="1" s="1"/>
  <c r="AG33" i="1"/>
  <c r="AK33" i="1" s="1"/>
  <c r="AG28" i="1"/>
  <c r="AK28" i="1" s="1"/>
  <c r="AG6" i="1"/>
  <c r="AK6" i="1" s="1"/>
  <c r="AG9" i="1"/>
  <c r="AK9" i="1" s="1"/>
  <c r="AG3" i="1"/>
  <c r="AK3" i="1" s="1"/>
  <c r="AK43" i="1" s="1"/>
  <c r="AN43" i="1" s="1"/>
  <c r="AG24" i="1"/>
  <c r="AK24" i="1" s="1"/>
  <c r="AG30" i="1"/>
  <c r="AK30" i="1" s="1"/>
  <c r="AG32" i="1"/>
  <c r="AK32" i="1" s="1"/>
  <c r="AG36" i="1"/>
  <c r="AK36" i="1" s="1"/>
  <c r="AG42" i="1"/>
  <c r="AK42" i="1" s="1"/>
  <c r="AG35" i="1"/>
  <c r="AK35" i="1" s="1"/>
  <c r="AG38" i="1"/>
  <c r="AK38" i="1" s="1"/>
  <c r="AG19" i="1"/>
  <c r="AK19" i="1" s="1"/>
  <c r="AG40" i="1"/>
  <c r="AK40" i="1" s="1"/>
  <c r="AG29" i="1"/>
  <c r="AK29" i="1" s="1"/>
  <c r="AG27" i="1"/>
  <c r="AK27" i="1" s="1"/>
  <c r="AG4" i="1"/>
  <c r="AK4" i="1" s="1"/>
  <c r="AG8" i="1"/>
  <c r="AK8" i="1" s="1"/>
  <c r="AG23" i="1"/>
  <c r="AK23" i="1" s="1"/>
  <c r="AG37" i="1"/>
  <c r="AK37" i="1" s="1"/>
  <c r="AG41" i="1"/>
  <c r="AK41" i="1" s="1"/>
  <c r="AG22" i="1"/>
  <c r="AK22" i="1" s="1"/>
  <c r="AG16" i="1"/>
  <c r="AK16" i="1" s="1"/>
  <c r="AG17" i="1"/>
  <c r="AK17" i="1" s="1"/>
  <c r="AG12" i="1"/>
  <c r="AK12" i="1" s="1"/>
  <c r="AG15" i="1"/>
  <c r="AK15" i="1" s="1"/>
  <c r="AG21" i="1"/>
  <c r="AK21" i="1" s="1"/>
  <c r="AG31" i="1"/>
  <c r="AK31" i="1" s="1"/>
  <c r="AG11" i="1"/>
  <c r="AK11" i="1" s="1"/>
  <c r="AG10" i="1"/>
  <c r="AK10" i="1" s="1"/>
</calcChain>
</file>

<file path=xl/sharedStrings.xml><?xml version="1.0" encoding="utf-8"?>
<sst xmlns="http://schemas.openxmlformats.org/spreadsheetml/2006/main" count="196" uniqueCount="109">
  <si>
    <t># Constructed from biom file</t>
  </si>
  <si>
    <t>#OTU ID</t>
  </si>
  <si>
    <t>515rcbc12</t>
  </si>
  <si>
    <t>515rcbc23</t>
  </si>
  <si>
    <t>515rcbc30</t>
  </si>
  <si>
    <t>515rcbc29</t>
  </si>
  <si>
    <t>515rcbc35</t>
  </si>
  <si>
    <t>515rcbc9</t>
  </si>
  <si>
    <t>515rcbc18</t>
  </si>
  <si>
    <t>515rcbc15</t>
  </si>
  <si>
    <t>515rcbc26</t>
  </si>
  <si>
    <t>515rcbc36</t>
  </si>
  <si>
    <t>515rcbc10</t>
  </si>
  <si>
    <t>515rcbc25</t>
  </si>
  <si>
    <t>515rcbc8</t>
  </si>
  <si>
    <t>515rcbc16</t>
  </si>
  <si>
    <t>515rcbc31</t>
  </si>
  <si>
    <t>515rcbc22</t>
  </si>
  <si>
    <t>515rcbc17</t>
  </si>
  <si>
    <t>515rcbc24</t>
  </si>
  <si>
    <t>515rcbc21</t>
  </si>
  <si>
    <t>515rcbc19</t>
  </si>
  <si>
    <t>515rcbc14</t>
  </si>
  <si>
    <t>515rcbc32</t>
  </si>
  <si>
    <t>515rcbc27</t>
  </si>
  <si>
    <t>515rcbc11</t>
  </si>
  <si>
    <t>515rcbc34</t>
  </si>
  <si>
    <t>515rcbc37</t>
  </si>
  <si>
    <t>515rcbc33</t>
  </si>
  <si>
    <t>515rcbc28</t>
  </si>
  <si>
    <t>515rcbc13</t>
  </si>
  <si>
    <t>515rcbc20</t>
  </si>
  <si>
    <t>EF580930.1.1495</t>
  </si>
  <si>
    <t>FQ659953.1.1390</t>
  </si>
  <si>
    <t>HM269009.1.1363</t>
  </si>
  <si>
    <t>HQ190309.1.1499</t>
  </si>
  <si>
    <t>HQ645181.1.1553</t>
  </si>
  <si>
    <t>EU644228.1.1444</t>
  </si>
  <si>
    <t>JF167927.1.1359</t>
  </si>
  <si>
    <t>HM332448.1.1380</t>
  </si>
  <si>
    <t>FM201112.1.1356</t>
  </si>
  <si>
    <t>JQ711700.1.1550</t>
  </si>
  <si>
    <t>JN391636.1.1491</t>
  </si>
  <si>
    <t>AB661559.1.1414</t>
  </si>
  <si>
    <t>HM445223.1.1342</t>
  </si>
  <si>
    <t>FN668139.1.1473</t>
  </si>
  <si>
    <t>HQ190373.1.1490</t>
  </si>
  <si>
    <t>LN570873.1.1390</t>
  </si>
  <si>
    <t>JF266062.1.1350</t>
  </si>
  <si>
    <t>JQ769816.1.1484</t>
  </si>
  <si>
    <t>JF167836.1.1384</t>
  </si>
  <si>
    <t>FJ946545.1.1290</t>
  </si>
  <si>
    <t>HM269185.1.1347</t>
  </si>
  <si>
    <t>AY921888.1.1388</t>
  </si>
  <si>
    <t>GQ043454.1.1357</t>
  </si>
  <si>
    <t>GQ396893.1.1526</t>
  </si>
  <si>
    <t>AJ888562.1.1494</t>
  </si>
  <si>
    <t>GQ093817.1.1378</t>
  </si>
  <si>
    <t>HM129081.1.1452</t>
  </si>
  <si>
    <t>HM921112.1.1326</t>
  </si>
  <si>
    <t>HQ645150.1.1539</t>
  </si>
  <si>
    <t>HM069100.1.1498</t>
  </si>
  <si>
    <t>HQ121126.1.1532</t>
  </si>
  <si>
    <t>EU335220.1.1487</t>
  </si>
  <si>
    <t>KC331573.1.1530</t>
  </si>
  <si>
    <t>HM263486.1.1357</t>
  </si>
  <si>
    <t>HQ011714.1.1210</t>
  </si>
  <si>
    <t>HM330982.1.1361</t>
  </si>
  <si>
    <t>JX523883.1.1249</t>
  </si>
  <si>
    <t>HM445372.1.1355</t>
  </si>
  <si>
    <t>EU133711.1.1380</t>
  </si>
  <si>
    <t>HM268999.1.1363</t>
  </si>
  <si>
    <t>CUMULATIVE</t>
  </si>
  <si>
    <t>RANK</t>
  </si>
  <si>
    <t>[u'D_0__Bacteria', u'D_1__Verrucomicrobia', u'D_2__Spartobacteria', u'D_3__Chthoniobacterales', u'D_4__DA101 soil group', u'Ambiguous_taxa', u'D_6__', u'D_7__', u'D_8__', u'D_9__', u'D_10__', u'D_11__', u'D_12__', u'D_13__', u'D_14__']</t>
  </si>
  <si>
    <t>[u'D_0__Bacteria', u'D_1__Verrucomicrobia', u'D_2__Spartobacteria', u'D_3__Chthoniobacterales', u'D_4__Xiphinematobacteraceae', u'D_5__Candidatus Xiphinematobacter', u'D_6__uncultured bacterium', u'D_7__', u'D_8__', u'D_9__', u'D_10__', u'D_11__', u'D_12__', u'D_13__', u'D_14__']</t>
  </si>
  <si>
    <t>[u'D_0__Bacteria', u'D_1__Bacteroidetes', u'D_2__Sphingobacteriia', u'D_3__Sphingobacteriales', u'D_4__Chitinophagaceae', u'D_5__uncultured', u'Ambiguous_taxa', u'D_7__', u'D_8__', u'D_9__', u'D_10__', u'D_11__', u'D_12__', u'D_13__', u'D_14__']</t>
  </si>
  <si>
    <t>[u'D_0__Bacteria', u'D_1__Verrucomicrobia', u'D_2__OPB35 soil group', u'D_3__uncultured soil bacterium', u'D_4__', u'D_5__', u'D_6__', u'D_7__', u'D_8__', u'D_9__', u'D_10__', u'D_11__', u'D_12__', u'D_13__', u'D_14__']</t>
  </si>
  <si>
    <t>[u'D_0__Bacteria', u'D_1__Bacteroidetes', u'D_2__Cytophagia', u'D_3__Cytophagales', u'D_4__Cytophagaceae', u'D_5__Adhaeribacter', u'D_6__uncultured bacterium', u'D_7__', u'D_8__', u'D_9__', u'D_10__', u'D_11__', u'D_12__', u'D_13__', u'D_14__']</t>
  </si>
  <si>
    <t>[u'D_0__Bacteria', u'D_1__Bacteroidetes', u'D_2__Cytophagia', u'D_3__Cytophagales', u'D_4__Cytophagaceae', u'D_5__Chryseolinea', u'D_6__uncultured bacterium', u'D_7__', u'D_8__', u'D_9__', u'D_10__', u'D_11__', u'D_12__', u'D_13__', u'D_14__']</t>
  </si>
  <si>
    <t>[u'D_0__Bacteria', u'D_1__Verrucomicrobia', u'D_2__Spartobacteria', u'D_3__Chthoniobacterales', u'D_4__DA101 soil group', u'D_5__uncultured bacterium', u'D_6__', u'D_7__', u'D_8__', u'D_9__', u'D_10__', u'D_11__', u'D_12__', u'D_13__', u'D_14__']</t>
  </si>
  <si>
    <t>[u'D_0__Bacteria', u'D_1__Bacteroidetes', u'D_2__Sphingobacteriia', u'D_3__Sphingobacteriales', u'D_4__Saprospiraceae', u'D_5__uncultured', u'Ambiguous_taxa', u'D_7__', u'D_8__', u'D_9__', u'D_10__', u'D_11__', u'D_12__', u'D_13__', u'D_14__']</t>
  </si>
  <si>
    <t>[u'D_0__Bacteria', u'D_1__Actinobacteria', u'D_2__Actinobacteria', u'D_3__Corynebacteriales', u'D_4__Mycobacteriaceae', u'D_5__Mycobacterium', u'D_6__uncultured bacterium', u'D_7__', u'D_8__', u'D_9__', u'D_10__', u'D_11__', u'D_12__', u'D_13__', u'D_14__']</t>
  </si>
  <si>
    <t>SPECIES</t>
  </si>
  <si>
    <t>STDEV</t>
  </si>
  <si>
    <t>RANKDEV</t>
  </si>
  <si>
    <t>d squared</t>
  </si>
  <si>
    <t>AVERAGE</t>
  </si>
  <si>
    <t>AVE GORDON</t>
  </si>
  <si>
    <t>AVE NOT GORDON</t>
  </si>
  <si>
    <t>STD GORDON</t>
  </si>
  <si>
    <t>STDEV NOT GORDON</t>
  </si>
  <si>
    <t>n GORDON</t>
  </si>
  <si>
    <t>n NOT GORDON</t>
  </si>
  <si>
    <t>Null hypothesis</t>
  </si>
  <si>
    <t>mG =/= mnG</t>
  </si>
  <si>
    <t>mG = mnG</t>
  </si>
  <si>
    <t>Alternative Hypothesis</t>
  </si>
  <si>
    <t xml:space="preserve">z = </t>
  </si>
  <si>
    <t>Type 1 error?</t>
  </si>
  <si>
    <t>Assuming H0 is true, the probability of a type 1 error is:</t>
  </si>
  <si>
    <t>98% confidence interval</t>
  </si>
  <si>
    <t>Therefore, I reject the null hypothesis under the 96% two tailed test</t>
  </si>
  <si>
    <t>mG &gt; mnG</t>
  </si>
  <si>
    <t>Therefore, I reject the null hypothesis under the 98% one tailed test</t>
  </si>
  <si>
    <t>TOTAL</t>
  </si>
  <si>
    <t>VIEW SECOND SHEET FOR HYPOTHESIS TESTING</t>
  </si>
  <si>
    <t>HYPOTHESIS TEST GORDON VS NO PARK</t>
  </si>
  <si>
    <t>HYPOTHESIS TEST GORDON VS CANAL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</si>
</sst>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%"/>
    <numFmt numFmtId="165" formatCode="0.000000000000%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61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0">
    <xf numFmtId="0" fontId="0" fillId="0" borderId="0" xfId="0"/>
    <xf numFmtId="0" fontId="6" fillId="2" borderId="0" xfId="6"/>
    <xf numFmtId="0" fontId="8" fillId="4" borderId="0" xfId="8"/>
    <xf numFmtId="0" fontId="7" fillId="3" borderId="0" xfId="7"/>
    <xf numFmtId="0" fontId="17" fillId="13" borderId="8" xfId="22" applyBorder="1"/>
    <xf numFmtId="0" fontId="16" fillId="0" borderId="0" xfId="0" applyFon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8" fillId="2" borderId="0" xfId="6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93"/>
  <sheetViews>
    <sheetView tabSelected="1" topLeftCell="A22" workbookViewId="0">
      <selection activeCell="L44" sqref="L44"/>
    </sheetView>
  </sheetViews>
  <sheetFormatPr defaultRowHeight="15" x14ac:dyDescent="0.25"/>
  <cols>
    <col min="1" max="1" width="17.5703125" bestFit="1" customWidth="1"/>
    <col min="12" max="12" width="17.42578125" customWidth="1"/>
  </cols>
  <sheetData>
    <row r="1" spans="1:32" x14ac:dyDescent="0.25">
      <c r="A1" s="16" t="s">
        <v>1</v>
      </c>
      <c r="B1" s="3" t="s">
        <v>4</v>
      </c>
      <c r="C1" s="3" t="s">
        <v>31</v>
      </c>
      <c r="D1" s="2" t="s">
        <v>2</v>
      </c>
      <c r="E1" s="1" t="s">
        <v>3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9" t="s">
        <v>105</v>
      </c>
    </row>
    <row r="2" spans="1:32" x14ac:dyDescent="0.25">
      <c r="A2" s="16" t="s">
        <v>50</v>
      </c>
      <c r="B2" s="16">
        <v>4083</v>
      </c>
      <c r="C2" s="16">
        <v>15</v>
      </c>
      <c r="D2" s="16">
        <v>7896</v>
      </c>
      <c r="E2" s="16">
        <v>2304</v>
      </c>
      <c r="F2" s="16">
        <v>4055</v>
      </c>
      <c r="G2" s="16">
        <v>167</v>
      </c>
      <c r="H2" s="16">
        <v>2999</v>
      </c>
      <c r="I2" s="16">
        <v>1612</v>
      </c>
      <c r="J2" s="16">
        <v>1236</v>
      </c>
      <c r="K2" s="16">
        <v>1928</v>
      </c>
      <c r="L2" s="16">
        <v>414</v>
      </c>
      <c r="M2" s="16">
        <v>6760</v>
      </c>
      <c r="N2" s="16">
        <v>12037</v>
      </c>
      <c r="O2" s="16">
        <v>2094</v>
      </c>
      <c r="P2" s="16">
        <v>13302</v>
      </c>
      <c r="Q2" s="16">
        <v>8107</v>
      </c>
      <c r="R2" s="16">
        <v>8027</v>
      </c>
      <c r="S2" s="16">
        <v>2481</v>
      </c>
      <c r="T2" s="16">
        <v>2932</v>
      </c>
      <c r="U2" s="16">
        <v>1132</v>
      </c>
      <c r="V2" s="16">
        <v>4718</v>
      </c>
      <c r="W2" s="16">
        <v>6526</v>
      </c>
      <c r="X2" s="16">
        <v>6894</v>
      </c>
      <c r="Y2" s="16">
        <v>1084</v>
      </c>
      <c r="Z2" s="16">
        <v>6590</v>
      </c>
      <c r="AA2" s="16">
        <v>911</v>
      </c>
      <c r="AB2" s="16">
        <v>1066</v>
      </c>
      <c r="AC2" s="16">
        <v>11714</v>
      </c>
      <c r="AD2" s="16">
        <v>4549</v>
      </c>
      <c r="AE2" s="16">
        <v>357</v>
      </c>
      <c r="AF2">
        <f>SUM(B2:AE2)</f>
        <v>127990</v>
      </c>
    </row>
    <row r="3" spans="1:32" x14ac:dyDescent="0.25">
      <c r="A3" s="16" t="s">
        <v>52</v>
      </c>
      <c r="B3" s="16">
        <v>826</v>
      </c>
      <c r="C3" s="16">
        <v>4</v>
      </c>
      <c r="D3" s="16">
        <v>7735</v>
      </c>
      <c r="E3" s="16">
        <v>161</v>
      </c>
      <c r="F3" s="16">
        <v>1533</v>
      </c>
      <c r="G3" s="16">
        <v>292</v>
      </c>
      <c r="H3" s="16">
        <v>112</v>
      </c>
      <c r="I3" s="16">
        <v>2133</v>
      </c>
      <c r="J3" s="16">
        <v>1176</v>
      </c>
      <c r="K3" s="16">
        <v>4644</v>
      </c>
      <c r="L3" s="16">
        <v>64</v>
      </c>
      <c r="M3" s="16">
        <v>385</v>
      </c>
      <c r="N3" s="16">
        <v>108</v>
      </c>
      <c r="O3" s="16">
        <v>9</v>
      </c>
      <c r="P3" s="16">
        <v>706</v>
      </c>
      <c r="Q3" s="16">
        <v>245</v>
      </c>
      <c r="R3" s="16">
        <v>6722</v>
      </c>
      <c r="S3" s="16">
        <v>1485</v>
      </c>
      <c r="T3" s="16">
        <v>5790</v>
      </c>
      <c r="U3" s="16">
        <v>1355</v>
      </c>
      <c r="V3" s="16">
        <v>735</v>
      </c>
      <c r="W3" s="16">
        <v>5589</v>
      </c>
      <c r="X3" s="16">
        <v>180</v>
      </c>
      <c r="Y3" s="16">
        <v>616</v>
      </c>
      <c r="Z3" s="16">
        <v>117</v>
      </c>
      <c r="AA3" s="16">
        <v>1251</v>
      </c>
      <c r="AB3" s="16">
        <v>259</v>
      </c>
      <c r="AC3" s="16">
        <v>1612</v>
      </c>
      <c r="AD3" s="16">
        <v>2215</v>
      </c>
      <c r="AE3" s="16">
        <v>326</v>
      </c>
      <c r="AF3" s="16">
        <f t="shared" ref="AF3:AF41" si="0">SUM(B3:AE3)</f>
        <v>48385</v>
      </c>
    </row>
    <row r="4" spans="1:32" x14ac:dyDescent="0.25">
      <c r="A4" s="16" t="s">
        <v>71</v>
      </c>
      <c r="B4" s="16">
        <v>838</v>
      </c>
      <c r="C4" s="16">
        <v>5</v>
      </c>
      <c r="D4" s="16">
        <v>22584</v>
      </c>
      <c r="E4" s="16">
        <v>340</v>
      </c>
      <c r="F4" s="16">
        <v>750</v>
      </c>
      <c r="G4" s="16">
        <v>171</v>
      </c>
      <c r="H4" s="16">
        <v>549</v>
      </c>
      <c r="I4" s="16">
        <v>661</v>
      </c>
      <c r="J4" s="16">
        <v>353</v>
      </c>
      <c r="K4" s="16">
        <v>686</v>
      </c>
      <c r="L4" s="16">
        <v>50</v>
      </c>
      <c r="M4" s="16">
        <v>1238</v>
      </c>
      <c r="N4" s="16">
        <v>611</v>
      </c>
      <c r="O4" s="16">
        <v>281</v>
      </c>
      <c r="P4" s="16">
        <v>1520</v>
      </c>
      <c r="Q4" s="16">
        <v>1556</v>
      </c>
      <c r="R4" s="16">
        <v>1720</v>
      </c>
      <c r="S4" s="16">
        <v>678</v>
      </c>
      <c r="T4" s="16">
        <v>1131</v>
      </c>
      <c r="U4" s="16">
        <v>1321</v>
      </c>
      <c r="V4" s="16">
        <v>905</v>
      </c>
      <c r="W4" s="16">
        <v>1190</v>
      </c>
      <c r="X4" s="16">
        <v>966</v>
      </c>
      <c r="Y4" s="16">
        <v>384</v>
      </c>
      <c r="Z4" s="16">
        <v>799</v>
      </c>
      <c r="AA4" s="16">
        <v>458</v>
      </c>
      <c r="AB4" s="16">
        <v>312</v>
      </c>
      <c r="AC4" s="16">
        <v>474</v>
      </c>
      <c r="AD4" s="16">
        <v>825</v>
      </c>
      <c r="AE4" s="16">
        <v>717</v>
      </c>
      <c r="AF4" s="16">
        <f t="shared" si="0"/>
        <v>44073</v>
      </c>
    </row>
    <row r="5" spans="1:32" x14ac:dyDescent="0.25">
      <c r="A5" s="16" t="s">
        <v>33</v>
      </c>
      <c r="B5" s="16">
        <v>1051</v>
      </c>
      <c r="C5" s="16">
        <v>7</v>
      </c>
      <c r="D5" s="16">
        <v>15951</v>
      </c>
      <c r="E5" s="16">
        <v>640</v>
      </c>
      <c r="F5" s="16">
        <v>1027</v>
      </c>
      <c r="G5" s="16">
        <v>381</v>
      </c>
      <c r="H5" s="16">
        <v>373</v>
      </c>
      <c r="I5" s="16">
        <v>686</v>
      </c>
      <c r="J5" s="16">
        <v>282</v>
      </c>
      <c r="K5" s="16">
        <v>515</v>
      </c>
      <c r="L5" s="16">
        <v>47</v>
      </c>
      <c r="M5" s="16">
        <v>1430</v>
      </c>
      <c r="N5" s="16">
        <v>427</v>
      </c>
      <c r="O5" s="16">
        <v>178</v>
      </c>
      <c r="P5" s="16">
        <v>1375</v>
      </c>
      <c r="Q5" s="16">
        <v>415</v>
      </c>
      <c r="R5" s="16">
        <v>1916</v>
      </c>
      <c r="S5" s="16">
        <v>527</v>
      </c>
      <c r="T5" s="16">
        <v>919</v>
      </c>
      <c r="U5" s="16">
        <v>2404</v>
      </c>
      <c r="V5" s="16">
        <v>770</v>
      </c>
      <c r="W5" s="16">
        <v>1089</v>
      </c>
      <c r="X5" s="16">
        <v>512</v>
      </c>
      <c r="Y5" s="16">
        <v>427</v>
      </c>
      <c r="Z5" s="16">
        <v>456</v>
      </c>
      <c r="AA5" s="16">
        <v>195</v>
      </c>
      <c r="AB5" s="16">
        <v>317</v>
      </c>
      <c r="AC5" s="16">
        <v>458</v>
      </c>
      <c r="AD5" s="16">
        <v>1425</v>
      </c>
      <c r="AE5" s="16">
        <v>456</v>
      </c>
      <c r="AF5" s="16">
        <f t="shared" si="0"/>
        <v>36656</v>
      </c>
    </row>
    <row r="6" spans="1:32" x14ac:dyDescent="0.25">
      <c r="A6" s="16" t="s">
        <v>66</v>
      </c>
      <c r="B6" s="16">
        <v>352</v>
      </c>
      <c r="C6" s="16">
        <v>3</v>
      </c>
      <c r="D6" s="16">
        <v>11679</v>
      </c>
      <c r="E6" s="16">
        <v>946</v>
      </c>
      <c r="F6" s="16">
        <v>580</v>
      </c>
      <c r="G6" s="16">
        <v>48</v>
      </c>
      <c r="H6" s="16">
        <v>464</v>
      </c>
      <c r="I6" s="16">
        <v>257</v>
      </c>
      <c r="J6" s="16">
        <v>311</v>
      </c>
      <c r="K6" s="16">
        <v>286</v>
      </c>
      <c r="L6" s="16">
        <v>16</v>
      </c>
      <c r="M6" s="16">
        <v>939</v>
      </c>
      <c r="N6" s="16">
        <v>421</v>
      </c>
      <c r="O6" s="16">
        <v>124</v>
      </c>
      <c r="P6" s="16">
        <v>1004</v>
      </c>
      <c r="Q6" s="16">
        <v>564</v>
      </c>
      <c r="R6" s="16">
        <v>896</v>
      </c>
      <c r="S6" s="16">
        <v>653</v>
      </c>
      <c r="T6" s="16">
        <v>720</v>
      </c>
      <c r="U6" s="16">
        <v>467</v>
      </c>
      <c r="V6" s="16">
        <v>320</v>
      </c>
      <c r="W6" s="16">
        <v>1254</v>
      </c>
      <c r="X6" s="16">
        <v>173</v>
      </c>
      <c r="Y6" s="16">
        <v>424</v>
      </c>
      <c r="Z6" s="16">
        <v>708</v>
      </c>
      <c r="AA6" s="16">
        <v>233</v>
      </c>
      <c r="AB6" s="16">
        <v>337</v>
      </c>
      <c r="AC6" s="16">
        <v>351</v>
      </c>
      <c r="AD6" s="16">
        <v>556</v>
      </c>
      <c r="AE6" s="16">
        <v>499</v>
      </c>
      <c r="AF6" s="16">
        <f t="shared" si="0"/>
        <v>25585</v>
      </c>
    </row>
    <row r="7" spans="1:32" x14ac:dyDescent="0.25">
      <c r="A7" s="16" t="s">
        <v>48</v>
      </c>
      <c r="B7" s="16">
        <v>329</v>
      </c>
      <c r="C7" s="16">
        <v>7</v>
      </c>
      <c r="D7" s="16">
        <v>13895</v>
      </c>
      <c r="E7" s="16">
        <v>392</v>
      </c>
      <c r="F7" s="16">
        <v>493</v>
      </c>
      <c r="G7" s="16">
        <v>136</v>
      </c>
      <c r="H7" s="16">
        <v>262</v>
      </c>
      <c r="I7" s="16">
        <v>268</v>
      </c>
      <c r="J7" s="16">
        <v>267</v>
      </c>
      <c r="K7" s="16">
        <v>318</v>
      </c>
      <c r="L7" s="16">
        <v>20</v>
      </c>
      <c r="M7" s="16">
        <v>909</v>
      </c>
      <c r="N7" s="16">
        <v>55</v>
      </c>
      <c r="O7" s="16">
        <v>116</v>
      </c>
      <c r="P7" s="16">
        <v>207</v>
      </c>
      <c r="Q7" s="16">
        <v>137</v>
      </c>
      <c r="R7" s="16">
        <v>843</v>
      </c>
      <c r="S7" s="16">
        <v>236</v>
      </c>
      <c r="T7" s="16">
        <v>468</v>
      </c>
      <c r="U7" s="16">
        <v>597</v>
      </c>
      <c r="V7" s="16">
        <v>437</v>
      </c>
      <c r="W7" s="16">
        <v>447</v>
      </c>
      <c r="X7" s="16">
        <v>60</v>
      </c>
      <c r="Y7" s="16">
        <v>189</v>
      </c>
      <c r="Z7" s="16">
        <v>208</v>
      </c>
      <c r="AA7" s="16">
        <v>111</v>
      </c>
      <c r="AB7" s="16">
        <v>336</v>
      </c>
      <c r="AC7" s="16">
        <v>190</v>
      </c>
      <c r="AD7" s="16">
        <v>377</v>
      </c>
      <c r="AE7" s="16">
        <v>260</v>
      </c>
      <c r="AF7" s="16">
        <f t="shared" si="0"/>
        <v>22570</v>
      </c>
    </row>
    <row r="8" spans="1:32" x14ac:dyDescent="0.25">
      <c r="A8" s="16" t="s">
        <v>62</v>
      </c>
      <c r="B8" s="16">
        <v>1203</v>
      </c>
      <c r="C8" s="16">
        <v>2</v>
      </c>
      <c r="D8" s="16">
        <v>2556</v>
      </c>
      <c r="E8" s="16">
        <v>269</v>
      </c>
      <c r="F8" s="16">
        <v>1338</v>
      </c>
      <c r="G8" s="16">
        <v>105</v>
      </c>
      <c r="H8" s="16">
        <v>258</v>
      </c>
      <c r="I8" s="16">
        <v>857</v>
      </c>
      <c r="J8" s="16">
        <v>356</v>
      </c>
      <c r="K8" s="16">
        <v>1577</v>
      </c>
      <c r="L8" s="16">
        <v>29</v>
      </c>
      <c r="M8" s="16">
        <v>1003</v>
      </c>
      <c r="N8" s="16">
        <v>75</v>
      </c>
      <c r="O8" s="16">
        <v>33</v>
      </c>
      <c r="P8" s="16">
        <v>1839</v>
      </c>
      <c r="Q8" s="16">
        <v>165</v>
      </c>
      <c r="R8" s="16">
        <v>1038</v>
      </c>
      <c r="S8" s="16">
        <v>1111</v>
      </c>
      <c r="T8" s="16">
        <v>1041</v>
      </c>
      <c r="U8" s="16">
        <v>573</v>
      </c>
      <c r="V8" s="16">
        <v>1128</v>
      </c>
      <c r="W8" s="16">
        <v>1014</v>
      </c>
      <c r="X8" s="16">
        <v>419</v>
      </c>
      <c r="Y8" s="16">
        <v>428</v>
      </c>
      <c r="Z8" s="16">
        <v>164</v>
      </c>
      <c r="AA8" s="16">
        <v>512</v>
      </c>
      <c r="AB8" s="16">
        <v>145</v>
      </c>
      <c r="AC8" s="16">
        <v>1355</v>
      </c>
      <c r="AD8" s="16">
        <v>1301</v>
      </c>
      <c r="AE8" s="16">
        <v>217</v>
      </c>
      <c r="AF8" s="16">
        <f t="shared" si="0"/>
        <v>22111</v>
      </c>
    </row>
    <row r="9" spans="1:32" x14ac:dyDescent="0.25">
      <c r="A9" s="16" t="s">
        <v>35</v>
      </c>
      <c r="B9" s="16">
        <v>185</v>
      </c>
      <c r="C9" s="16">
        <v>5</v>
      </c>
      <c r="D9" s="16">
        <v>11458</v>
      </c>
      <c r="E9" s="16">
        <v>112</v>
      </c>
      <c r="F9" s="16">
        <v>188</v>
      </c>
      <c r="G9" s="16">
        <v>20</v>
      </c>
      <c r="H9" s="16">
        <v>109</v>
      </c>
      <c r="I9" s="16">
        <v>212</v>
      </c>
      <c r="J9" s="16">
        <v>403</v>
      </c>
      <c r="K9" s="16">
        <v>259</v>
      </c>
      <c r="L9" s="16">
        <v>5</v>
      </c>
      <c r="M9" s="16">
        <v>233</v>
      </c>
      <c r="N9" s="16">
        <v>1</v>
      </c>
      <c r="O9" s="16">
        <v>46</v>
      </c>
      <c r="P9" s="16">
        <v>73</v>
      </c>
      <c r="Q9" s="16">
        <v>55</v>
      </c>
      <c r="R9" s="16">
        <v>837</v>
      </c>
      <c r="S9" s="16">
        <v>210</v>
      </c>
      <c r="T9" s="16">
        <v>247</v>
      </c>
      <c r="U9" s="16">
        <v>796</v>
      </c>
      <c r="V9" s="16">
        <v>162</v>
      </c>
      <c r="W9" s="16">
        <v>1080</v>
      </c>
      <c r="X9" s="16">
        <v>181</v>
      </c>
      <c r="Y9" s="16">
        <v>273</v>
      </c>
      <c r="Z9" s="16">
        <v>123</v>
      </c>
      <c r="AA9" s="16">
        <v>225</v>
      </c>
      <c r="AB9" s="16">
        <v>203</v>
      </c>
      <c r="AC9" s="16">
        <v>156</v>
      </c>
      <c r="AD9" s="16">
        <v>230</v>
      </c>
      <c r="AE9" s="16">
        <v>327</v>
      </c>
      <c r="AF9" s="16">
        <f t="shared" si="0"/>
        <v>18414</v>
      </c>
    </row>
    <row r="10" spans="1:32" x14ac:dyDescent="0.25">
      <c r="A10" s="16" t="s">
        <v>39</v>
      </c>
      <c r="B10" s="16">
        <v>403</v>
      </c>
      <c r="C10" s="16">
        <v>2</v>
      </c>
      <c r="D10" s="16">
        <v>3050</v>
      </c>
      <c r="E10" s="16">
        <v>312</v>
      </c>
      <c r="F10" s="16">
        <v>475</v>
      </c>
      <c r="G10" s="16">
        <v>137</v>
      </c>
      <c r="H10" s="16">
        <v>378</v>
      </c>
      <c r="I10" s="16">
        <v>139</v>
      </c>
      <c r="J10" s="16">
        <v>180</v>
      </c>
      <c r="K10" s="16">
        <v>210</v>
      </c>
      <c r="L10" s="16">
        <v>48</v>
      </c>
      <c r="M10" s="16">
        <v>518</v>
      </c>
      <c r="N10" s="16">
        <v>555</v>
      </c>
      <c r="O10" s="16">
        <v>184</v>
      </c>
      <c r="P10" s="16">
        <v>1015</v>
      </c>
      <c r="Q10" s="16">
        <v>378</v>
      </c>
      <c r="R10" s="16">
        <v>897</v>
      </c>
      <c r="S10" s="16">
        <v>300</v>
      </c>
      <c r="T10" s="16">
        <v>329</v>
      </c>
      <c r="U10" s="16">
        <v>88</v>
      </c>
      <c r="V10" s="16">
        <v>1281</v>
      </c>
      <c r="W10" s="16">
        <v>846</v>
      </c>
      <c r="X10" s="16">
        <v>548</v>
      </c>
      <c r="Y10" s="16">
        <v>203</v>
      </c>
      <c r="Z10" s="16">
        <v>592</v>
      </c>
      <c r="AA10" s="16">
        <v>83</v>
      </c>
      <c r="AB10" s="16">
        <v>269</v>
      </c>
      <c r="AC10" s="16">
        <v>621</v>
      </c>
      <c r="AD10" s="16">
        <v>667</v>
      </c>
      <c r="AE10" s="16">
        <v>98</v>
      </c>
      <c r="AF10" s="16">
        <f t="shared" si="0"/>
        <v>14806</v>
      </c>
    </row>
    <row r="11" spans="1:32" x14ac:dyDescent="0.25">
      <c r="A11" s="16" t="s">
        <v>55</v>
      </c>
      <c r="B11" s="16">
        <v>259</v>
      </c>
      <c r="C11" s="16">
        <v>3</v>
      </c>
      <c r="D11" s="16">
        <v>4210</v>
      </c>
      <c r="E11" s="16">
        <v>230</v>
      </c>
      <c r="F11" s="16">
        <v>417</v>
      </c>
      <c r="G11" s="16">
        <v>267</v>
      </c>
      <c r="H11" s="16">
        <v>102</v>
      </c>
      <c r="I11" s="16">
        <v>195</v>
      </c>
      <c r="J11" s="16">
        <v>172</v>
      </c>
      <c r="K11" s="16">
        <v>108</v>
      </c>
      <c r="L11" s="16">
        <v>27</v>
      </c>
      <c r="M11" s="16">
        <v>605</v>
      </c>
      <c r="N11" s="16">
        <v>1179</v>
      </c>
      <c r="O11" s="16">
        <v>93</v>
      </c>
      <c r="P11" s="16">
        <v>847</v>
      </c>
      <c r="Q11" s="16">
        <v>81</v>
      </c>
      <c r="R11" s="16">
        <v>518</v>
      </c>
      <c r="S11" s="16">
        <v>348</v>
      </c>
      <c r="T11" s="16">
        <v>297</v>
      </c>
      <c r="U11" s="16">
        <v>63</v>
      </c>
      <c r="V11" s="16">
        <v>450</v>
      </c>
      <c r="W11" s="16">
        <v>624</v>
      </c>
      <c r="X11" s="16">
        <v>294</v>
      </c>
      <c r="Y11" s="16">
        <v>200</v>
      </c>
      <c r="Z11" s="16">
        <v>465</v>
      </c>
      <c r="AA11" s="16">
        <v>88</v>
      </c>
      <c r="AB11" s="16">
        <v>225</v>
      </c>
      <c r="AC11" s="16">
        <v>1257</v>
      </c>
      <c r="AD11" s="16">
        <v>770</v>
      </c>
      <c r="AE11" s="16">
        <v>56</v>
      </c>
      <c r="AF11" s="16">
        <f t="shared" si="0"/>
        <v>14450</v>
      </c>
    </row>
    <row r="12" spans="1:32" x14ac:dyDescent="0.25">
      <c r="A12" s="16" t="s">
        <v>58</v>
      </c>
      <c r="B12" s="16">
        <v>40</v>
      </c>
      <c r="C12" s="16">
        <v>8</v>
      </c>
      <c r="D12" s="16">
        <v>9871</v>
      </c>
      <c r="E12" s="16">
        <v>249</v>
      </c>
      <c r="F12" s="16">
        <v>175</v>
      </c>
      <c r="G12" s="16">
        <v>38</v>
      </c>
      <c r="H12" s="16">
        <v>64</v>
      </c>
      <c r="I12" s="16">
        <v>82</v>
      </c>
      <c r="J12" s="16">
        <v>99</v>
      </c>
      <c r="K12" s="16">
        <v>25</v>
      </c>
      <c r="L12" s="16">
        <v>9</v>
      </c>
      <c r="M12" s="16">
        <v>248</v>
      </c>
      <c r="N12" s="16">
        <v>174</v>
      </c>
      <c r="O12" s="16">
        <v>52</v>
      </c>
      <c r="P12" s="16">
        <v>410</v>
      </c>
      <c r="Q12" s="16">
        <v>145</v>
      </c>
      <c r="R12" s="16">
        <v>239</v>
      </c>
      <c r="S12" s="16">
        <v>116</v>
      </c>
      <c r="T12" s="16">
        <v>180</v>
      </c>
      <c r="U12" s="16">
        <v>70</v>
      </c>
      <c r="V12" s="16">
        <v>155</v>
      </c>
      <c r="W12" s="16">
        <v>138</v>
      </c>
      <c r="X12" s="16">
        <v>72</v>
      </c>
      <c r="Y12" s="16">
        <v>178</v>
      </c>
      <c r="Z12" s="16">
        <v>152</v>
      </c>
      <c r="AA12" s="16">
        <v>42</v>
      </c>
      <c r="AB12" s="16">
        <v>56</v>
      </c>
      <c r="AC12" s="16">
        <v>157</v>
      </c>
      <c r="AD12" s="16">
        <v>299</v>
      </c>
      <c r="AE12" s="16">
        <v>136</v>
      </c>
      <c r="AF12" s="16">
        <f t="shared" si="0"/>
        <v>13679</v>
      </c>
    </row>
    <row r="13" spans="1:32" x14ac:dyDescent="0.25">
      <c r="A13" s="16" t="s">
        <v>46</v>
      </c>
      <c r="B13" s="16">
        <v>39</v>
      </c>
      <c r="C13" s="16">
        <v>1</v>
      </c>
      <c r="D13" s="16">
        <v>8537</v>
      </c>
      <c r="E13" s="16">
        <v>225</v>
      </c>
      <c r="F13" s="16">
        <v>379</v>
      </c>
      <c r="G13" s="16">
        <v>21</v>
      </c>
      <c r="H13" s="16">
        <v>151</v>
      </c>
      <c r="I13" s="16">
        <v>62</v>
      </c>
      <c r="J13" s="16">
        <v>174</v>
      </c>
      <c r="K13" s="16">
        <v>7</v>
      </c>
      <c r="L13" s="16">
        <v>6</v>
      </c>
      <c r="M13" s="16">
        <v>262</v>
      </c>
      <c r="N13" s="16">
        <v>67</v>
      </c>
      <c r="O13" s="16">
        <v>76</v>
      </c>
      <c r="P13" s="16">
        <v>294</v>
      </c>
      <c r="Q13" s="16">
        <v>273</v>
      </c>
      <c r="R13" s="16">
        <v>391</v>
      </c>
      <c r="S13" s="16">
        <v>131</v>
      </c>
      <c r="T13" s="16">
        <v>214</v>
      </c>
      <c r="U13" s="16">
        <v>163</v>
      </c>
      <c r="V13" s="16">
        <v>172</v>
      </c>
      <c r="W13" s="16">
        <v>365</v>
      </c>
      <c r="X13" s="16">
        <v>50</v>
      </c>
      <c r="Y13" s="16">
        <v>224</v>
      </c>
      <c r="Z13" s="16">
        <v>322</v>
      </c>
      <c r="AA13" s="16">
        <v>38</v>
      </c>
      <c r="AB13" s="16">
        <v>147</v>
      </c>
      <c r="AC13" s="16">
        <v>164</v>
      </c>
      <c r="AD13" s="16">
        <v>249</v>
      </c>
      <c r="AE13" s="16">
        <v>220</v>
      </c>
      <c r="AF13" s="16">
        <f t="shared" si="0"/>
        <v>13424</v>
      </c>
    </row>
    <row r="14" spans="1:32" x14ac:dyDescent="0.25">
      <c r="A14" s="16" t="s">
        <v>51</v>
      </c>
      <c r="B14" s="16">
        <v>186</v>
      </c>
      <c r="C14" s="16">
        <v>3</v>
      </c>
      <c r="D14" s="16">
        <v>4202</v>
      </c>
      <c r="E14" s="16">
        <v>262</v>
      </c>
      <c r="F14" s="16">
        <v>174</v>
      </c>
      <c r="G14" s="16">
        <v>126</v>
      </c>
      <c r="H14" s="16">
        <v>147</v>
      </c>
      <c r="I14" s="16">
        <v>113</v>
      </c>
      <c r="J14" s="16">
        <v>142</v>
      </c>
      <c r="K14" s="16">
        <v>137</v>
      </c>
      <c r="L14" s="16">
        <v>81</v>
      </c>
      <c r="M14" s="16">
        <v>295</v>
      </c>
      <c r="N14" s="16">
        <v>21</v>
      </c>
      <c r="O14" s="16">
        <v>44</v>
      </c>
      <c r="P14" s="16">
        <v>152</v>
      </c>
      <c r="Q14" s="16">
        <v>54</v>
      </c>
      <c r="R14" s="16">
        <v>300</v>
      </c>
      <c r="S14" s="16">
        <v>87</v>
      </c>
      <c r="T14" s="16">
        <v>189</v>
      </c>
      <c r="U14" s="16">
        <v>87</v>
      </c>
      <c r="V14" s="16">
        <v>227</v>
      </c>
      <c r="W14" s="16">
        <v>153</v>
      </c>
      <c r="X14" s="16">
        <v>27</v>
      </c>
      <c r="Y14" s="16">
        <v>102</v>
      </c>
      <c r="Z14" s="16">
        <v>75</v>
      </c>
      <c r="AA14" s="16">
        <v>27</v>
      </c>
      <c r="AB14" s="16">
        <v>133</v>
      </c>
      <c r="AC14" s="16">
        <v>110</v>
      </c>
      <c r="AD14" s="16">
        <v>188</v>
      </c>
      <c r="AE14" s="16">
        <v>58</v>
      </c>
      <c r="AF14" s="16">
        <f t="shared" si="0"/>
        <v>7902</v>
      </c>
    </row>
    <row r="15" spans="1:32" x14ac:dyDescent="0.25">
      <c r="A15" s="16" t="s">
        <v>63</v>
      </c>
      <c r="B15" s="16">
        <v>75</v>
      </c>
      <c r="C15" s="16">
        <v>1</v>
      </c>
      <c r="D15" s="16">
        <v>3334</v>
      </c>
      <c r="E15" s="16">
        <v>112</v>
      </c>
      <c r="F15" s="16">
        <v>101</v>
      </c>
      <c r="G15" s="16">
        <v>15</v>
      </c>
      <c r="H15" s="16">
        <v>111</v>
      </c>
      <c r="I15" s="16">
        <v>156</v>
      </c>
      <c r="J15" s="16">
        <v>88</v>
      </c>
      <c r="K15" s="16">
        <v>96</v>
      </c>
      <c r="L15" s="16">
        <v>4</v>
      </c>
      <c r="M15" s="16">
        <v>358</v>
      </c>
      <c r="N15" s="16">
        <v>110</v>
      </c>
      <c r="O15" s="16">
        <v>16</v>
      </c>
      <c r="P15" s="16">
        <v>268</v>
      </c>
      <c r="Q15" s="16">
        <v>161</v>
      </c>
      <c r="R15" s="16">
        <v>304</v>
      </c>
      <c r="S15" s="16">
        <v>152</v>
      </c>
      <c r="T15" s="16">
        <v>206</v>
      </c>
      <c r="U15" s="16">
        <v>379</v>
      </c>
      <c r="V15" s="16">
        <v>142</v>
      </c>
      <c r="W15" s="16">
        <v>342</v>
      </c>
      <c r="X15" s="16">
        <v>149</v>
      </c>
      <c r="Y15" s="16">
        <v>86</v>
      </c>
      <c r="Z15" s="16">
        <v>68</v>
      </c>
      <c r="AA15" s="16">
        <v>89</v>
      </c>
      <c r="AB15" s="16">
        <v>76</v>
      </c>
      <c r="AC15" s="16">
        <v>104</v>
      </c>
      <c r="AD15" s="16">
        <v>221</v>
      </c>
      <c r="AE15" s="16">
        <v>147</v>
      </c>
      <c r="AF15" s="16">
        <f t="shared" si="0"/>
        <v>7471</v>
      </c>
    </row>
    <row r="16" spans="1:32" x14ac:dyDescent="0.25">
      <c r="A16" s="16" t="s">
        <v>59</v>
      </c>
      <c r="B16" s="16">
        <v>169</v>
      </c>
      <c r="C16" s="16">
        <v>1</v>
      </c>
      <c r="D16" s="16">
        <v>2748</v>
      </c>
      <c r="E16" s="16">
        <v>286</v>
      </c>
      <c r="F16" s="16">
        <v>216</v>
      </c>
      <c r="G16" s="16">
        <v>127</v>
      </c>
      <c r="H16" s="16">
        <v>64</v>
      </c>
      <c r="I16" s="16">
        <v>32</v>
      </c>
      <c r="J16" s="16">
        <v>39</v>
      </c>
      <c r="K16" s="16">
        <v>59</v>
      </c>
      <c r="L16" s="16">
        <v>16</v>
      </c>
      <c r="M16" s="16">
        <v>1280</v>
      </c>
      <c r="N16" s="16">
        <v>5</v>
      </c>
      <c r="O16" s="16">
        <v>39</v>
      </c>
      <c r="P16" s="16">
        <v>92</v>
      </c>
      <c r="Q16" s="16">
        <v>85</v>
      </c>
      <c r="R16" s="16">
        <v>241</v>
      </c>
      <c r="S16" s="16">
        <v>141</v>
      </c>
      <c r="T16" s="16">
        <v>71</v>
      </c>
      <c r="U16" s="16">
        <v>171</v>
      </c>
      <c r="V16" s="16">
        <v>205</v>
      </c>
      <c r="W16" s="16">
        <v>78</v>
      </c>
      <c r="X16" s="16">
        <v>63</v>
      </c>
      <c r="Y16" s="16">
        <v>53</v>
      </c>
      <c r="Z16" s="16">
        <v>156</v>
      </c>
      <c r="AA16" s="16">
        <v>22</v>
      </c>
      <c r="AB16" s="16">
        <v>163</v>
      </c>
      <c r="AC16" s="16">
        <v>74</v>
      </c>
      <c r="AD16" s="16">
        <v>176</v>
      </c>
      <c r="AE16" s="16">
        <v>49</v>
      </c>
      <c r="AF16" s="16">
        <f t="shared" si="0"/>
        <v>6921</v>
      </c>
    </row>
    <row r="17" spans="1:32" x14ac:dyDescent="0.25">
      <c r="A17" s="16" t="s">
        <v>70</v>
      </c>
      <c r="B17" s="16">
        <v>103</v>
      </c>
      <c r="C17" s="16">
        <v>2</v>
      </c>
      <c r="D17" s="16">
        <v>1755</v>
      </c>
      <c r="E17" s="16">
        <v>255</v>
      </c>
      <c r="F17" s="16">
        <v>219</v>
      </c>
      <c r="G17" s="16">
        <v>104</v>
      </c>
      <c r="H17" s="16">
        <v>156</v>
      </c>
      <c r="I17" s="16">
        <v>93</v>
      </c>
      <c r="J17" s="16">
        <v>28</v>
      </c>
      <c r="K17" s="16">
        <v>250</v>
      </c>
      <c r="L17" s="16">
        <v>15</v>
      </c>
      <c r="M17" s="16">
        <v>237</v>
      </c>
      <c r="N17" s="16">
        <v>16</v>
      </c>
      <c r="O17" s="16">
        <v>36</v>
      </c>
      <c r="P17" s="16">
        <v>793</v>
      </c>
      <c r="Q17" s="16">
        <v>585</v>
      </c>
      <c r="R17" s="16">
        <v>104</v>
      </c>
      <c r="S17" s="16">
        <v>157</v>
      </c>
      <c r="T17" s="16">
        <v>58</v>
      </c>
      <c r="U17" s="16">
        <v>10</v>
      </c>
      <c r="V17" s="16">
        <v>450</v>
      </c>
      <c r="W17" s="16">
        <v>147</v>
      </c>
      <c r="X17" s="16">
        <v>265</v>
      </c>
      <c r="Y17" s="16">
        <v>93</v>
      </c>
      <c r="Z17" s="16">
        <v>149</v>
      </c>
      <c r="AA17" s="16">
        <v>60</v>
      </c>
      <c r="AB17" s="16">
        <v>188</v>
      </c>
      <c r="AC17" s="16">
        <v>121</v>
      </c>
      <c r="AD17" s="16">
        <v>262</v>
      </c>
      <c r="AE17" s="16">
        <v>126</v>
      </c>
      <c r="AF17" s="16">
        <f t="shared" si="0"/>
        <v>6837</v>
      </c>
    </row>
    <row r="18" spans="1:32" x14ac:dyDescent="0.25">
      <c r="A18" s="16" t="s">
        <v>68</v>
      </c>
      <c r="B18" s="16">
        <v>205</v>
      </c>
      <c r="C18" s="16">
        <v>1</v>
      </c>
      <c r="D18" s="16">
        <v>2686</v>
      </c>
      <c r="E18" s="16">
        <v>86</v>
      </c>
      <c r="F18" s="16">
        <v>144</v>
      </c>
      <c r="G18" s="16">
        <v>99</v>
      </c>
      <c r="H18" s="16">
        <v>138</v>
      </c>
      <c r="I18" s="16">
        <v>181</v>
      </c>
      <c r="J18" s="16">
        <v>79</v>
      </c>
      <c r="K18" s="16">
        <v>118</v>
      </c>
      <c r="L18" s="16">
        <v>34</v>
      </c>
      <c r="M18" s="16">
        <v>201</v>
      </c>
      <c r="N18" s="16">
        <v>108</v>
      </c>
      <c r="O18" s="16">
        <v>85</v>
      </c>
      <c r="P18" s="16">
        <v>197</v>
      </c>
      <c r="Q18" s="16">
        <v>116</v>
      </c>
      <c r="R18" s="16">
        <v>393</v>
      </c>
      <c r="S18" s="16">
        <v>157</v>
      </c>
      <c r="T18" s="16">
        <v>145</v>
      </c>
      <c r="U18" s="16">
        <v>151</v>
      </c>
      <c r="V18" s="16">
        <v>164</v>
      </c>
      <c r="W18" s="16">
        <v>292</v>
      </c>
      <c r="X18" s="16">
        <v>84</v>
      </c>
      <c r="Y18" s="16">
        <v>114</v>
      </c>
      <c r="Z18" s="16">
        <v>104</v>
      </c>
      <c r="AA18" s="16">
        <v>46</v>
      </c>
      <c r="AB18" s="16">
        <v>88</v>
      </c>
      <c r="AC18" s="16">
        <v>92</v>
      </c>
      <c r="AD18" s="16">
        <v>165</v>
      </c>
      <c r="AE18" s="16">
        <v>54</v>
      </c>
      <c r="AF18" s="16">
        <f t="shared" si="0"/>
        <v>6527</v>
      </c>
    </row>
    <row r="19" spans="1:32" x14ac:dyDescent="0.25">
      <c r="A19" s="16" t="s">
        <v>65</v>
      </c>
      <c r="B19" s="16">
        <v>29</v>
      </c>
      <c r="C19" s="16">
        <v>2</v>
      </c>
      <c r="D19" s="16">
        <v>4338</v>
      </c>
      <c r="E19" s="16">
        <v>191</v>
      </c>
      <c r="F19" s="16">
        <v>126</v>
      </c>
      <c r="G19" s="16">
        <v>7</v>
      </c>
      <c r="H19" s="16">
        <v>89</v>
      </c>
      <c r="I19" s="16">
        <v>23</v>
      </c>
      <c r="J19" s="16">
        <v>51</v>
      </c>
      <c r="K19" s="16">
        <v>4</v>
      </c>
      <c r="L19" s="16">
        <v>8</v>
      </c>
      <c r="M19" s="16">
        <v>28</v>
      </c>
      <c r="N19" s="16">
        <v>123</v>
      </c>
      <c r="O19" s="16">
        <v>21</v>
      </c>
      <c r="P19" s="16">
        <v>181</v>
      </c>
      <c r="Q19" s="16">
        <v>39</v>
      </c>
      <c r="R19" s="16">
        <v>193</v>
      </c>
      <c r="S19" s="16">
        <v>49</v>
      </c>
      <c r="T19" s="16">
        <v>48</v>
      </c>
      <c r="U19" s="16">
        <v>37</v>
      </c>
      <c r="V19" s="16">
        <v>70</v>
      </c>
      <c r="W19" s="16">
        <v>198</v>
      </c>
      <c r="X19" s="16">
        <v>10</v>
      </c>
      <c r="Y19" s="16">
        <v>60</v>
      </c>
      <c r="Z19" s="16">
        <v>131</v>
      </c>
      <c r="AA19" s="16">
        <v>15</v>
      </c>
      <c r="AB19" s="16">
        <v>94</v>
      </c>
      <c r="AC19" s="16">
        <v>81</v>
      </c>
      <c r="AD19" s="16">
        <v>146</v>
      </c>
      <c r="AE19" s="16">
        <v>12</v>
      </c>
      <c r="AF19" s="16">
        <f t="shared" si="0"/>
        <v>6404</v>
      </c>
    </row>
    <row r="20" spans="1:32" x14ac:dyDescent="0.25">
      <c r="A20" s="16" t="s">
        <v>47</v>
      </c>
      <c r="B20" s="16">
        <v>93</v>
      </c>
      <c r="C20" s="16">
        <v>2</v>
      </c>
      <c r="D20" s="16">
        <v>2581</v>
      </c>
      <c r="E20" s="16">
        <v>149</v>
      </c>
      <c r="F20" s="16">
        <v>177</v>
      </c>
      <c r="G20" s="16">
        <v>21</v>
      </c>
      <c r="H20" s="16">
        <v>91</v>
      </c>
      <c r="I20" s="16">
        <v>64</v>
      </c>
      <c r="J20" s="16">
        <v>39</v>
      </c>
      <c r="K20" s="16">
        <v>9</v>
      </c>
      <c r="L20" s="16">
        <v>50</v>
      </c>
      <c r="M20" s="16">
        <v>93</v>
      </c>
      <c r="N20" s="16">
        <v>154</v>
      </c>
      <c r="O20" s="16">
        <v>67</v>
      </c>
      <c r="P20" s="16">
        <v>268</v>
      </c>
      <c r="Q20" s="16">
        <v>130</v>
      </c>
      <c r="R20" s="16">
        <v>139</v>
      </c>
      <c r="S20" s="16">
        <v>76</v>
      </c>
      <c r="T20" s="16">
        <v>148</v>
      </c>
      <c r="U20" s="16">
        <v>16</v>
      </c>
      <c r="V20" s="16">
        <v>244</v>
      </c>
      <c r="W20" s="16">
        <v>110</v>
      </c>
      <c r="X20" s="16">
        <v>111</v>
      </c>
      <c r="Y20" s="16">
        <v>63</v>
      </c>
      <c r="Z20" s="16">
        <v>107</v>
      </c>
      <c r="AA20" s="16">
        <v>16</v>
      </c>
      <c r="AB20" s="16">
        <v>81</v>
      </c>
      <c r="AC20" s="16">
        <v>83</v>
      </c>
      <c r="AD20" s="16">
        <v>159</v>
      </c>
      <c r="AE20" s="16">
        <v>16</v>
      </c>
      <c r="AF20" s="16">
        <f t="shared" si="0"/>
        <v>5357</v>
      </c>
    </row>
    <row r="21" spans="1:32" x14ac:dyDescent="0.25">
      <c r="A21" s="16" t="s">
        <v>67</v>
      </c>
      <c r="B21" s="16">
        <v>39</v>
      </c>
      <c r="C21" s="16">
        <v>4</v>
      </c>
      <c r="D21" s="16">
        <v>3552</v>
      </c>
      <c r="E21" s="16">
        <v>140</v>
      </c>
      <c r="F21" s="16">
        <v>120</v>
      </c>
      <c r="G21" s="16">
        <v>10</v>
      </c>
      <c r="H21" s="16">
        <v>38</v>
      </c>
      <c r="I21" s="16">
        <v>56</v>
      </c>
      <c r="J21" s="16">
        <v>46</v>
      </c>
      <c r="K21" s="16">
        <v>22</v>
      </c>
      <c r="L21" s="16">
        <v>7</v>
      </c>
      <c r="M21" s="16">
        <v>49</v>
      </c>
      <c r="N21" s="16">
        <v>14</v>
      </c>
      <c r="O21" s="16">
        <v>30</v>
      </c>
      <c r="P21" s="16">
        <v>110</v>
      </c>
      <c r="Q21" s="16">
        <v>51</v>
      </c>
      <c r="R21" s="16">
        <v>80</v>
      </c>
      <c r="S21" s="16">
        <v>54</v>
      </c>
      <c r="T21" s="16">
        <v>141</v>
      </c>
      <c r="U21" s="16">
        <v>27</v>
      </c>
      <c r="V21" s="16">
        <v>55</v>
      </c>
      <c r="W21" s="16">
        <v>178</v>
      </c>
      <c r="X21" s="16">
        <v>26</v>
      </c>
      <c r="Y21" s="16">
        <v>52</v>
      </c>
      <c r="Z21" s="16">
        <v>56</v>
      </c>
      <c r="AA21" s="16">
        <v>22</v>
      </c>
      <c r="AB21" s="16">
        <v>76</v>
      </c>
      <c r="AC21" s="16">
        <v>75</v>
      </c>
      <c r="AD21" s="16">
        <v>109</v>
      </c>
      <c r="AE21" s="16">
        <v>12</v>
      </c>
      <c r="AF21" s="16">
        <f t="shared" si="0"/>
        <v>5251</v>
      </c>
    </row>
    <row r="22" spans="1:32" x14ac:dyDescent="0.25">
      <c r="A22" s="16" t="s">
        <v>44</v>
      </c>
      <c r="B22" s="16">
        <v>99</v>
      </c>
      <c r="C22" s="16">
        <v>2</v>
      </c>
      <c r="D22" s="16">
        <v>557</v>
      </c>
      <c r="E22" s="16">
        <v>33</v>
      </c>
      <c r="F22" s="16">
        <v>153</v>
      </c>
      <c r="G22" s="16">
        <v>5</v>
      </c>
      <c r="H22" s="16">
        <v>10</v>
      </c>
      <c r="I22" s="16">
        <v>151</v>
      </c>
      <c r="J22" s="16">
        <v>352</v>
      </c>
      <c r="K22" s="16">
        <v>284</v>
      </c>
      <c r="L22" s="16">
        <v>5</v>
      </c>
      <c r="M22" s="16">
        <v>33</v>
      </c>
      <c r="N22" s="16">
        <v>30</v>
      </c>
      <c r="O22" s="16">
        <v>4</v>
      </c>
      <c r="P22" s="16">
        <v>53</v>
      </c>
      <c r="Q22" s="16">
        <v>45</v>
      </c>
      <c r="R22" s="16">
        <v>656</v>
      </c>
      <c r="S22" s="16">
        <v>263</v>
      </c>
      <c r="T22" s="16">
        <v>588</v>
      </c>
      <c r="U22" s="16">
        <v>109</v>
      </c>
      <c r="V22" s="16">
        <v>55</v>
      </c>
      <c r="W22" s="16">
        <v>438</v>
      </c>
      <c r="X22" s="16">
        <v>33</v>
      </c>
      <c r="Y22" s="16">
        <v>45</v>
      </c>
      <c r="Z22" s="16">
        <v>45</v>
      </c>
      <c r="AA22" s="16">
        <v>128</v>
      </c>
      <c r="AB22" s="16">
        <v>42</v>
      </c>
      <c r="AC22" s="16">
        <v>195</v>
      </c>
      <c r="AD22" s="16">
        <v>34</v>
      </c>
      <c r="AE22" s="16">
        <v>59</v>
      </c>
      <c r="AF22" s="16">
        <f t="shared" si="0"/>
        <v>4506</v>
      </c>
    </row>
    <row r="23" spans="1:32" x14ac:dyDescent="0.25">
      <c r="A23" s="16" t="s">
        <v>38</v>
      </c>
      <c r="B23" s="16">
        <v>1</v>
      </c>
      <c r="C23" s="16">
        <v>1</v>
      </c>
      <c r="D23" s="16">
        <v>2986</v>
      </c>
      <c r="E23" s="16">
        <v>34</v>
      </c>
      <c r="F23" s="16">
        <v>29</v>
      </c>
      <c r="G23" s="16">
        <v>3</v>
      </c>
      <c r="H23" s="16">
        <v>5</v>
      </c>
      <c r="I23" s="16">
        <v>8</v>
      </c>
      <c r="J23" s="16">
        <v>45</v>
      </c>
      <c r="K23" s="16">
        <v>4</v>
      </c>
      <c r="L23" s="16">
        <v>3</v>
      </c>
      <c r="M23" s="16">
        <v>3</v>
      </c>
      <c r="N23" s="16">
        <v>149</v>
      </c>
      <c r="O23" s="16">
        <v>4</v>
      </c>
      <c r="P23" s="16">
        <v>16</v>
      </c>
      <c r="Q23" s="16">
        <v>12</v>
      </c>
      <c r="R23" s="16">
        <v>120</v>
      </c>
      <c r="S23" s="16">
        <v>28</v>
      </c>
      <c r="T23" s="16">
        <v>24</v>
      </c>
      <c r="U23" s="16">
        <v>19</v>
      </c>
      <c r="V23" s="16">
        <v>10</v>
      </c>
      <c r="W23" s="16">
        <v>128</v>
      </c>
      <c r="X23" s="16">
        <v>8</v>
      </c>
      <c r="Y23" s="16">
        <v>17</v>
      </c>
      <c r="Z23" s="16">
        <v>6</v>
      </c>
      <c r="AA23" s="16">
        <v>4</v>
      </c>
      <c r="AB23" s="16">
        <v>1</v>
      </c>
      <c r="AC23" s="16">
        <v>104</v>
      </c>
      <c r="AD23" s="16">
        <v>44</v>
      </c>
      <c r="AE23" s="16">
        <v>37</v>
      </c>
      <c r="AF23" s="16">
        <f t="shared" si="0"/>
        <v>3853</v>
      </c>
    </row>
    <row r="24" spans="1:32" x14ac:dyDescent="0.25">
      <c r="A24" s="16" t="s">
        <v>42</v>
      </c>
      <c r="B24" s="16">
        <v>9</v>
      </c>
      <c r="C24" s="16">
        <v>1</v>
      </c>
      <c r="D24" s="16">
        <v>3120</v>
      </c>
      <c r="E24" s="16">
        <v>122</v>
      </c>
      <c r="F24" s="16">
        <v>139</v>
      </c>
      <c r="G24" s="16">
        <v>2</v>
      </c>
      <c r="H24" s="16">
        <v>20</v>
      </c>
      <c r="I24" s="16">
        <v>7</v>
      </c>
      <c r="J24" s="16">
        <v>43</v>
      </c>
      <c r="K24" s="16">
        <v>1</v>
      </c>
      <c r="L24" s="16">
        <v>1</v>
      </c>
      <c r="M24" s="16">
        <v>12</v>
      </c>
      <c r="N24" s="16">
        <v>16</v>
      </c>
      <c r="O24" s="16">
        <v>4</v>
      </c>
      <c r="P24" s="16">
        <v>20</v>
      </c>
      <c r="Q24" s="16">
        <v>39</v>
      </c>
      <c r="R24" s="16">
        <v>29</v>
      </c>
      <c r="S24" s="16">
        <v>19</v>
      </c>
      <c r="T24" s="16">
        <v>21</v>
      </c>
      <c r="U24" s="16">
        <v>12</v>
      </c>
      <c r="V24" s="16">
        <v>14</v>
      </c>
      <c r="W24" s="16">
        <v>39</v>
      </c>
      <c r="X24" s="16">
        <v>1</v>
      </c>
      <c r="Y24" s="16">
        <v>46</v>
      </c>
      <c r="Z24" s="16">
        <v>11</v>
      </c>
      <c r="AA24" s="16">
        <v>3</v>
      </c>
      <c r="AB24" s="16">
        <v>18</v>
      </c>
      <c r="AC24" s="16">
        <v>49</v>
      </c>
      <c r="AD24" s="16">
        <v>21</v>
      </c>
      <c r="AE24" s="16">
        <v>7</v>
      </c>
      <c r="AF24" s="16">
        <f t="shared" si="0"/>
        <v>3846</v>
      </c>
    </row>
    <row r="25" spans="1:32" x14ac:dyDescent="0.25">
      <c r="A25" s="16" t="s">
        <v>57</v>
      </c>
      <c r="B25" s="16">
        <v>5</v>
      </c>
      <c r="C25" s="16">
        <v>2</v>
      </c>
      <c r="D25" s="16">
        <v>2233</v>
      </c>
      <c r="E25" s="16">
        <v>33</v>
      </c>
      <c r="F25" s="16">
        <v>23</v>
      </c>
      <c r="G25" s="16">
        <v>23</v>
      </c>
      <c r="H25" s="16">
        <v>8</v>
      </c>
      <c r="I25" s="16">
        <v>52</v>
      </c>
      <c r="J25" s="16">
        <v>59</v>
      </c>
      <c r="K25" s="16">
        <v>47</v>
      </c>
      <c r="L25" s="16">
        <v>4</v>
      </c>
      <c r="M25" s="16">
        <v>45</v>
      </c>
      <c r="N25" s="16">
        <v>45</v>
      </c>
      <c r="O25" s="16">
        <v>12</v>
      </c>
      <c r="P25" s="16">
        <v>37</v>
      </c>
      <c r="Q25" s="16">
        <v>40</v>
      </c>
      <c r="R25" s="16">
        <v>160</v>
      </c>
      <c r="S25" s="16">
        <v>50</v>
      </c>
      <c r="T25" s="16">
        <v>134</v>
      </c>
      <c r="U25" s="16">
        <v>180</v>
      </c>
      <c r="V25" s="16">
        <v>53</v>
      </c>
      <c r="W25" s="16">
        <v>143</v>
      </c>
      <c r="X25" s="16">
        <v>25</v>
      </c>
      <c r="Y25" s="16">
        <v>49</v>
      </c>
      <c r="Z25" s="16">
        <v>17</v>
      </c>
      <c r="AA25" s="16">
        <v>25</v>
      </c>
      <c r="AB25" s="16">
        <v>12</v>
      </c>
      <c r="AC25" s="16">
        <v>32</v>
      </c>
      <c r="AD25" s="16">
        <v>102</v>
      </c>
      <c r="AE25" s="16">
        <v>114</v>
      </c>
      <c r="AF25" s="16">
        <f t="shared" si="0"/>
        <v>3764</v>
      </c>
    </row>
    <row r="26" spans="1:32" x14ac:dyDescent="0.25">
      <c r="A26" s="16" t="s">
        <v>56</v>
      </c>
      <c r="B26" s="16">
        <v>49</v>
      </c>
      <c r="C26" s="16">
        <v>1</v>
      </c>
      <c r="D26" s="16">
        <v>1977</v>
      </c>
      <c r="E26" s="16">
        <v>142</v>
      </c>
      <c r="F26" s="16">
        <v>80</v>
      </c>
      <c r="G26" s="16">
        <v>25</v>
      </c>
      <c r="H26" s="16">
        <v>39</v>
      </c>
      <c r="I26" s="16">
        <v>26</v>
      </c>
      <c r="J26" s="16">
        <v>15</v>
      </c>
      <c r="K26" s="16">
        <v>25</v>
      </c>
      <c r="L26" s="16">
        <v>2</v>
      </c>
      <c r="M26" s="16">
        <v>215</v>
      </c>
      <c r="N26" s="16">
        <v>49</v>
      </c>
      <c r="O26" s="16">
        <v>12</v>
      </c>
      <c r="P26" s="16">
        <v>162</v>
      </c>
      <c r="Q26" s="16">
        <v>88</v>
      </c>
      <c r="R26" s="16">
        <v>90</v>
      </c>
      <c r="S26" s="16">
        <v>33</v>
      </c>
      <c r="T26" s="16">
        <v>80</v>
      </c>
      <c r="U26" s="16">
        <v>17</v>
      </c>
      <c r="V26" s="16">
        <v>75</v>
      </c>
      <c r="W26" s="16">
        <v>49</v>
      </c>
      <c r="X26" s="16">
        <v>22</v>
      </c>
      <c r="Y26" s="16">
        <v>58</v>
      </c>
      <c r="Z26" s="16">
        <v>59</v>
      </c>
      <c r="AA26" s="16">
        <v>10</v>
      </c>
      <c r="AB26" s="16">
        <v>82</v>
      </c>
      <c r="AC26" s="16">
        <v>35</v>
      </c>
      <c r="AD26" s="16">
        <v>63</v>
      </c>
      <c r="AE26" s="16">
        <v>25</v>
      </c>
      <c r="AF26" s="16">
        <f t="shared" si="0"/>
        <v>3605</v>
      </c>
    </row>
    <row r="27" spans="1:32" x14ac:dyDescent="0.25">
      <c r="A27" s="16" t="s">
        <v>41</v>
      </c>
      <c r="B27" s="16">
        <v>41</v>
      </c>
      <c r="C27" s="16">
        <v>1</v>
      </c>
      <c r="D27" s="16">
        <v>1361</v>
      </c>
      <c r="E27" s="16">
        <v>34</v>
      </c>
      <c r="F27" s="16">
        <v>74</v>
      </c>
      <c r="G27" s="16">
        <v>16</v>
      </c>
      <c r="H27" s="16">
        <v>19</v>
      </c>
      <c r="I27" s="16">
        <v>35</v>
      </c>
      <c r="J27" s="16">
        <v>22</v>
      </c>
      <c r="K27" s="16">
        <v>8</v>
      </c>
      <c r="L27" s="16">
        <v>38</v>
      </c>
      <c r="M27" s="16">
        <v>96</v>
      </c>
      <c r="N27" s="16">
        <v>296</v>
      </c>
      <c r="O27" s="16">
        <v>19</v>
      </c>
      <c r="P27" s="16">
        <v>199</v>
      </c>
      <c r="Q27" s="16">
        <v>85</v>
      </c>
      <c r="R27" s="16">
        <v>139</v>
      </c>
      <c r="S27" s="16">
        <v>53</v>
      </c>
      <c r="T27" s="16">
        <v>44</v>
      </c>
      <c r="U27" s="16">
        <v>20</v>
      </c>
      <c r="V27" s="16">
        <v>231</v>
      </c>
      <c r="W27" s="16">
        <v>81</v>
      </c>
      <c r="X27" s="16">
        <v>248</v>
      </c>
      <c r="Y27" s="16">
        <v>38</v>
      </c>
      <c r="Z27" s="16">
        <v>96</v>
      </c>
      <c r="AA27" s="16">
        <v>14</v>
      </c>
      <c r="AB27" s="16">
        <v>33</v>
      </c>
      <c r="AC27" s="16">
        <v>94</v>
      </c>
      <c r="AD27" s="16">
        <v>95</v>
      </c>
      <c r="AE27" s="16">
        <v>22</v>
      </c>
      <c r="AF27" s="16">
        <f t="shared" si="0"/>
        <v>3552</v>
      </c>
    </row>
    <row r="28" spans="1:32" x14ac:dyDescent="0.25">
      <c r="A28" s="16" t="s">
        <v>60</v>
      </c>
      <c r="B28" s="16">
        <v>55</v>
      </c>
      <c r="C28" s="16">
        <v>1</v>
      </c>
      <c r="D28" s="16">
        <v>1269</v>
      </c>
      <c r="E28" s="16">
        <v>47</v>
      </c>
      <c r="F28" s="16">
        <v>100</v>
      </c>
      <c r="G28" s="16">
        <v>7</v>
      </c>
      <c r="H28" s="16">
        <v>30</v>
      </c>
      <c r="I28" s="16">
        <v>80</v>
      </c>
      <c r="J28" s="16">
        <v>92</v>
      </c>
      <c r="K28" s="16">
        <v>161</v>
      </c>
      <c r="L28" s="16">
        <v>1</v>
      </c>
      <c r="M28" s="16">
        <v>69</v>
      </c>
      <c r="N28" s="16">
        <v>2</v>
      </c>
      <c r="O28" s="16">
        <v>5</v>
      </c>
      <c r="P28" s="16">
        <v>110</v>
      </c>
      <c r="Q28" s="16">
        <v>48</v>
      </c>
      <c r="R28" s="16">
        <v>96</v>
      </c>
      <c r="S28" s="16">
        <v>80</v>
      </c>
      <c r="T28" s="16">
        <v>172</v>
      </c>
      <c r="U28" s="16">
        <v>91</v>
      </c>
      <c r="V28" s="16">
        <v>67</v>
      </c>
      <c r="W28" s="16">
        <v>84</v>
      </c>
      <c r="X28" s="16">
        <v>6</v>
      </c>
      <c r="Y28" s="16">
        <v>21</v>
      </c>
      <c r="Z28" s="16">
        <v>14</v>
      </c>
      <c r="AA28" s="16">
        <v>84</v>
      </c>
      <c r="AB28" s="16">
        <v>51</v>
      </c>
      <c r="AC28" s="16">
        <v>63</v>
      </c>
      <c r="AD28" s="16">
        <v>82</v>
      </c>
      <c r="AE28" s="16">
        <v>102</v>
      </c>
      <c r="AF28" s="16">
        <f t="shared" si="0"/>
        <v>3090</v>
      </c>
    </row>
    <row r="29" spans="1:32" x14ac:dyDescent="0.25">
      <c r="A29" s="16" t="s">
        <v>69</v>
      </c>
      <c r="B29" s="16">
        <v>5</v>
      </c>
      <c r="C29" s="16">
        <v>1</v>
      </c>
      <c r="D29" s="16">
        <v>1500</v>
      </c>
      <c r="E29" s="16">
        <v>32</v>
      </c>
      <c r="F29" s="16">
        <v>34</v>
      </c>
      <c r="G29" s="16">
        <v>4</v>
      </c>
      <c r="H29" s="16">
        <v>22</v>
      </c>
      <c r="I29" s="16">
        <v>49</v>
      </c>
      <c r="J29" s="16">
        <v>38</v>
      </c>
      <c r="K29" s="16">
        <v>41</v>
      </c>
      <c r="L29" s="16">
        <v>1</v>
      </c>
      <c r="M29" s="16">
        <v>35</v>
      </c>
      <c r="N29" s="16">
        <v>382</v>
      </c>
      <c r="O29" s="16">
        <v>6</v>
      </c>
      <c r="P29" s="16">
        <v>70</v>
      </c>
      <c r="Q29" s="16">
        <v>30</v>
      </c>
      <c r="R29" s="16">
        <v>100</v>
      </c>
      <c r="S29" s="16">
        <v>20</v>
      </c>
      <c r="T29" s="16">
        <v>65</v>
      </c>
      <c r="U29" s="16">
        <v>54</v>
      </c>
      <c r="V29" s="16">
        <v>30</v>
      </c>
      <c r="W29" s="16">
        <v>130</v>
      </c>
      <c r="X29" s="16">
        <v>20</v>
      </c>
      <c r="Y29" s="16">
        <v>47</v>
      </c>
      <c r="Z29" s="16">
        <v>37</v>
      </c>
      <c r="AA29" s="16">
        <v>14</v>
      </c>
      <c r="AB29" s="16">
        <v>21</v>
      </c>
      <c r="AC29" s="16">
        <v>40</v>
      </c>
      <c r="AD29" s="16">
        <v>77</v>
      </c>
      <c r="AE29" s="16">
        <v>69</v>
      </c>
      <c r="AF29" s="16">
        <f t="shared" si="0"/>
        <v>2974</v>
      </c>
    </row>
    <row r="30" spans="1:32" x14ac:dyDescent="0.25">
      <c r="A30" s="16" t="s">
        <v>43</v>
      </c>
      <c r="B30" s="16">
        <v>102</v>
      </c>
      <c r="C30" s="16">
        <v>1</v>
      </c>
      <c r="D30" s="16">
        <v>983</v>
      </c>
      <c r="E30" s="16">
        <v>57</v>
      </c>
      <c r="F30" s="16">
        <v>51</v>
      </c>
      <c r="G30" s="16">
        <v>36</v>
      </c>
      <c r="H30" s="16">
        <v>35</v>
      </c>
      <c r="I30" s="16">
        <v>51</v>
      </c>
      <c r="J30" s="16">
        <v>17</v>
      </c>
      <c r="K30" s="16">
        <v>12</v>
      </c>
      <c r="L30" s="16">
        <v>11</v>
      </c>
      <c r="M30" s="16">
        <v>98</v>
      </c>
      <c r="N30" s="16">
        <v>91</v>
      </c>
      <c r="O30" s="16">
        <v>18</v>
      </c>
      <c r="P30" s="16">
        <v>64</v>
      </c>
      <c r="Q30" s="16">
        <v>2</v>
      </c>
      <c r="R30" s="16">
        <v>165</v>
      </c>
      <c r="S30" s="16">
        <v>28</v>
      </c>
      <c r="T30" s="16">
        <v>38</v>
      </c>
      <c r="U30" s="16">
        <v>116</v>
      </c>
      <c r="V30" s="16">
        <v>128</v>
      </c>
      <c r="W30" s="16">
        <v>140</v>
      </c>
      <c r="X30" s="16">
        <v>214</v>
      </c>
      <c r="Y30" s="16">
        <v>41</v>
      </c>
      <c r="Z30" s="16">
        <v>56</v>
      </c>
      <c r="AA30" s="16">
        <v>17</v>
      </c>
      <c r="AB30" s="16">
        <v>37</v>
      </c>
      <c r="AC30" s="16">
        <v>103</v>
      </c>
      <c r="AD30" s="16">
        <v>124</v>
      </c>
      <c r="AE30" s="16">
        <v>41</v>
      </c>
      <c r="AF30" s="16">
        <f t="shared" si="0"/>
        <v>2877</v>
      </c>
    </row>
    <row r="31" spans="1:32" x14ac:dyDescent="0.25">
      <c r="A31" s="16" t="s">
        <v>61</v>
      </c>
      <c r="B31" s="16">
        <v>151</v>
      </c>
      <c r="C31" s="16">
        <v>3</v>
      </c>
      <c r="D31" s="16">
        <v>956</v>
      </c>
      <c r="E31" s="16">
        <v>39</v>
      </c>
      <c r="F31" s="16">
        <v>18</v>
      </c>
      <c r="G31" s="16">
        <v>40</v>
      </c>
      <c r="H31" s="16">
        <v>13</v>
      </c>
      <c r="I31" s="16">
        <v>87</v>
      </c>
      <c r="J31" s="16">
        <v>76</v>
      </c>
      <c r="K31" s="16">
        <v>104</v>
      </c>
      <c r="L31" s="16">
        <v>3</v>
      </c>
      <c r="M31" s="16">
        <v>59</v>
      </c>
      <c r="N31" s="16">
        <v>1</v>
      </c>
      <c r="O31" s="16">
        <v>1</v>
      </c>
      <c r="P31" s="16">
        <v>31</v>
      </c>
      <c r="Q31" s="16">
        <v>21</v>
      </c>
      <c r="R31" s="16">
        <v>262</v>
      </c>
      <c r="S31" s="16">
        <v>53</v>
      </c>
      <c r="T31" s="16">
        <v>119</v>
      </c>
      <c r="U31" s="16">
        <v>187</v>
      </c>
      <c r="V31" s="16">
        <v>35</v>
      </c>
      <c r="W31" s="16">
        <v>184</v>
      </c>
      <c r="X31" s="16">
        <v>1</v>
      </c>
      <c r="Y31" s="16">
        <v>81</v>
      </c>
      <c r="Z31" s="16">
        <v>1</v>
      </c>
      <c r="AA31" s="16">
        <v>34</v>
      </c>
      <c r="AB31" s="16">
        <v>28</v>
      </c>
      <c r="AC31" s="16">
        <v>33</v>
      </c>
      <c r="AD31" s="16">
        <v>92</v>
      </c>
      <c r="AE31" s="16">
        <v>66</v>
      </c>
      <c r="AF31" s="16">
        <f t="shared" si="0"/>
        <v>2779</v>
      </c>
    </row>
    <row r="32" spans="1:32" x14ac:dyDescent="0.25">
      <c r="A32" s="16" t="s">
        <v>49</v>
      </c>
      <c r="B32" s="16">
        <v>83</v>
      </c>
      <c r="C32" s="16">
        <v>1</v>
      </c>
      <c r="D32" s="16">
        <v>712</v>
      </c>
      <c r="E32" s="16">
        <v>141</v>
      </c>
      <c r="F32" s="16">
        <v>84</v>
      </c>
      <c r="G32" s="16">
        <v>16</v>
      </c>
      <c r="H32" s="16">
        <v>71</v>
      </c>
      <c r="I32" s="16">
        <v>47</v>
      </c>
      <c r="J32" s="16">
        <v>16</v>
      </c>
      <c r="K32" s="16">
        <v>4</v>
      </c>
      <c r="L32" s="16">
        <v>9</v>
      </c>
      <c r="M32" s="16">
        <v>96</v>
      </c>
      <c r="N32" s="16">
        <v>87</v>
      </c>
      <c r="O32" s="16">
        <v>63</v>
      </c>
      <c r="P32" s="16">
        <v>230</v>
      </c>
      <c r="Q32" s="16">
        <v>116</v>
      </c>
      <c r="R32" s="16">
        <v>121</v>
      </c>
      <c r="S32" s="16">
        <v>31</v>
      </c>
      <c r="T32" s="16">
        <v>28</v>
      </c>
      <c r="U32" s="16">
        <v>45</v>
      </c>
      <c r="V32" s="16">
        <v>111</v>
      </c>
      <c r="W32" s="16">
        <v>119</v>
      </c>
      <c r="X32" s="16">
        <v>33</v>
      </c>
      <c r="Y32" s="16">
        <v>43</v>
      </c>
      <c r="Z32" s="16">
        <v>161</v>
      </c>
      <c r="AA32" s="16">
        <v>2</v>
      </c>
      <c r="AB32" s="16">
        <v>93</v>
      </c>
      <c r="AC32" s="16">
        <v>55</v>
      </c>
      <c r="AD32" s="16">
        <v>65</v>
      </c>
      <c r="AE32" s="16">
        <v>9</v>
      </c>
      <c r="AF32" s="16">
        <f t="shared" si="0"/>
        <v>2692</v>
      </c>
    </row>
    <row r="33" spans="1:32" x14ac:dyDescent="0.25">
      <c r="A33" s="16" t="s">
        <v>54</v>
      </c>
      <c r="B33" s="16">
        <v>13</v>
      </c>
      <c r="C33" s="16">
        <v>1</v>
      </c>
      <c r="D33" s="16">
        <v>1726</v>
      </c>
      <c r="E33" s="16">
        <v>92</v>
      </c>
      <c r="F33" s="16">
        <v>147</v>
      </c>
      <c r="G33" s="16">
        <v>9</v>
      </c>
      <c r="H33" s="16">
        <v>54</v>
      </c>
      <c r="I33" s="16">
        <v>15</v>
      </c>
      <c r="J33" s="16">
        <v>20</v>
      </c>
      <c r="K33" s="16">
        <v>7</v>
      </c>
      <c r="L33" s="16">
        <v>4</v>
      </c>
      <c r="M33" s="16">
        <v>10</v>
      </c>
      <c r="N33" s="16">
        <v>26</v>
      </c>
      <c r="O33" s="16">
        <v>18</v>
      </c>
      <c r="P33" s="16">
        <v>12</v>
      </c>
      <c r="Q33" s="16">
        <v>25</v>
      </c>
      <c r="R33" s="16">
        <v>54</v>
      </c>
      <c r="S33" s="16">
        <v>34</v>
      </c>
      <c r="T33" s="16">
        <v>53</v>
      </c>
      <c r="U33" s="16">
        <v>5</v>
      </c>
      <c r="V33" s="16">
        <v>48</v>
      </c>
      <c r="W33" s="16">
        <v>55</v>
      </c>
      <c r="X33" s="16">
        <v>1</v>
      </c>
      <c r="Y33" s="16">
        <v>31</v>
      </c>
      <c r="Z33" s="16">
        <v>41</v>
      </c>
      <c r="AA33" s="16">
        <v>3</v>
      </c>
      <c r="AB33" s="16">
        <v>35</v>
      </c>
      <c r="AC33" s="16">
        <v>44</v>
      </c>
      <c r="AD33" s="16">
        <v>47</v>
      </c>
      <c r="AE33" s="16">
        <v>3</v>
      </c>
      <c r="AF33" s="16">
        <f t="shared" si="0"/>
        <v>2633</v>
      </c>
    </row>
    <row r="34" spans="1:32" x14ac:dyDescent="0.25">
      <c r="A34" s="16" t="s">
        <v>37</v>
      </c>
      <c r="B34" s="16">
        <v>18</v>
      </c>
      <c r="C34" s="16">
        <v>1</v>
      </c>
      <c r="D34" s="16">
        <v>1171</v>
      </c>
      <c r="E34" s="16">
        <v>52</v>
      </c>
      <c r="F34" s="16">
        <v>36</v>
      </c>
      <c r="G34" s="16">
        <v>3</v>
      </c>
      <c r="H34" s="16">
        <v>23</v>
      </c>
      <c r="I34" s="16">
        <v>31</v>
      </c>
      <c r="J34" s="16">
        <v>20</v>
      </c>
      <c r="K34" s="16">
        <v>8</v>
      </c>
      <c r="L34" s="16">
        <v>2</v>
      </c>
      <c r="M34" s="16">
        <v>70</v>
      </c>
      <c r="N34" s="16">
        <v>59</v>
      </c>
      <c r="O34" s="16">
        <v>4</v>
      </c>
      <c r="P34" s="16">
        <v>148</v>
      </c>
      <c r="Q34" s="16">
        <v>28</v>
      </c>
      <c r="R34" s="16">
        <v>108</v>
      </c>
      <c r="S34" s="16">
        <v>35</v>
      </c>
      <c r="T34" s="16">
        <v>30</v>
      </c>
      <c r="U34" s="16">
        <v>15</v>
      </c>
      <c r="V34" s="16">
        <v>33</v>
      </c>
      <c r="W34" s="16">
        <v>109</v>
      </c>
      <c r="X34" s="16">
        <v>30</v>
      </c>
      <c r="Y34" s="16">
        <v>19</v>
      </c>
      <c r="Z34" s="16">
        <v>37</v>
      </c>
      <c r="AA34" s="16">
        <v>20</v>
      </c>
      <c r="AB34" s="16">
        <v>22</v>
      </c>
      <c r="AC34" s="16">
        <v>18</v>
      </c>
      <c r="AD34" s="16">
        <v>56</v>
      </c>
      <c r="AE34" s="16">
        <v>60</v>
      </c>
      <c r="AF34" s="16">
        <f t="shared" si="0"/>
        <v>2266</v>
      </c>
    </row>
    <row r="35" spans="1:32" x14ac:dyDescent="0.25">
      <c r="A35" s="16" t="s">
        <v>53</v>
      </c>
      <c r="B35" s="16">
        <v>34</v>
      </c>
      <c r="C35" s="16">
        <v>1</v>
      </c>
      <c r="D35" s="16">
        <v>861</v>
      </c>
      <c r="E35" s="16">
        <v>48</v>
      </c>
      <c r="F35" s="16">
        <v>63</v>
      </c>
      <c r="G35" s="16">
        <v>20</v>
      </c>
      <c r="H35" s="16">
        <v>19</v>
      </c>
      <c r="I35" s="16">
        <v>39</v>
      </c>
      <c r="J35" s="16">
        <v>56</v>
      </c>
      <c r="K35" s="16">
        <v>46</v>
      </c>
      <c r="L35" s="16">
        <v>2</v>
      </c>
      <c r="M35" s="16">
        <v>29</v>
      </c>
      <c r="N35" s="16">
        <v>34</v>
      </c>
      <c r="O35" s="16">
        <v>19</v>
      </c>
      <c r="P35" s="16">
        <v>59</v>
      </c>
      <c r="Q35" s="16">
        <v>49</v>
      </c>
      <c r="R35" s="16">
        <v>74</v>
      </c>
      <c r="S35" s="16">
        <v>20</v>
      </c>
      <c r="T35" s="16">
        <v>80</v>
      </c>
      <c r="U35" s="16">
        <v>28</v>
      </c>
      <c r="V35" s="16">
        <v>51</v>
      </c>
      <c r="W35" s="16">
        <v>84</v>
      </c>
      <c r="X35" s="16">
        <v>67</v>
      </c>
      <c r="Y35" s="16">
        <v>26</v>
      </c>
      <c r="Z35" s="16">
        <v>33</v>
      </c>
      <c r="AA35" s="16">
        <v>20</v>
      </c>
      <c r="AB35" s="16">
        <v>37</v>
      </c>
      <c r="AC35" s="16">
        <v>55</v>
      </c>
      <c r="AD35" s="16">
        <v>71</v>
      </c>
      <c r="AE35" s="16">
        <v>54</v>
      </c>
      <c r="AF35" s="16">
        <f t="shared" si="0"/>
        <v>2079</v>
      </c>
    </row>
    <row r="36" spans="1:32" x14ac:dyDescent="0.25">
      <c r="A36" s="16" t="s">
        <v>40</v>
      </c>
      <c r="B36" s="16">
        <v>2</v>
      </c>
      <c r="C36" s="16">
        <v>1</v>
      </c>
      <c r="D36" s="16">
        <v>1140</v>
      </c>
      <c r="E36" s="16">
        <v>53</v>
      </c>
      <c r="F36" s="16">
        <v>59</v>
      </c>
      <c r="G36" s="16">
        <v>5</v>
      </c>
      <c r="H36" s="16">
        <v>16</v>
      </c>
      <c r="I36" s="16">
        <v>27</v>
      </c>
      <c r="J36" s="16">
        <v>5</v>
      </c>
      <c r="K36" s="16">
        <v>2</v>
      </c>
      <c r="L36" s="16">
        <v>2</v>
      </c>
      <c r="M36" s="16">
        <v>156</v>
      </c>
      <c r="N36" s="16">
        <v>3</v>
      </c>
      <c r="O36" s="16">
        <v>11</v>
      </c>
      <c r="P36" s="16">
        <v>23</v>
      </c>
      <c r="Q36" s="16">
        <v>12</v>
      </c>
      <c r="R36" s="16">
        <v>62</v>
      </c>
      <c r="S36" s="16">
        <v>23</v>
      </c>
      <c r="T36" s="16">
        <v>31</v>
      </c>
      <c r="U36" s="16">
        <v>15</v>
      </c>
      <c r="V36" s="16">
        <v>49</v>
      </c>
      <c r="W36" s="16">
        <v>68</v>
      </c>
      <c r="X36" s="16">
        <v>7</v>
      </c>
      <c r="Y36" s="16">
        <v>21</v>
      </c>
      <c r="Z36" s="16">
        <v>15</v>
      </c>
      <c r="AA36" s="16">
        <v>3</v>
      </c>
      <c r="AB36" s="16">
        <v>14</v>
      </c>
      <c r="AC36" s="16">
        <v>21</v>
      </c>
      <c r="AD36" s="16">
        <v>76</v>
      </c>
      <c r="AE36" s="16">
        <v>33</v>
      </c>
      <c r="AF36" s="16">
        <f t="shared" si="0"/>
        <v>1955</v>
      </c>
    </row>
    <row r="37" spans="1:32" x14ac:dyDescent="0.25">
      <c r="A37" s="16" t="s">
        <v>32</v>
      </c>
      <c r="B37" s="16">
        <v>15</v>
      </c>
      <c r="C37" s="16">
        <v>1</v>
      </c>
      <c r="D37" s="16">
        <v>812</v>
      </c>
      <c r="E37" s="16">
        <v>17</v>
      </c>
      <c r="F37" s="16">
        <v>42</v>
      </c>
      <c r="G37" s="16">
        <v>21</v>
      </c>
      <c r="H37" s="16">
        <v>17</v>
      </c>
      <c r="I37" s="16">
        <v>31</v>
      </c>
      <c r="J37" s="16">
        <v>19</v>
      </c>
      <c r="K37" s="16">
        <v>4</v>
      </c>
      <c r="L37" s="16">
        <v>10</v>
      </c>
      <c r="M37" s="16">
        <v>86</v>
      </c>
      <c r="N37" s="16">
        <v>6</v>
      </c>
      <c r="O37" s="16">
        <v>13</v>
      </c>
      <c r="P37" s="16">
        <v>38</v>
      </c>
      <c r="Q37" s="16">
        <v>11</v>
      </c>
      <c r="R37" s="16">
        <v>168</v>
      </c>
      <c r="S37" s="16">
        <v>25</v>
      </c>
      <c r="T37" s="16">
        <v>75</v>
      </c>
      <c r="U37" s="16">
        <v>4</v>
      </c>
      <c r="V37" s="16">
        <v>98</v>
      </c>
      <c r="W37" s="16">
        <v>57</v>
      </c>
      <c r="X37" s="16">
        <v>38</v>
      </c>
      <c r="Y37" s="16">
        <v>37</v>
      </c>
      <c r="Z37" s="16">
        <v>26</v>
      </c>
      <c r="AA37" s="16">
        <v>17</v>
      </c>
      <c r="AB37" s="16">
        <v>11</v>
      </c>
      <c r="AC37" s="16">
        <v>79</v>
      </c>
      <c r="AD37" s="16">
        <v>54</v>
      </c>
      <c r="AE37" s="16">
        <v>15</v>
      </c>
      <c r="AF37" s="16">
        <f t="shared" si="0"/>
        <v>1847</v>
      </c>
    </row>
    <row r="38" spans="1:32" x14ac:dyDescent="0.25">
      <c r="A38" s="16" t="s">
        <v>34</v>
      </c>
      <c r="B38" s="16">
        <v>48</v>
      </c>
      <c r="C38" s="16">
        <v>1</v>
      </c>
      <c r="D38" s="16">
        <v>502</v>
      </c>
      <c r="E38" s="16">
        <v>3</v>
      </c>
      <c r="F38" s="16">
        <v>22</v>
      </c>
      <c r="G38" s="16">
        <v>18</v>
      </c>
      <c r="H38" s="16">
        <v>14</v>
      </c>
      <c r="I38" s="16">
        <v>15</v>
      </c>
      <c r="J38" s="16">
        <v>26</v>
      </c>
      <c r="K38" s="16">
        <v>76</v>
      </c>
      <c r="L38" s="16">
        <v>4</v>
      </c>
      <c r="M38" s="16">
        <v>6</v>
      </c>
      <c r="N38" s="16">
        <v>30</v>
      </c>
      <c r="O38" s="16">
        <v>12</v>
      </c>
      <c r="P38" s="16">
        <v>51</v>
      </c>
      <c r="Q38" s="16">
        <v>24</v>
      </c>
      <c r="R38" s="16">
        <v>13</v>
      </c>
      <c r="S38" s="16">
        <v>32</v>
      </c>
      <c r="T38" s="16">
        <v>96</v>
      </c>
      <c r="U38" s="16">
        <v>14</v>
      </c>
      <c r="V38" s="16">
        <v>119</v>
      </c>
      <c r="W38" s="16">
        <v>13</v>
      </c>
      <c r="X38" s="16">
        <v>69</v>
      </c>
      <c r="Y38" s="16">
        <v>19</v>
      </c>
      <c r="Z38" s="16">
        <v>49</v>
      </c>
      <c r="AA38" s="16">
        <v>12</v>
      </c>
      <c r="AB38" s="16">
        <v>13</v>
      </c>
      <c r="AC38" s="16">
        <v>3</v>
      </c>
      <c r="AD38" s="16">
        <v>43</v>
      </c>
      <c r="AE38" s="16">
        <v>29</v>
      </c>
      <c r="AF38" s="16">
        <f t="shared" si="0"/>
        <v>1376</v>
      </c>
    </row>
    <row r="39" spans="1:32" x14ac:dyDescent="0.25">
      <c r="A39" s="16" t="s">
        <v>64</v>
      </c>
      <c r="B39" s="16">
        <v>58</v>
      </c>
      <c r="C39" s="16">
        <v>1</v>
      </c>
      <c r="D39" s="16">
        <v>101</v>
      </c>
      <c r="E39" s="16">
        <v>19</v>
      </c>
      <c r="F39" s="16">
        <v>64</v>
      </c>
      <c r="G39" s="16">
        <v>16</v>
      </c>
      <c r="H39" s="16">
        <v>30</v>
      </c>
      <c r="I39" s="16">
        <v>28</v>
      </c>
      <c r="J39" s="16">
        <v>4</v>
      </c>
      <c r="K39" s="16">
        <v>7</v>
      </c>
      <c r="L39" s="16">
        <v>4</v>
      </c>
      <c r="M39" s="16">
        <v>20</v>
      </c>
      <c r="N39" s="16">
        <v>77</v>
      </c>
      <c r="O39" s="16">
        <v>21</v>
      </c>
      <c r="P39" s="16">
        <v>126</v>
      </c>
      <c r="Q39" s="16">
        <v>40</v>
      </c>
      <c r="R39" s="16">
        <v>10</v>
      </c>
      <c r="S39" s="16">
        <v>24</v>
      </c>
      <c r="T39" s="16">
        <v>33</v>
      </c>
      <c r="U39" s="16">
        <v>5</v>
      </c>
      <c r="V39" s="16">
        <v>83</v>
      </c>
      <c r="W39" s="16">
        <v>3</v>
      </c>
      <c r="X39" s="16">
        <v>124</v>
      </c>
      <c r="Y39" s="16">
        <v>9</v>
      </c>
      <c r="Z39" s="16">
        <v>87</v>
      </c>
      <c r="AA39" s="16">
        <v>9</v>
      </c>
      <c r="AB39" s="16">
        <v>10</v>
      </c>
      <c r="AC39" s="16">
        <v>27</v>
      </c>
      <c r="AD39" s="16">
        <v>23</v>
      </c>
      <c r="AE39" s="16">
        <v>5</v>
      </c>
      <c r="AF39" s="16">
        <f t="shared" si="0"/>
        <v>1068</v>
      </c>
    </row>
    <row r="40" spans="1:32" x14ac:dyDescent="0.25">
      <c r="A40" s="16" t="s">
        <v>36</v>
      </c>
      <c r="B40" s="16">
        <v>7</v>
      </c>
      <c r="C40" s="16">
        <v>1</v>
      </c>
      <c r="D40" s="16">
        <v>214</v>
      </c>
      <c r="E40" s="16">
        <v>15</v>
      </c>
      <c r="F40" s="16">
        <v>13</v>
      </c>
      <c r="G40" s="16">
        <v>3</v>
      </c>
      <c r="H40" s="16">
        <v>4</v>
      </c>
      <c r="I40" s="16">
        <v>15</v>
      </c>
      <c r="J40" s="16">
        <v>17</v>
      </c>
      <c r="K40" s="16">
        <v>9</v>
      </c>
      <c r="L40" s="16">
        <v>2</v>
      </c>
      <c r="M40" s="16">
        <v>36</v>
      </c>
      <c r="N40" s="16">
        <v>38</v>
      </c>
      <c r="O40" s="16">
        <v>10</v>
      </c>
      <c r="P40" s="16">
        <v>10</v>
      </c>
      <c r="Q40" s="16">
        <v>7</v>
      </c>
      <c r="R40" s="16">
        <v>52</v>
      </c>
      <c r="S40" s="16">
        <v>5</v>
      </c>
      <c r="T40" s="16">
        <v>39</v>
      </c>
      <c r="U40" s="16">
        <v>22</v>
      </c>
      <c r="V40" s="16">
        <v>24</v>
      </c>
      <c r="W40" s="16">
        <v>36</v>
      </c>
      <c r="X40" s="16">
        <v>8</v>
      </c>
      <c r="Y40" s="16">
        <v>15</v>
      </c>
      <c r="Z40" s="16">
        <v>14</v>
      </c>
      <c r="AA40" s="16">
        <v>4</v>
      </c>
      <c r="AB40" s="16">
        <v>4</v>
      </c>
      <c r="AC40" s="16">
        <v>34</v>
      </c>
      <c r="AD40" s="16">
        <v>36</v>
      </c>
      <c r="AE40" s="16">
        <v>17</v>
      </c>
      <c r="AF40" s="16">
        <f t="shared" si="0"/>
        <v>711</v>
      </c>
    </row>
    <row r="41" spans="1:32" x14ac:dyDescent="0.25">
      <c r="A41" s="16" t="s">
        <v>45</v>
      </c>
      <c r="B41" s="16">
        <v>2</v>
      </c>
      <c r="C41" s="16">
        <v>1</v>
      </c>
      <c r="D41" s="16">
        <v>188</v>
      </c>
      <c r="E41" s="16">
        <v>21</v>
      </c>
      <c r="F41" s="16">
        <v>16</v>
      </c>
      <c r="G41" s="16">
        <v>2</v>
      </c>
      <c r="H41" s="16">
        <v>8</v>
      </c>
      <c r="I41" s="16">
        <v>7</v>
      </c>
      <c r="J41" s="16">
        <v>17</v>
      </c>
      <c r="K41" s="16">
        <v>8</v>
      </c>
      <c r="L41" s="16">
        <v>3</v>
      </c>
      <c r="M41" s="16">
        <v>47</v>
      </c>
      <c r="N41" s="16">
        <v>21</v>
      </c>
      <c r="O41" s="16">
        <v>7</v>
      </c>
      <c r="P41" s="16">
        <v>66</v>
      </c>
      <c r="Q41" s="16">
        <v>37</v>
      </c>
      <c r="R41" s="16">
        <v>42</v>
      </c>
      <c r="S41" s="16">
        <v>10</v>
      </c>
      <c r="T41" s="16">
        <v>33</v>
      </c>
      <c r="U41" s="16">
        <v>9</v>
      </c>
      <c r="V41" s="16">
        <v>30</v>
      </c>
      <c r="W41" s="16">
        <v>20</v>
      </c>
      <c r="X41" s="16">
        <v>10</v>
      </c>
      <c r="Y41" s="16">
        <v>19</v>
      </c>
      <c r="Z41" s="16">
        <v>22</v>
      </c>
      <c r="AA41" s="16">
        <v>9</v>
      </c>
      <c r="AB41" s="16">
        <v>7</v>
      </c>
      <c r="AC41" s="16">
        <v>14</v>
      </c>
      <c r="AD41" s="16">
        <v>19</v>
      </c>
      <c r="AE41" s="16">
        <v>9</v>
      </c>
      <c r="AF41" s="16">
        <f t="shared" si="0"/>
        <v>704</v>
      </c>
    </row>
    <row r="43" spans="1:32" x14ac:dyDescent="0.25">
      <c r="A43" t="s">
        <v>107</v>
      </c>
      <c r="L43" t="s">
        <v>108</v>
      </c>
    </row>
    <row r="44" spans="1:32" x14ac:dyDescent="0.25">
      <c r="A44" t="s">
        <v>89</v>
      </c>
      <c r="B44">
        <f>AVERAGE(B2:C41)</f>
        <v>142.57499999999999</v>
      </c>
      <c r="C44" t="s">
        <v>88</v>
      </c>
      <c r="D44">
        <f>AVERAGE(E2:AE41)</f>
        <v>302.40462962962965</v>
      </c>
      <c r="F44" t="s">
        <v>93</v>
      </c>
      <c r="G44">
        <f>COUNT(B2:C41)</f>
        <v>80</v>
      </c>
      <c r="H44" t="s">
        <v>92</v>
      </c>
      <c r="I44">
        <f>COUNT(E2:AE41)</f>
        <v>1080</v>
      </c>
      <c r="L44" s="16" t="s">
        <v>89</v>
      </c>
      <c r="M44" s="16">
        <f>AVERAGE(D2:D41)</f>
        <v>4224.6750000000002</v>
      </c>
      <c r="N44" s="16" t="s">
        <v>88</v>
      </c>
      <c r="O44" s="16">
        <f>AVERAGE(E2:AE41)</f>
        <v>302.40462962962965</v>
      </c>
      <c r="P44" s="16"/>
      <c r="Q44" s="16" t="s">
        <v>93</v>
      </c>
      <c r="R44" s="16">
        <f>COUNT(D2:D41)</f>
        <v>40</v>
      </c>
      <c r="S44" s="16" t="s">
        <v>92</v>
      </c>
      <c r="T44" s="16">
        <f>I44</f>
        <v>1080</v>
      </c>
    </row>
    <row r="45" spans="1:32" x14ac:dyDescent="0.25">
      <c r="A45" t="s">
        <v>91</v>
      </c>
      <c r="B45">
        <f>STDEV(B2:C41)</f>
        <v>499.08401603667005</v>
      </c>
      <c r="C45" t="s">
        <v>90</v>
      </c>
      <c r="D45">
        <f>STDEV(E2:AE41)</f>
        <v>979.90178915166007</v>
      </c>
      <c r="L45" s="16" t="s">
        <v>91</v>
      </c>
      <c r="M45" s="16">
        <f>STDEV(D2:D41)</f>
        <v>4975.4019416937817</v>
      </c>
      <c r="N45" s="16" t="s">
        <v>90</v>
      </c>
      <c r="O45" s="16">
        <f>STDEV(E2:AE41)</f>
        <v>979.90178915166007</v>
      </c>
      <c r="P45" s="16"/>
      <c r="Q45" s="16"/>
      <c r="R45" s="16"/>
      <c r="S45" s="16"/>
      <c r="T45" s="16"/>
    </row>
    <row r="46" spans="1:32" x14ac:dyDescent="0.25">
      <c r="L46" s="16"/>
      <c r="M46" s="16"/>
      <c r="N46" s="16"/>
      <c r="O46" s="16"/>
      <c r="P46" s="16"/>
      <c r="Q46" s="16"/>
      <c r="R46" s="16"/>
      <c r="S46" s="16"/>
      <c r="T46" s="16"/>
    </row>
    <row r="47" spans="1:32" x14ac:dyDescent="0.25">
      <c r="L47" s="16"/>
      <c r="M47" s="16"/>
      <c r="N47" s="16"/>
      <c r="O47" s="16"/>
      <c r="P47" s="16"/>
      <c r="Q47" s="16"/>
      <c r="R47" s="16"/>
      <c r="S47" s="16"/>
      <c r="T47" s="16"/>
    </row>
    <row r="48" spans="1:32" x14ac:dyDescent="0.25">
      <c r="L48" s="16"/>
      <c r="M48" s="16"/>
      <c r="N48" s="16"/>
      <c r="O48" s="16"/>
      <c r="P48" s="16"/>
      <c r="Q48" s="16"/>
      <c r="R48" s="16"/>
      <c r="S48" s="16"/>
      <c r="T48" s="16"/>
    </row>
    <row r="49" spans="1:20" x14ac:dyDescent="0.25">
      <c r="A49" t="s">
        <v>94</v>
      </c>
      <c r="B49" t="s">
        <v>96</v>
      </c>
      <c r="D49" t="s">
        <v>101</v>
      </c>
      <c r="L49" s="16" t="s">
        <v>94</v>
      </c>
      <c r="M49" s="16" t="s">
        <v>96</v>
      </c>
      <c r="N49" s="16"/>
      <c r="O49" s="16" t="s">
        <v>101</v>
      </c>
      <c r="P49" s="16"/>
      <c r="Q49" s="16"/>
      <c r="R49" s="16"/>
      <c r="S49" s="16"/>
      <c r="T49" s="16"/>
    </row>
    <row r="50" spans="1:20" x14ac:dyDescent="0.25">
      <c r="A50" t="s">
        <v>97</v>
      </c>
      <c r="B50" t="s">
        <v>103</v>
      </c>
      <c r="L50" s="16" t="s">
        <v>97</v>
      </c>
      <c r="M50" s="16" t="s">
        <v>95</v>
      </c>
      <c r="N50" s="16"/>
      <c r="O50" s="16"/>
      <c r="P50" s="16"/>
      <c r="Q50" s="16"/>
      <c r="R50" s="16"/>
      <c r="S50" s="16"/>
      <c r="T50" s="16"/>
    </row>
    <row r="51" spans="1:20" x14ac:dyDescent="0.25">
      <c r="L51" s="16"/>
      <c r="M51" s="16"/>
      <c r="N51" s="16"/>
      <c r="O51" s="16"/>
      <c r="P51" s="16"/>
      <c r="Q51" s="16"/>
      <c r="R51" s="16"/>
      <c r="S51" s="16"/>
      <c r="T51" s="16"/>
    </row>
    <row r="52" spans="1:20" x14ac:dyDescent="0.25">
      <c r="A52" t="s">
        <v>98</v>
      </c>
      <c r="B52">
        <f>(D44-B44)/SQRT(((D45*D45)/I44)+((B45*B45)/G44))</f>
        <v>2.5262942528630097</v>
      </c>
      <c r="L52" s="16" t="s">
        <v>98</v>
      </c>
      <c r="M52" s="16">
        <f>(O44-M44)/SQRT(((O45*O45)/T44)+((M45*M45)/R44))</f>
        <v>-4.9822740833389805</v>
      </c>
      <c r="N52" s="16"/>
      <c r="O52" s="16"/>
      <c r="P52" s="16"/>
      <c r="Q52" s="16"/>
      <c r="R52" s="16"/>
      <c r="S52" s="16"/>
      <c r="T52" s="16"/>
    </row>
    <row r="53" spans="1:20" x14ac:dyDescent="0.25">
      <c r="L53" s="16"/>
      <c r="M53" s="16"/>
      <c r="N53" s="16"/>
      <c r="O53" s="16"/>
      <c r="P53" s="16"/>
      <c r="Q53" s="16"/>
      <c r="R53" s="16"/>
      <c r="S53" s="16"/>
      <c r="T53" s="16"/>
    </row>
    <row r="54" spans="1:20" x14ac:dyDescent="0.25">
      <c r="A54" t="s">
        <v>104</v>
      </c>
      <c r="L54" s="16" t="s">
        <v>102</v>
      </c>
      <c r="M54" s="16"/>
      <c r="N54" s="16"/>
      <c r="O54" s="16"/>
      <c r="P54" s="16"/>
      <c r="Q54" s="16"/>
      <c r="R54" s="16"/>
      <c r="S54" s="16"/>
      <c r="T54" s="16"/>
    </row>
    <row r="55" spans="1:20" x14ac:dyDescent="0.25">
      <c r="L55" s="16"/>
      <c r="M55" s="16"/>
      <c r="N55" s="16"/>
      <c r="O55" s="16"/>
      <c r="P55" s="16"/>
      <c r="Q55" s="16"/>
      <c r="R55" s="16"/>
      <c r="S55" s="16"/>
      <c r="T55" s="16"/>
    </row>
    <row r="56" spans="1:20" x14ac:dyDescent="0.25">
      <c r="A56" t="s">
        <v>99</v>
      </c>
      <c r="L56" s="16" t="s">
        <v>99</v>
      </c>
      <c r="M56" s="16"/>
      <c r="N56" s="16"/>
      <c r="O56" s="16"/>
      <c r="P56" s="16"/>
      <c r="Q56" s="16"/>
      <c r="R56" s="16"/>
      <c r="S56" s="16"/>
      <c r="T56" s="16"/>
    </row>
    <row r="57" spans="1:20" x14ac:dyDescent="0.25">
      <c r="A57" t="s">
        <v>100</v>
      </c>
      <c r="L57" s="16" t="s">
        <v>100</v>
      </c>
      <c r="M57" s="16"/>
      <c r="N57" s="16"/>
      <c r="O57" s="16"/>
      <c r="P57" s="16"/>
      <c r="Q57" s="16"/>
      <c r="R57" s="16"/>
      <c r="S57" s="16"/>
      <c r="T57" s="16"/>
    </row>
    <row r="58" spans="1:20" x14ac:dyDescent="0.25">
      <c r="A58" s="17">
        <f>(2-1.1527)/100</f>
        <v>8.4729999999999996E-3</v>
      </c>
      <c r="L58" s="18">
        <f>(1- 0.000065704992522)/100</f>
        <v>9.9993429500747806E-3</v>
      </c>
      <c r="M58" s="16"/>
      <c r="N58" s="16"/>
      <c r="O58" s="16"/>
      <c r="P58" s="16"/>
      <c r="Q58" s="16"/>
      <c r="R58" s="16"/>
      <c r="S58" s="16"/>
      <c r="T58" s="16"/>
    </row>
    <row r="62" spans="1:20" x14ac:dyDescent="0.25">
      <c r="B62" s="16"/>
    </row>
    <row r="63" spans="1:20" x14ac:dyDescent="0.25">
      <c r="A63" s="16"/>
      <c r="B63" s="16"/>
    </row>
    <row r="64" spans="1:20" x14ac:dyDescent="0.25">
      <c r="A64" s="16"/>
      <c r="B64" s="16"/>
    </row>
    <row r="65" spans="1:2" x14ac:dyDescent="0.25">
      <c r="A65" s="16"/>
      <c r="B65" s="16"/>
    </row>
    <row r="66" spans="1:2" x14ac:dyDescent="0.25">
      <c r="A66" s="16"/>
      <c r="B66" s="16"/>
    </row>
    <row r="67" spans="1:2" x14ac:dyDescent="0.25">
      <c r="A67" s="16"/>
      <c r="B67" s="16"/>
    </row>
    <row r="68" spans="1:2" x14ac:dyDescent="0.25">
      <c r="A68" s="16"/>
      <c r="B68" s="16"/>
    </row>
    <row r="69" spans="1:2" x14ac:dyDescent="0.25">
      <c r="A69" s="16"/>
      <c r="B69" s="16"/>
    </row>
    <row r="70" spans="1:2" x14ac:dyDescent="0.25">
      <c r="A70" s="16"/>
      <c r="B70" s="16"/>
    </row>
    <row r="71" spans="1:2" x14ac:dyDescent="0.25">
      <c r="A71" s="16"/>
      <c r="B71" s="16"/>
    </row>
    <row r="72" spans="1:2" x14ac:dyDescent="0.25">
      <c r="A72" s="16"/>
      <c r="B72" s="16"/>
    </row>
    <row r="73" spans="1:2" x14ac:dyDescent="0.25">
      <c r="A73" s="16"/>
      <c r="B73" s="16"/>
    </row>
    <row r="74" spans="1:2" x14ac:dyDescent="0.25">
      <c r="A74" s="16"/>
      <c r="B74" s="16"/>
    </row>
    <row r="75" spans="1:2" x14ac:dyDescent="0.25">
      <c r="A75" s="16"/>
      <c r="B75" s="16"/>
    </row>
    <row r="76" spans="1:2" x14ac:dyDescent="0.25">
      <c r="A76" s="16"/>
      <c r="B76" s="16"/>
    </row>
    <row r="77" spans="1:2" x14ac:dyDescent="0.25">
      <c r="A77" s="16"/>
      <c r="B77" s="16"/>
    </row>
    <row r="78" spans="1:2" x14ac:dyDescent="0.25">
      <c r="A78" s="16"/>
      <c r="B78" s="16"/>
    </row>
    <row r="79" spans="1:2" x14ac:dyDescent="0.25">
      <c r="A79" s="16"/>
      <c r="B79" s="16"/>
    </row>
    <row r="80" spans="1:2" x14ac:dyDescent="0.25">
      <c r="A80" s="16"/>
      <c r="B80" s="16"/>
    </row>
    <row r="81" spans="1:2" x14ac:dyDescent="0.25">
      <c r="A81" s="16"/>
      <c r="B81" s="16"/>
    </row>
    <row r="82" spans="1:2" x14ac:dyDescent="0.25">
      <c r="A82" s="16"/>
      <c r="B82" s="16"/>
    </row>
    <row r="83" spans="1:2" x14ac:dyDescent="0.25">
      <c r="A83" s="16"/>
      <c r="B83" s="16"/>
    </row>
    <row r="84" spans="1:2" x14ac:dyDescent="0.25">
      <c r="A84" s="16"/>
      <c r="B84" s="16"/>
    </row>
    <row r="85" spans="1:2" x14ac:dyDescent="0.25">
      <c r="A85" s="16"/>
      <c r="B85" s="16"/>
    </row>
    <row r="86" spans="1:2" x14ac:dyDescent="0.25">
      <c r="A86" s="16"/>
      <c r="B86" s="16"/>
    </row>
    <row r="87" spans="1:2" x14ac:dyDescent="0.25">
      <c r="A87" s="16"/>
      <c r="B87" s="16"/>
    </row>
    <row r="88" spans="1:2" x14ac:dyDescent="0.25">
      <c r="A88" s="16"/>
      <c r="B88" s="16"/>
    </row>
    <row r="89" spans="1:2" x14ac:dyDescent="0.25">
      <c r="A89" s="16"/>
      <c r="B89" s="16"/>
    </row>
    <row r="90" spans="1:2" x14ac:dyDescent="0.25">
      <c r="A90" s="16"/>
      <c r="B90" s="16"/>
    </row>
    <row r="91" spans="1:2" x14ac:dyDescent="0.25">
      <c r="A91" s="16"/>
      <c r="B91" s="16"/>
    </row>
    <row r="92" spans="1:2" x14ac:dyDescent="0.25">
      <c r="A92" s="16"/>
      <c r="B92" s="16"/>
    </row>
    <row r="93" spans="1:2" x14ac:dyDescent="0.25">
      <c r="A93" s="16"/>
      <c r="B93" s="16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4"/>
  <sheetViews>
    <sheetView zoomScale="70" zoomScaleNormal="70" workbookViewId="0">
      <selection activeCell="AN43" sqref="AN43"/>
    </sheetView>
  </sheetViews>
  <sheetFormatPr defaultRowHeight="15" x14ac:dyDescent="0.25"/>
  <cols>
    <col min="1" max="1" width="27.7109375" bestFit="1" customWidth="1"/>
    <col min="5" max="5" width="9.140625" customWidth="1"/>
    <col min="34" max="34" width="102.28515625" customWidth="1"/>
  </cols>
  <sheetData>
    <row r="1" spans="1:37" x14ac:dyDescent="0.25">
      <c r="A1" t="s">
        <v>0</v>
      </c>
      <c r="B1" t="s">
        <v>106</v>
      </c>
    </row>
    <row r="2" spans="1:37" x14ac:dyDescent="0.25">
      <c r="A2" t="s">
        <v>1</v>
      </c>
      <c r="B2" s="3" t="s">
        <v>2</v>
      </c>
      <c r="C2" s="1" t="s">
        <v>3</v>
      </c>
      <c r="D2" s="3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  <c r="M2" s="1" t="s">
        <v>13</v>
      </c>
      <c r="N2" s="1" t="s">
        <v>14</v>
      </c>
      <c r="O2" s="1" t="s">
        <v>15</v>
      </c>
      <c r="P2" s="1" t="s">
        <v>16</v>
      </c>
      <c r="Q2" s="1" t="s">
        <v>17</v>
      </c>
      <c r="R2" s="1" t="s">
        <v>18</v>
      </c>
      <c r="S2" s="1" t="s">
        <v>19</v>
      </c>
      <c r="T2" s="1" t="s">
        <v>20</v>
      </c>
      <c r="U2" s="1" t="s">
        <v>21</v>
      </c>
      <c r="V2" s="1" t="s">
        <v>22</v>
      </c>
      <c r="W2" s="1" t="s">
        <v>23</v>
      </c>
      <c r="X2" s="1" t="s">
        <v>24</v>
      </c>
      <c r="Y2" s="1" t="s">
        <v>25</v>
      </c>
      <c r="Z2" s="1" t="s">
        <v>26</v>
      </c>
      <c r="AA2" s="1" t="s">
        <v>27</v>
      </c>
      <c r="AB2" s="1" t="s">
        <v>28</v>
      </c>
      <c r="AC2" s="1" t="s">
        <v>29</v>
      </c>
      <c r="AD2" s="1" t="s">
        <v>30</v>
      </c>
      <c r="AE2" s="3" t="s">
        <v>31</v>
      </c>
      <c r="AF2" t="s">
        <v>72</v>
      </c>
      <c r="AG2" t="s">
        <v>73</v>
      </c>
      <c r="AH2" t="s">
        <v>83</v>
      </c>
      <c r="AI2" t="s">
        <v>84</v>
      </c>
      <c r="AJ2" t="s">
        <v>85</v>
      </c>
      <c r="AK2" t="s">
        <v>86</v>
      </c>
    </row>
    <row r="3" spans="1:37" x14ac:dyDescent="0.25">
      <c r="A3" t="s">
        <v>50</v>
      </c>
      <c r="B3">
        <v>7896</v>
      </c>
      <c r="C3">
        <v>2304</v>
      </c>
      <c r="D3">
        <v>4083</v>
      </c>
      <c r="E3">
        <v>4055</v>
      </c>
      <c r="F3">
        <v>167</v>
      </c>
      <c r="G3">
        <v>2999</v>
      </c>
      <c r="H3">
        <v>1612</v>
      </c>
      <c r="I3">
        <v>1236</v>
      </c>
      <c r="J3">
        <v>1928</v>
      </c>
      <c r="K3">
        <v>414</v>
      </c>
      <c r="L3">
        <v>6760</v>
      </c>
      <c r="M3">
        <v>12037</v>
      </c>
      <c r="N3">
        <v>2094</v>
      </c>
      <c r="O3">
        <v>13302</v>
      </c>
      <c r="P3">
        <v>8107</v>
      </c>
      <c r="Q3">
        <v>8027</v>
      </c>
      <c r="R3">
        <v>2481</v>
      </c>
      <c r="S3">
        <v>2932</v>
      </c>
      <c r="T3">
        <v>1132</v>
      </c>
      <c r="U3">
        <v>4718</v>
      </c>
      <c r="V3">
        <v>6526</v>
      </c>
      <c r="W3">
        <v>6894</v>
      </c>
      <c r="X3">
        <v>1084</v>
      </c>
      <c r="Y3">
        <v>6590</v>
      </c>
      <c r="Z3">
        <v>911</v>
      </c>
      <c r="AA3">
        <v>1066</v>
      </c>
      <c r="AB3">
        <v>11714</v>
      </c>
      <c r="AC3">
        <v>4549</v>
      </c>
      <c r="AD3">
        <v>357</v>
      </c>
      <c r="AE3">
        <v>15</v>
      </c>
      <c r="AF3">
        <f t="shared" ref="AF3:AF42" si="0">SUM(B3:AE3)</f>
        <v>127990</v>
      </c>
      <c r="AG3" s="1">
        <f t="shared" ref="AG3:AG42" si="1">RANK(AF3,$AF$3:$AF$42)</f>
        <v>1</v>
      </c>
      <c r="AH3" s="6" t="s">
        <v>74</v>
      </c>
      <c r="AI3">
        <f>STDEV(B3:AE3)</f>
        <v>3745.5545543404155</v>
      </c>
      <c r="AJ3">
        <f>RANK(AI3,$AI$3:$AI$42,1)</f>
        <v>39</v>
      </c>
      <c r="AK3">
        <f>(AJ3-AG3)*(AJ3-AG3)</f>
        <v>1444</v>
      </c>
    </row>
    <row r="4" spans="1:37" x14ac:dyDescent="0.25">
      <c r="A4" t="s">
        <v>52</v>
      </c>
      <c r="B4">
        <v>7735</v>
      </c>
      <c r="C4">
        <v>161</v>
      </c>
      <c r="D4">
        <v>826</v>
      </c>
      <c r="E4">
        <v>1533</v>
      </c>
      <c r="F4">
        <v>292</v>
      </c>
      <c r="G4">
        <v>112</v>
      </c>
      <c r="H4">
        <v>2133</v>
      </c>
      <c r="I4">
        <v>1176</v>
      </c>
      <c r="J4">
        <v>4644</v>
      </c>
      <c r="K4">
        <v>64</v>
      </c>
      <c r="L4">
        <v>385</v>
      </c>
      <c r="M4">
        <v>108</v>
      </c>
      <c r="N4">
        <v>9</v>
      </c>
      <c r="O4">
        <v>706</v>
      </c>
      <c r="P4">
        <v>245</v>
      </c>
      <c r="Q4">
        <v>6722</v>
      </c>
      <c r="R4">
        <v>1485</v>
      </c>
      <c r="S4">
        <v>5790</v>
      </c>
      <c r="T4">
        <v>1355</v>
      </c>
      <c r="U4">
        <v>735</v>
      </c>
      <c r="V4">
        <v>5589</v>
      </c>
      <c r="W4">
        <v>180</v>
      </c>
      <c r="X4">
        <v>616</v>
      </c>
      <c r="Y4">
        <v>117</v>
      </c>
      <c r="Z4">
        <v>1251</v>
      </c>
      <c r="AA4">
        <v>259</v>
      </c>
      <c r="AB4">
        <v>1612</v>
      </c>
      <c r="AC4">
        <v>2215</v>
      </c>
      <c r="AD4">
        <v>326</v>
      </c>
      <c r="AE4">
        <v>4</v>
      </c>
      <c r="AF4">
        <f t="shared" si="0"/>
        <v>48385</v>
      </c>
      <c r="AG4" s="1">
        <f t="shared" si="1"/>
        <v>2</v>
      </c>
      <c r="AH4" s="7" t="s">
        <v>75</v>
      </c>
      <c r="AI4" s="16">
        <f t="shared" ref="AI4:AI42" si="2">STDEV(B4:AE4)</f>
        <v>2176.42362577936</v>
      </c>
      <c r="AJ4" s="16">
        <f t="shared" ref="AJ4:AJ42" si="3">RANK(AI4,$AI$3:$AI$42,1)</f>
        <v>36</v>
      </c>
      <c r="AK4" s="16">
        <f t="shared" ref="AK4:AK42" si="4">(AJ4-AG4)*(AJ4-AG4)</f>
        <v>1156</v>
      </c>
    </row>
    <row r="5" spans="1:37" x14ac:dyDescent="0.25">
      <c r="A5" t="s">
        <v>71</v>
      </c>
      <c r="B5">
        <v>22584</v>
      </c>
      <c r="C5">
        <v>340</v>
      </c>
      <c r="D5">
        <v>838</v>
      </c>
      <c r="E5">
        <v>750</v>
      </c>
      <c r="F5">
        <v>171</v>
      </c>
      <c r="G5">
        <v>549</v>
      </c>
      <c r="H5">
        <v>661</v>
      </c>
      <c r="I5">
        <v>353</v>
      </c>
      <c r="J5">
        <v>686</v>
      </c>
      <c r="K5">
        <v>50</v>
      </c>
      <c r="L5">
        <v>1238</v>
      </c>
      <c r="M5">
        <v>611</v>
      </c>
      <c r="N5">
        <v>281</v>
      </c>
      <c r="O5">
        <v>1520</v>
      </c>
      <c r="P5">
        <v>1556</v>
      </c>
      <c r="Q5">
        <v>1720</v>
      </c>
      <c r="R5">
        <v>678</v>
      </c>
      <c r="S5">
        <v>1131</v>
      </c>
      <c r="T5">
        <v>1321</v>
      </c>
      <c r="U5">
        <v>905</v>
      </c>
      <c r="V5">
        <v>1190</v>
      </c>
      <c r="W5">
        <v>966</v>
      </c>
      <c r="X5">
        <v>384</v>
      </c>
      <c r="Y5">
        <v>799</v>
      </c>
      <c r="Z5">
        <v>458</v>
      </c>
      <c r="AA5">
        <v>312</v>
      </c>
      <c r="AB5">
        <v>474</v>
      </c>
      <c r="AC5">
        <v>825</v>
      </c>
      <c r="AD5">
        <v>717</v>
      </c>
      <c r="AE5">
        <v>5</v>
      </c>
      <c r="AF5">
        <f t="shared" si="0"/>
        <v>44073</v>
      </c>
      <c r="AG5" s="1">
        <f t="shared" si="1"/>
        <v>3</v>
      </c>
      <c r="AH5" s="8" t="s">
        <v>76</v>
      </c>
      <c r="AI5" s="16">
        <f t="shared" si="2"/>
        <v>4012.3706669456046</v>
      </c>
      <c r="AJ5" s="16">
        <f t="shared" si="3"/>
        <v>40</v>
      </c>
      <c r="AK5" s="16">
        <f t="shared" si="4"/>
        <v>1369</v>
      </c>
    </row>
    <row r="6" spans="1:37" x14ac:dyDescent="0.25">
      <c r="A6" t="s">
        <v>33</v>
      </c>
      <c r="B6">
        <v>15951</v>
      </c>
      <c r="C6">
        <v>640</v>
      </c>
      <c r="D6">
        <v>1051</v>
      </c>
      <c r="E6">
        <v>1027</v>
      </c>
      <c r="F6">
        <v>381</v>
      </c>
      <c r="G6">
        <v>373</v>
      </c>
      <c r="H6">
        <v>686</v>
      </c>
      <c r="I6">
        <v>282</v>
      </c>
      <c r="J6">
        <v>515</v>
      </c>
      <c r="K6">
        <v>47</v>
      </c>
      <c r="L6">
        <v>1430</v>
      </c>
      <c r="M6">
        <v>427</v>
      </c>
      <c r="N6">
        <v>178</v>
      </c>
      <c r="O6">
        <v>1375</v>
      </c>
      <c r="P6">
        <v>415</v>
      </c>
      <c r="Q6">
        <v>1916</v>
      </c>
      <c r="R6">
        <v>527</v>
      </c>
      <c r="S6">
        <v>919</v>
      </c>
      <c r="T6">
        <v>2404</v>
      </c>
      <c r="U6">
        <v>770</v>
      </c>
      <c r="V6">
        <v>1089</v>
      </c>
      <c r="W6">
        <v>512</v>
      </c>
      <c r="X6">
        <v>427</v>
      </c>
      <c r="Y6">
        <v>456</v>
      </c>
      <c r="Z6">
        <v>195</v>
      </c>
      <c r="AA6">
        <v>317</v>
      </c>
      <c r="AB6">
        <v>458</v>
      </c>
      <c r="AC6">
        <v>1425</v>
      </c>
      <c r="AD6">
        <v>456</v>
      </c>
      <c r="AE6">
        <v>7</v>
      </c>
      <c r="AF6">
        <f t="shared" si="0"/>
        <v>36656</v>
      </c>
      <c r="AG6" s="2">
        <f t="shared" si="1"/>
        <v>4</v>
      </c>
      <c r="AH6" s="9" t="s">
        <v>77</v>
      </c>
      <c r="AI6" s="16">
        <f t="shared" si="2"/>
        <v>2835.9081344652964</v>
      </c>
      <c r="AJ6" s="16">
        <f t="shared" si="3"/>
        <v>38</v>
      </c>
      <c r="AK6" s="16">
        <f t="shared" si="4"/>
        <v>1156</v>
      </c>
    </row>
    <row r="7" spans="1:37" x14ac:dyDescent="0.25">
      <c r="A7" t="s">
        <v>66</v>
      </c>
      <c r="B7">
        <v>11679</v>
      </c>
      <c r="C7">
        <v>946</v>
      </c>
      <c r="D7">
        <v>352</v>
      </c>
      <c r="E7">
        <v>580</v>
      </c>
      <c r="F7">
        <v>48</v>
      </c>
      <c r="G7">
        <v>464</v>
      </c>
      <c r="H7">
        <v>257</v>
      </c>
      <c r="I7">
        <v>311</v>
      </c>
      <c r="J7">
        <v>286</v>
      </c>
      <c r="K7">
        <v>16</v>
      </c>
      <c r="L7">
        <v>939</v>
      </c>
      <c r="M7">
        <v>421</v>
      </c>
      <c r="N7">
        <v>124</v>
      </c>
      <c r="O7">
        <v>1004</v>
      </c>
      <c r="P7">
        <v>564</v>
      </c>
      <c r="Q7">
        <v>896</v>
      </c>
      <c r="R7">
        <v>653</v>
      </c>
      <c r="S7">
        <v>720</v>
      </c>
      <c r="T7">
        <v>467</v>
      </c>
      <c r="U7">
        <v>320</v>
      </c>
      <c r="V7">
        <v>1254</v>
      </c>
      <c r="W7">
        <v>173</v>
      </c>
      <c r="X7">
        <v>424</v>
      </c>
      <c r="Y7">
        <v>708</v>
      </c>
      <c r="Z7">
        <v>233</v>
      </c>
      <c r="AA7">
        <v>337</v>
      </c>
      <c r="AB7">
        <v>351</v>
      </c>
      <c r="AC7">
        <v>556</v>
      </c>
      <c r="AD7">
        <v>499</v>
      </c>
      <c r="AE7">
        <v>3</v>
      </c>
      <c r="AF7">
        <f t="shared" si="0"/>
        <v>25585</v>
      </c>
      <c r="AG7" s="2">
        <f t="shared" si="1"/>
        <v>5</v>
      </c>
      <c r="AH7" s="10" t="s">
        <v>78</v>
      </c>
      <c r="AI7" s="16">
        <f t="shared" si="2"/>
        <v>2067.8007321345285</v>
      </c>
      <c r="AJ7" s="16">
        <f t="shared" si="3"/>
        <v>35</v>
      </c>
      <c r="AK7" s="16">
        <f t="shared" si="4"/>
        <v>900</v>
      </c>
    </row>
    <row r="8" spans="1:37" x14ac:dyDescent="0.25">
      <c r="A8" t="s">
        <v>48</v>
      </c>
      <c r="B8">
        <v>13895</v>
      </c>
      <c r="C8">
        <v>392</v>
      </c>
      <c r="D8">
        <v>329</v>
      </c>
      <c r="E8">
        <v>493</v>
      </c>
      <c r="F8">
        <v>136</v>
      </c>
      <c r="G8">
        <v>262</v>
      </c>
      <c r="H8">
        <v>268</v>
      </c>
      <c r="I8">
        <v>267</v>
      </c>
      <c r="J8">
        <v>318</v>
      </c>
      <c r="K8">
        <v>20</v>
      </c>
      <c r="L8">
        <v>909</v>
      </c>
      <c r="M8">
        <v>55</v>
      </c>
      <c r="N8">
        <v>116</v>
      </c>
      <c r="O8">
        <v>207</v>
      </c>
      <c r="P8">
        <v>137</v>
      </c>
      <c r="Q8">
        <v>843</v>
      </c>
      <c r="R8">
        <v>236</v>
      </c>
      <c r="S8">
        <v>468</v>
      </c>
      <c r="T8">
        <v>597</v>
      </c>
      <c r="U8">
        <v>437</v>
      </c>
      <c r="V8">
        <v>447</v>
      </c>
      <c r="W8">
        <v>60</v>
      </c>
      <c r="X8">
        <v>189</v>
      </c>
      <c r="Y8">
        <v>208</v>
      </c>
      <c r="Z8">
        <v>111</v>
      </c>
      <c r="AA8">
        <v>336</v>
      </c>
      <c r="AB8">
        <v>190</v>
      </c>
      <c r="AC8">
        <v>377</v>
      </c>
      <c r="AD8">
        <v>260</v>
      </c>
      <c r="AE8">
        <v>7</v>
      </c>
      <c r="AF8">
        <f t="shared" si="0"/>
        <v>22570</v>
      </c>
      <c r="AG8" s="2">
        <f t="shared" si="1"/>
        <v>6</v>
      </c>
      <c r="AH8" s="11" t="s">
        <v>79</v>
      </c>
      <c r="AI8" s="16">
        <f t="shared" si="2"/>
        <v>2491.4904047139353</v>
      </c>
      <c r="AJ8" s="16">
        <f t="shared" si="3"/>
        <v>37</v>
      </c>
      <c r="AK8" s="16">
        <f t="shared" si="4"/>
        <v>961</v>
      </c>
    </row>
    <row r="9" spans="1:37" x14ac:dyDescent="0.25">
      <c r="A9" t="s">
        <v>62</v>
      </c>
      <c r="B9">
        <v>2556</v>
      </c>
      <c r="C9">
        <v>269</v>
      </c>
      <c r="D9">
        <v>1203</v>
      </c>
      <c r="E9">
        <v>1338</v>
      </c>
      <c r="F9">
        <v>105</v>
      </c>
      <c r="G9">
        <v>258</v>
      </c>
      <c r="H9">
        <v>857</v>
      </c>
      <c r="I9">
        <v>356</v>
      </c>
      <c r="J9">
        <v>1577</v>
      </c>
      <c r="K9">
        <v>29</v>
      </c>
      <c r="L9">
        <v>1003</v>
      </c>
      <c r="M9">
        <v>75</v>
      </c>
      <c r="N9">
        <v>33</v>
      </c>
      <c r="O9">
        <v>1839</v>
      </c>
      <c r="P9">
        <v>165</v>
      </c>
      <c r="Q9">
        <v>1038</v>
      </c>
      <c r="R9">
        <v>1111</v>
      </c>
      <c r="S9">
        <v>1041</v>
      </c>
      <c r="T9">
        <v>573</v>
      </c>
      <c r="U9">
        <v>1128</v>
      </c>
      <c r="V9">
        <v>1014</v>
      </c>
      <c r="W9">
        <v>419</v>
      </c>
      <c r="X9">
        <v>428</v>
      </c>
      <c r="Y9">
        <v>164</v>
      </c>
      <c r="Z9">
        <v>512</v>
      </c>
      <c r="AA9">
        <v>145</v>
      </c>
      <c r="AB9">
        <v>1355</v>
      </c>
      <c r="AC9">
        <v>1301</v>
      </c>
      <c r="AD9">
        <v>217</v>
      </c>
      <c r="AE9">
        <v>2</v>
      </c>
      <c r="AF9">
        <f t="shared" si="0"/>
        <v>22111</v>
      </c>
      <c r="AG9" s="3">
        <f t="shared" si="1"/>
        <v>7</v>
      </c>
      <c r="AH9" s="12" t="s">
        <v>80</v>
      </c>
      <c r="AI9" s="16">
        <f t="shared" si="2"/>
        <v>634.18976184024643</v>
      </c>
      <c r="AJ9" s="16">
        <f t="shared" si="3"/>
        <v>27</v>
      </c>
      <c r="AK9" s="16">
        <f t="shared" si="4"/>
        <v>400</v>
      </c>
    </row>
    <row r="10" spans="1:37" x14ac:dyDescent="0.25">
      <c r="A10" t="s">
        <v>35</v>
      </c>
      <c r="B10">
        <v>11458</v>
      </c>
      <c r="C10">
        <v>112</v>
      </c>
      <c r="D10">
        <v>185</v>
      </c>
      <c r="E10">
        <v>188</v>
      </c>
      <c r="F10">
        <v>20</v>
      </c>
      <c r="G10">
        <v>109</v>
      </c>
      <c r="H10">
        <v>212</v>
      </c>
      <c r="I10">
        <v>403</v>
      </c>
      <c r="J10">
        <v>259</v>
      </c>
      <c r="K10">
        <v>5</v>
      </c>
      <c r="L10">
        <v>233</v>
      </c>
      <c r="M10">
        <v>1</v>
      </c>
      <c r="N10">
        <v>46</v>
      </c>
      <c r="O10">
        <v>73</v>
      </c>
      <c r="P10">
        <v>55</v>
      </c>
      <c r="Q10">
        <v>837</v>
      </c>
      <c r="R10">
        <v>210</v>
      </c>
      <c r="S10">
        <v>247</v>
      </c>
      <c r="T10">
        <v>796</v>
      </c>
      <c r="U10">
        <v>162</v>
      </c>
      <c r="V10">
        <v>1080</v>
      </c>
      <c r="W10">
        <v>181</v>
      </c>
      <c r="X10">
        <v>273</v>
      </c>
      <c r="Y10">
        <v>123</v>
      </c>
      <c r="Z10">
        <v>225</v>
      </c>
      <c r="AA10">
        <v>203</v>
      </c>
      <c r="AB10">
        <v>156</v>
      </c>
      <c r="AC10">
        <v>230</v>
      </c>
      <c r="AD10">
        <v>327</v>
      </c>
      <c r="AE10">
        <v>5</v>
      </c>
      <c r="AF10">
        <f t="shared" si="0"/>
        <v>18414</v>
      </c>
      <c r="AG10" s="3">
        <f t="shared" si="1"/>
        <v>8</v>
      </c>
      <c r="AH10" s="13" t="s">
        <v>81</v>
      </c>
      <c r="AI10" s="16">
        <f t="shared" si="2"/>
        <v>2063.2017702657163</v>
      </c>
      <c r="AJ10" s="16">
        <f t="shared" si="3"/>
        <v>34</v>
      </c>
      <c r="AK10" s="16">
        <f t="shared" si="4"/>
        <v>676</v>
      </c>
    </row>
    <row r="11" spans="1:37" x14ac:dyDescent="0.25">
      <c r="A11" t="s">
        <v>39</v>
      </c>
      <c r="B11">
        <v>3050</v>
      </c>
      <c r="C11">
        <v>312</v>
      </c>
      <c r="D11">
        <v>403</v>
      </c>
      <c r="E11">
        <v>475</v>
      </c>
      <c r="F11">
        <v>137</v>
      </c>
      <c r="G11">
        <v>378</v>
      </c>
      <c r="H11">
        <v>139</v>
      </c>
      <c r="I11">
        <v>180</v>
      </c>
      <c r="J11">
        <v>210</v>
      </c>
      <c r="K11">
        <v>48</v>
      </c>
      <c r="L11">
        <v>518</v>
      </c>
      <c r="M11">
        <v>555</v>
      </c>
      <c r="N11">
        <v>184</v>
      </c>
      <c r="O11">
        <v>1015</v>
      </c>
      <c r="P11">
        <v>378</v>
      </c>
      <c r="Q11">
        <v>897</v>
      </c>
      <c r="R11">
        <v>300</v>
      </c>
      <c r="S11">
        <v>329</v>
      </c>
      <c r="T11">
        <v>88</v>
      </c>
      <c r="U11">
        <v>1281</v>
      </c>
      <c r="V11">
        <v>846</v>
      </c>
      <c r="W11">
        <v>548</v>
      </c>
      <c r="X11">
        <v>203</v>
      </c>
      <c r="Y11">
        <v>592</v>
      </c>
      <c r="Z11">
        <v>83</v>
      </c>
      <c r="AA11">
        <v>269</v>
      </c>
      <c r="AB11">
        <v>621</v>
      </c>
      <c r="AC11">
        <v>667</v>
      </c>
      <c r="AD11">
        <v>98</v>
      </c>
      <c r="AE11">
        <v>2</v>
      </c>
      <c r="AF11">
        <f t="shared" si="0"/>
        <v>14806</v>
      </c>
      <c r="AG11" s="3">
        <f t="shared" si="1"/>
        <v>9</v>
      </c>
      <c r="AH11" s="14" t="s">
        <v>80</v>
      </c>
      <c r="AI11" s="16">
        <f t="shared" si="2"/>
        <v>572.42230211097035</v>
      </c>
      <c r="AJ11" s="16">
        <f t="shared" si="3"/>
        <v>25</v>
      </c>
      <c r="AK11" s="16">
        <f t="shared" si="4"/>
        <v>256</v>
      </c>
    </row>
    <row r="12" spans="1:37" x14ac:dyDescent="0.25">
      <c r="A12" t="s">
        <v>55</v>
      </c>
      <c r="B12">
        <v>4210</v>
      </c>
      <c r="C12">
        <v>230</v>
      </c>
      <c r="D12">
        <v>259</v>
      </c>
      <c r="E12">
        <v>417</v>
      </c>
      <c r="F12">
        <v>267</v>
      </c>
      <c r="G12">
        <v>102</v>
      </c>
      <c r="H12">
        <v>195</v>
      </c>
      <c r="I12">
        <v>172</v>
      </c>
      <c r="J12">
        <v>108</v>
      </c>
      <c r="K12">
        <v>27</v>
      </c>
      <c r="L12">
        <v>605</v>
      </c>
      <c r="M12">
        <v>1179</v>
      </c>
      <c r="N12">
        <v>93</v>
      </c>
      <c r="O12">
        <v>847</v>
      </c>
      <c r="P12">
        <v>81</v>
      </c>
      <c r="Q12">
        <v>518</v>
      </c>
      <c r="R12">
        <v>348</v>
      </c>
      <c r="S12">
        <v>297</v>
      </c>
      <c r="T12">
        <v>63</v>
      </c>
      <c r="U12">
        <v>450</v>
      </c>
      <c r="V12">
        <v>624</v>
      </c>
      <c r="W12">
        <v>294</v>
      </c>
      <c r="X12">
        <v>200</v>
      </c>
      <c r="Y12">
        <v>465</v>
      </c>
      <c r="Z12">
        <v>88</v>
      </c>
      <c r="AA12">
        <v>225</v>
      </c>
      <c r="AB12">
        <v>1257</v>
      </c>
      <c r="AC12">
        <v>770</v>
      </c>
      <c r="AD12">
        <v>56</v>
      </c>
      <c r="AE12">
        <v>3</v>
      </c>
      <c r="AF12">
        <f t="shared" si="0"/>
        <v>14450</v>
      </c>
      <c r="AG12" s="3">
        <f t="shared" si="1"/>
        <v>10</v>
      </c>
      <c r="AH12" s="15" t="s">
        <v>74</v>
      </c>
      <c r="AI12" s="16">
        <f t="shared" si="2"/>
        <v>773.68069388602044</v>
      </c>
      <c r="AJ12" s="16">
        <f t="shared" si="3"/>
        <v>30</v>
      </c>
      <c r="AK12" s="16">
        <f t="shared" si="4"/>
        <v>400</v>
      </c>
    </row>
    <row r="13" spans="1:37" x14ac:dyDescent="0.25">
      <c r="A13" t="s">
        <v>58</v>
      </c>
      <c r="B13">
        <v>9871</v>
      </c>
      <c r="C13">
        <v>249</v>
      </c>
      <c r="D13">
        <v>40</v>
      </c>
      <c r="E13">
        <v>175</v>
      </c>
      <c r="F13">
        <v>38</v>
      </c>
      <c r="G13">
        <v>64</v>
      </c>
      <c r="H13">
        <v>82</v>
      </c>
      <c r="I13">
        <v>99</v>
      </c>
      <c r="J13">
        <v>25</v>
      </c>
      <c r="K13">
        <v>9</v>
      </c>
      <c r="L13">
        <v>248</v>
      </c>
      <c r="M13">
        <v>174</v>
      </c>
      <c r="N13">
        <v>52</v>
      </c>
      <c r="O13">
        <v>410</v>
      </c>
      <c r="P13">
        <v>145</v>
      </c>
      <c r="Q13">
        <v>239</v>
      </c>
      <c r="R13">
        <v>116</v>
      </c>
      <c r="S13">
        <v>180</v>
      </c>
      <c r="T13">
        <v>70</v>
      </c>
      <c r="U13">
        <v>155</v>
      </c>
      <c r="V13">
        <v>138</v>
      </c>
      <c r="W13">
        <v>72</v>
      </c>
      <c r="X13">
        <v>178</v>
      </c>
      <c r="Y13">
        <v>152</v>
      </c>
      <c r="Z13">
        <v>42</v>
      </c>
      <c r="AA13">
        <v>56</v>
      </c>
      <c r="AB13">
        <v>157</v>
      </c>
      <c r="AC13">
        <v>299</v>
      </c>
      <c r="AD13">
        <v>136</v>
      </c>
      <c r="AE13">
        <v>8</v>
      </c>
      <c r="AF13">
        <f t="shared" si="0"/>
        <v>13679</v>
      </c>
      <c r="AG13">
        <f t="shared" si="1"/>
        <v>11</v>
      </c>
      <c r="AI13" s="16">
        <f t="shared" si="2"/>
        <v>1780.6285888035068</v>
      </c>
      <c r="AJ13" s="16">
        <f t="shared" si="3"/>
        <v>33</v>
      </c>
      <c r="AK13" s="16">
        <f t="shared" si="4"/>
        <v>484</v>
      </c>
    </row>
    <row r="14" spans="1:37" x14ac:dyDescent="0.25">
      <c r="A14" t="s">
        <v>46</v>
      </c>
      <c r="B14">
        <v>8537</v>
      </c>
      <c r="C14">
        <v>225</v>
      </c>
      <c r="D14">
        <v>39</v>
      </c>
      <c r="E14">
        <v>379</v>
      </c>
      <c r="F14">
        <v>21</v>
      </c>
      <c r="G14">
        <v>151</v>
      </c>
      <c r="H14">
        <v>62</v>
      </c>
      <c r="I14">
        <v>174</v>
      </c>
      <c r="J14">
        <v>7</v>
      </c>
      <c r="K14">
        <v>6</v>
      </c>
      <c r="L14">
        <v>262</v>
      </c>
      <c r="M14">
        <v>67</v>
      </c>
      <c r="N14">
        <v>76</v>
      </c>
      <c r="O14">
        <v>294</v>
      </c>
      <c r="P14">
        <v>273</v>
      </c>
      <c r="Q14">
        <v>391</v>
      </c>
      <c r="R14">
        <v>131</v>
      </c>
      <c r="S14">
        <v>214</v>
      </c>
      <c r="T14">
        <v>163</v>
      </c>
      <c r="U14">
        <v>172</v>
      </c>
      <c r="V14">
        <v>365</v>
      </c>
      <c r="W14">
        <v>50</v>
      </c>
      <c r="X14">
        <v>224</v>
      </c>
      <c r="Y14">
        <v>322</v>
      </c>
      <c r="Z14">
        <v>38</v>
      </c>
      <c r="AA14">
        <v>147</v>
      </c>
      <c r="AB14">
        <v>164</v>
      </c>
      <c r="AC14">
        <v>249</v>
      </c>
      <c r="AD14">
        <v>220</v>
      </c>
      <c r="AE14">
        <v>1</v>
      </c>
      <c r="AF14">
        <f t="shared" si="0"/>
        <v>13424</v>
      </c>
      <c r="AG14">
        <f t="shared" si="1"/>
        <v>12</v>
      </c>
      <c r="AI14" s="16">
        <f t="shared" si="2"/>
        <v>1532.280377092583</v>
      </c>
      <c r="AJ14" s="16">
        <f t="shared" si="3"/>
        <v>32</v>
      </c>
      <c r="AK14" s="16">
        <f t="shared" si="4"/>
        <v>400</v>
      </c>
    </row>
    <row r="15" spans="1:37" x14ac:dyDescent="0.25">
      <c r="A15" t="s">
        <v>51</v>
      </c>
      <c r="B15">
        <v>4202</v>
      </c>
      <c r="C15">
        <v>262</v>
      </c>
      <c r="D15">
        <v>186</v>
      </c>
      <c r="E15">
        <v>174</v>
      </c>
      <c r="F15">
        <v>126</v>
      </c>
      <c r="G15">
        <v>147</v>
      </c>
      <c r="H15">
        <v>113</v>
      </c>
      <c r="I15">
        <v>142</v>
      </c>
      <c r="J15">
        <v>137</v>
      </c>
      <c r="K15">
        <v>81</v>
      </c>
      <c r="L15">
        <v>295</v>
      </c>
      <c r="M15">
        <v>21</v>
      </c>
      <c r="N15">
        <v>44</v>
      </c>
      <c r="O15">
        <v>152</v>
      </c>
      <c r="P15">
        <v>54</v>
      </c>
      <c r="Q15">
        <v>300</v>
      </c>
      <c r="R15">
        <v>87</v>
      </c>
      <c r="S15">
        <v>189</v>
      </c>
      <c r="T15">
        <v>87</v>
      </c>
      <c r="U15">
        <v>227</v>
      </c>
      <c r="V15">
        <v>153</v>
      </c>
      <c r="W15">
        <v>27</v>
      </c>
      <c r="X15">
        <v>102</v>
      </c>
      <c r="Y15">
        <v>75</v>
      </c>
      <c r="Z15">
        <v>27</v>
      </c>
      <c r="AA15">
        <v>133</v>
      </c>
      <c r="AB15">
        <v>110</v>
      </c>
      <c r="AC15">
        <v>188</v>
      </c>
      <c r="AD15">
        <v>58</v>
      </c>
      <c r="AE15">
        <v>3</v>
      </c>
      <c r="AF15">
        <f t="shared" si="0"/>
        <v>7902</v>
      </c>
      <c r="AG15">
        <f t="shared" si="1"/>
        <v>13</v>
      </c>
      <c r="AI15" s="16">
        <f t="shared" si="2"/>
        <v>747.91418464032813</v>
      </c>
      <c r="AJ15" s="16">
        <f t="shared" si="3"/>
        <v>29</v>
      </c>
      <c r="AK15" s="16">
        <f t="shared" si="4"/>
        <v>256</v>
      </c>
    </row>
    <row r="16" spans="1:37" x14ac:dyDescent="0.25">
      <c r="A16" t="s">
        <v>63</v>
      </c>
      <c r="B16">
        <v>3334</v>
      </c>
      <c r="C16">
        <v>112</v>
      </c>
      <c r="D16">
        <v>75</v>
      </c>
      <c r="E16">
        <v>101</v>
      </c>
      <c r="F16">
        <v>15</v>
      </c>
      <c r="G16">
        <v>111</v>
      </c>
      <c r="H16">
        <v>156</v>
      </c>
      <c r="I16">
        <v>88</v>
      </c>
      <c r="J16">
        <v>96</v>
      </c>
      <c r="K16">
        <v>4</v>
      </c>
      <c r="L16">
        <v>358</v>
      </c>
      <c r="M16">
        <v>110</v>
      </c>
      <c r="N16">
        <v>16</v>
      </c>
      <c r="O16">
        <v>268</v>
      </c>
      <c r="P16">
        <v>161</v>
      </c>
      <c r="Q16">
        <v>304</v>
      </c>
      <c r="R16">
        <v>152</v>
      </c>
      <c r="S16">
        <v>206</v>
      </c>
      <c r="T16">
        <v>379</v>
      </c>
      <c r="U16">
        <v>142</v>
      </c>
      <c r="V16">
        <v>342</v>
      </c>
      <c r="W16">
        <v>149</v>
      </c>
      <c r="X16">
        <v>86</v>
      </c>
      <c r="Y16">
        <v>68</v>
      </c>
      <c r="Z16">
        <v>89</v>
      </c>
      <c r="AA16">
        <v>76</v>
      </c>
      <c r="AB16">
        <v>104</v>
      </c>
      <c r="AC16">
        <v>221</v>
      </c>
      <c r="AD16">
        <v>147</v>
      </c>
      <c r="AE16">
        <v>1</v>
      </c>
      <c r="AF16">
        <f t="shared" si="0"/>
        <v>7471</v>
      </c>
      <c r="AG16">
        <f t="shared" si="1"/>
        <v>14</v>
      </c>
      <c r="AI16" s="16">
        <f t="shared" si="2"/>
        <v>591.41650434291682</v>
      </c>
      <c r="AJ16" s="16">
        <f t="shared" si="3"/>
        <v>26</v>
      </c>
      <c r="AK16" s="16">
        <f t="shared" si="4"/>
        <v>144</v>
      </c>
    </row>
    <row r="17" spans="1:37" x14ac:dyDescent="0.25">
      <c r="A17" t="s">
        <v>59</v>
      </c>
      <c r="B17">
        <v>2748</v>
      </c>
      <c r="C17">
        <v>286</v>
      </c>
      <c r="D17">
        <v>169</v>
      </c>
      <c r="E17">
        <v>216</v>
      </c>
      <c r="F17">
        <v>127</v>
      </c>
      <c r="G17">
        <v>64</v>
      </c>
      <c r="H17">
        <v>32</v>
      </c>
      <c r="I17">
        <v>39</v>
      </c>
      <c r="J17">
        <v>59</v>
      </c>
      <c r="K17">
        <v>16</v>
      </c>
      <c r="L17">
        <v>1280</v>
      </c>
      <c r="M17">
        <v>5</v>
      </c>
      <c r="N17">
        <v>39</v>
      </c>
      <c r="O17">
        <v>92</v>
      </c>
      <c r="P17">
        <v>85</v>
      </c>
      <c r="Q17">
        <v>241</v>
      </c>
      <c r="R17">
        <v>141</v>
      </c>
      <c r="S17">
        <v>71</v>
      </c>
      <c r="T17">
        <v>171</v>
      </c>
      <c r="U17">
        <v>205</v>
      </c>
      <c r="V17">
        <v>78</v>
      </c>
      <c r="W17">
        <v>63</v>
      </c>
      <c r="X17">
        <v>53</v>
      </c>
      <c r="Y17">
        <v>156</v>
      </c>
      <c r="Z17">
        <v>22</v>
      </c>
      <c r="AA17">
        <v>163</v>
      </c>
      <c r="AB17">
        <v>74</v>
      </c>
      <c r="AC17">
        <v>176</v>
      </c>
      <c r="AD17">
        <v>49</v>
      </c>
      <c r="AE17">
        <v>1</v>
      </c>
      <c r="AF17">
        <f t="shared" si="0"/>
        <v>6921</v>
      </c>
      <c r="AG17">
        <f t="shared" si="1"/>
        <v>15</v>
      </c>
      <c r="AI17" s="16">
        <f t="shared" si="2"/>
        <v>526.90895307214714</v>
      </c>
      <c r="AJ17" s="16">
        <f t="shared" si="3"/>
        <v>22</v>
      </c>
      <c r="AK17" s="16">
        <f t="shared" si="4"/>
        <v>49</v>
      </c>
    </row>
    <row r="18" spans="1:37" x14ac:dyDescent="0.25">
      <c r="A18" t="s">
        <v>70</v>
      </c>
      <c r="B18">
        <v>1755</v>
      </c>
      <c r="C18">
        <v>255</v>
      </c>
      <c r="D18">
        <v>103</v>
      </c>
      <c r="E18">
        <v>219</v>
      </c>
      <c r="F18">
        <v>104</v>
      </c>
      <c r="G18">
        <v>156</v>
      </c>
      <c r="H18">
        <v>93</v>
      </c>
      <c r="I18">
        <v>28</v>
      </c>
      <c r="J18">
        <v>250</v>
      </c>
      <c r="K18">
        <v>15</v>
      </c>
      <c r="L18">
        <v>237</v>
      </c>
      <c r="M18">
        <v>16</v>
      </c>
      <c r="N18">
        <v>36</v>
      </c>
      <c r="O18">
        <v>793</v>
      </c>
      <c r="P18">
        <v>585</v>
      </c>
      <c r="Q18">
        <v>104</v>
      </c>
      <c r="R18">
        <v>157</v>
      </c>
      <c r="S18">
        <v>58</v>
      </c>
      <c r="T18">
        <v>10</v>
      </c>
      <c r="U18">
        <v>450</v>
      </c>
      <c r="V18">
        <v>147</v>
      </c>
      <c r="W18">
        <v>265</v>
      </c>
      <c r="X18">
        <v>93</v>
      </c>
      <c r="Y18">
        <v>149</v>
      </c>
      <c r="Z18">
        <v>60</v>
      </c>
      <c r="AA18">
        <v>188</v>
      </c>
      <c r="AB18">
        <v>121</v>
      </c>
      <c r="AC18">
        <v>262</v>
      </c>
      <c r="AD18">
        <v>126</v>
      </c>
      <c r="AE18">
        <v>2</v>
      </c>
      <c r="AF18">
        <f t="shared" si="0"/>
        <v>6837</v>
      </c>
      <c r="AG18">
        <f t="shared" si="1"/>
        <v>16</v>
      </c>
      <c r="AI18" s="16">
        <f t="shared" si="2"/>
        <v>336.50304604862049</v>
      </c>
      <c r="AJ18" s="16">
        <f t="shared" si="3"/>
        <v>17</v>
      </c>
      <c r="AK18" s="16">
        <f t="shared" si="4"/>
        <v>1</v>
      </c>
    </row>
    <row r="19" spans="1:37" x14ac:dyDescent="0.25">
      <c r="A19" t="s">
        <v>68</v>
      </c>
      <c r="B19">
        <v>2686</v>
      </c>
      <c r="C19">
        <v>86</v>
      </c>
      <c r="D19">
        <v>205</v>
      </c>
      <c r="E19">
        <v>144</v>
      </c>
      <c r="F19">
        <v>99</v>
      </c>
      <c r="G19">
        <v>138</v>
      </c>
      <c r="H19">
        <v>181</v>
      </c>
      <c r="I19">
        <v>79</v>
      </c>
      <c r="J19">
        <v>118</v>
      </c>
      <c r="K19">
        <v>34</v>
      </c>
      <c r="L19">
        <v>201</v>
      </c>
      <c r="M19">
        <v>108</v>
      </c>
      <c r="N19">
        <v>85</v>
      </c>
      <c r="O19">
        <v>197</v>
      </c>
      <c r="P19">
        <v>116</v>
      </c>
      <c r="Q19">
        <v>393</v>
      </c>
      <c r="R19">
        <v>157</v>
      </c>
      <c r="S19">
        <v>145</v>
      </c>
      <c r="T19">
        <v>151</v>
      </c>
      <c r="U19">
        <v>164</v>
      </c>
      <c r="V19">
        <v>292</v>
      </c>
      <c r="W19">
        <v>84</v>
      </c>
      <c r="X19">
        <v>114</v>
      </c>
      <c r="Y19">
        <v>104</v>
      </c>
      <c r="Z19">
        <v>46</v>
      </c>
      <c r="AA19">
        <v>88</v>
      </c>
      <c r="AB19">
        <v>92</v>
      </c>
      <c r="AC19">
        <v>165</v>
      </c>
      <c r="AD19">
        <v>54</v>
      </c>
      <c r="AE19">
        <v>1</v>
      </c>
      <c r="AF19">
        <f t="shared" si="0"/>
        <v>6527</v>
      </c>
      <c r="AG19">
        <f t="shared" si="1"/>
        <v>17</v>
      </c>
      <c r="AI19" s="16">
        <f t="shared" si="2"/>
        <v>472.46949789037348</v>
      </c>
      <c r="AJ19" s="16">
        <f t="shared" si="3"/>
        <v>21</v>
      </c>
      <c r="AK19" s="16">
        <f t="shared" si="4"/>
        <v>16</v>
      </c>
    </row>
    <row r="20" spans="1:37" x14ac:dyDescent="0.25">
      <c r="A20" t="s">
        <v>65</v>
      </c>
      <c r="B20">
        <v>4338</v>
      </c>
      <c r="C20">
        <v>191</v>
      </c>
      <c r="D20">
        <v>29</v>
      </c>
      <c r="E20">
        <v>126</v>
      </c>
      <c r="F20">
        <v>7</v>
      </c>
      <c r="G20">
        <v>89</v>
      </c>
      <c r="H20">
        <v>23</v>
      </c>
      <c r="I20">
        <v>51</v>
      </c>
      <c r="J20">
        <v>4</v>
      </c>
      <c r="K20">
        <v>8</v>
      </c>
      <c r="L20">
        <v>28</v>
      </c>
      <c r="M20">
        <v>123</v>
      </c>
      <c r="N20">
        <v>21</v>
      </c>
      <c r="O20">
        <v>181</v>
      </c>
      <c r="P20">
        <v>39</v>
      </c>
      <c r="Q20">
        <v>193</v>
      </c>
      <c r="R20">
        <v>49</v>
      </c>
      <c r="S20">
        <v>48</v>
      </c>
      <c r="T20">
        <v>37</v>
      </c>
      <c r="U20">
        <v>70</v>
      </c>
      <c r="V20">
        <v>198</v>
      </c>
      <c r="W20">
        <v>10</v>
      </c>
      <c r="X20">
        <v>60</v>
      </c>
      <c r="Y20">
        <v>131</v>
      </c>
      <c r="Z20">
        <v>15</v>
      </c>
      <c r="AA20">
        <v>94</v>
      </c>
      <c r="AB20">
        <v>81</v>
      </c>
      <c r="AC20">
        <v>146</v>
      </c>
      <c r="AD20">
        <v>12</v>
      </c>
      <c r="AE20">
        <v>2</v>
      </c>
      <c r="AF20">
        <f t="shared" si="0"/>
        <v>6404</v>
      </c>
      <c r="AG20">
        <f t="shared" si="1"/>
        <v>18</v>
      </c>
      <c r="AI20" s="16">
        <f t="shared" si="2"/>
        <v>781.50146086449081</v>
      </c>
      <c r="AJ20" s="16">
        <f t="shared" si="3"/>
        <v>31</v>
      </c>
      <c r="AK20" s="16">
        <f t="shared" si="4"/>
        <v>169</v>
      </c>
    </row>
    <row r="21" spans="1:37" x14ac:dyDescent="0.25">
      <c r="A21" t="s">
        <v>47</v>
      </c>
      <c r="B21">
        <v>2581</v>
      </c>
      <c r="C21">
        <v>149</v>
      </c>
      <c r="D21">
        <v>93</v>
      </c>
      <c r="E21">
        <v>177</v>
      </c>
      <c r="F21">
        <v>21</v>
      </c>
      <c r="G21">
        <v>91</v>
      </c>
      <c r="H21">
        <v>64</v>
      </c>
      <c r="I21">
        <v>39</v>
      </c>
      <c r="J21">
        <v>9</v>
      </c>
      <c r="K21">
        <v>50</v>
      </c>
      <c r="L21">
        <v>93</v>
      </c>
      <c r="M21">
        <v>154</v>
      </c>
      <c r="N21">
        <v>67</v>
      </c>
      <c r="O21">
        <v>268</v>
      </c>
      <c r="P21">
        <v>130</v>
      </c>
      <c r="Q21">
        <v>139</v>
      </c>
      <c r="R21">
        <v>76</v>
      </c>
      <c r="S21">
        <v>148</v>
      </c>
      <c r="T21">
        <v>16</v>
      </c>
      <c r="U21">
        <v>244</v>
      </c>
      <c r="V21">
        <v>110</v>
      </c>
      <c r="W21">
        <v>111</v>
      </c>
      <c r="X21">
        <v>63</v>
      </c>
      <c r="Y21">
        <v>107</v>
      </c>
      <c r="Z21">
        <v>16</v>
      </c>
      <c r="AA21">
        <v>81</v>
      </c>
      <c r="AB21">
        <v>83</v>
      </c>
      <c r="AC21">
        <v>159</v>
      </c>
      <c r="AD21">
        <v>16</v>
      </c>
      <c r="AE21">
        <v>2</v>
      </c>
      <c r="AF21">
        <f t="shared" si="0"/>
        <v>5357</v>
      </c>
      <c r="AG21">
        <f t="shared" si="1"/>
        <v>19</v>
      </c>
      <c r="AI21" s="16">
        <f t="shared" si="2"/>
        <v>458.46578357893156</v>
      </c>
      <c r="AJ21" s="16">
        <f t="shared" si="3"/>
        <v>20</v>
      </c>
      <c r="AK21" s="16">
        <f t="shared" si="4"/>
        <v>1</v>
      </c>
    </row>
    <row r="22" spans="1:37" x14ac:dyDescent="0.25">
      <c r="A22" t="s">
        <v>67</v>
      </c>
      <c r="B22">
        <v>3552</v>
      </c>
      <c r="C22">
        <v>140</v>
      </c>
      <c r="D22">
        <v>39</v>
      </c>
      <c r="E22">
        <v>120</v>
      </c>
      <c r="F22">
        <v>10</v>
      </c>
      <c r="G22">
        <v>38</v>
      </c>
      <c r="H22">
        <v>56</v>
      </c>
      <c r="I22">
        <v>46</v>
      </c>
      <c r="J22">
        <v>22</v>
      </c>
      <c r="K22">
        <v>7</v>
      </c>
      <c r="L22">
        <v>49</v>
      </c>
      <c r="M22">
        <v>14</v>
      </c>
      <c r="N22">
        <v>30</v>
      </c>
      <c r="O22">
        <v>110</v>
      </c>
      <c r="P22">
        <v>51</v>
      </c>
      <c r="Q22">
        <v>80</v>
      </c>
      <c r="R22">
        <v>54</v>
      </c>
      <c r="S22">
        <v>141</v>
      </c>
      <c r="T22">
        <v>27</v>
      </c>
      <c r="U22">
        <v>55</v>
      </c>
      <c r="V22">
        <v>178</v>
      </c>
      <c r="W22">
        <v>26</v>
      </c>
      <c r="X22">
        <v>52</v>
      </c>
      <c r="Y22">
        <v>56</v>
      </c>
      <c r="Z22">
        <v>22</v>
      </c>
      <c r="AA22">
        <v>76</v>
      </c>
      <c r="AB22">
        <v>75</v>
      </c>
      <c r="AC22">
        <v>109</v>
      </c>
      <c r="AD22">
        <v>12</v>
      </c>
      <c r="AE22">
        <v>4</v>
      </c>
      <c r="AF22">
        <f t="shared" si="0"/>
        <v>5251</v>
      </c>
      <c r="AG22">
        <f t="shared" si="1"/>
        <v>20</v>
      </c>
      <c r="AI22" s="16">
        <f t="shared" si="2"/>
        <v>639.33502540737095</v>
      </c>
      <c r="AJ22" s="16">
        <f t="shared" si="3"/>
        <v>28</v>
      </c>
      <c r="AK22" s="16">
        <f t="shared" si="4"/>
        <v>64</v>
      </c>
    </row>
    <row r="23" spans="1:37" x14ac:dyDescent="0.25">
      <c r="A23" t="s">
        <v>44</v>
      </c>
      <c r="B23">
        <v>557</v>
      </c>
      <c r="C23">
        <v>33</v>
      </c>
      <c r="D23">
        <v>99</v>
      </c>
      <c r="E23">
        <v>153</v>
      </c>
      <c r="F23">
        <v>5</v>
      </c>
      <c r="G23">
        <v>10</v>
      </c>
      <c r="H23">
        <v>151</v>
      </c>
      <c r="I23">
        <v>352</v>
      </c>
      <c r="J23">
        <v>284</v>
      </c>
      <c r="K23">
        <v>5</v>
      </c>
      <c r="L23">
        <v>33</v>
      </c>
      <c r="M23">
        <v>30</v>
      </c>
      <c r="N23">
        <v>4</v>
      </c>
      <c r="O23">
        <v>53</v>
      </c>
      <c r="P23">
        <v>45</v>
      </c>
      <c r="Q23">
        <v>656</v>
      </c>
      <c r="R23">
        <v>263</v>
      </c>
      <c r="S23">
        <v>588</v>
      </c>
      <c r="T23">
        <v>109</v>
      </c>
      <c r="U23">
        <v>55</v>
      </c>
      <c r="V23">
        <v>438</v>
      </c>
      <c r="W23">
        <v>33</v>
      </c>
      <c r="X23">
        <v>45</v>
      </c>
      <c r="Y23">
        <v>45</v>
      </c>
      <c r="Z23">
        <v>128</v>
      </c>
      <c r="AA23">
        <v>42</v>
      </c>
      <c r="AB23">
        <v>195</v>
      </c>
      <c r="AC23">
        <v>34</v>
      </c>
      <c r="AD23">
        <v>59</v>
      </c>
      <c r="AE23">
        <v>2</v>
      </c>
      <c r="AF23">
        <f t="shared" si="0"/>
        <v>4506</v>
      </c>
      <c r="AG23" s="4">
        <f t="shared" si="1"/>
        <v>21</v>
      </c>
      <c r="AH23" s="16" t="s">
        <v>82</v>
      </c>
      <c r="AI23" s="16">
        <f t="shared" si="2"/>
        <v>187.54758476643772</v>
      </c>
      <c r="AJ23" s="16">
        <f t="shared" si="3"/>
        <v>10</v>
      </c>
      <c r="AK23" s="16">
        <f t="shared" si="4"/>
        <v>121</v>
      </c>
    </row>
    <row r="24" spans="1:37" x14ac:dyDescent="0.25">
      <c r="A24" t="s">
        <v>38</v>
      </c>
      <c r="B24">
        <v>2986</v>
      </c>
      <c r="C24">
        <v>34</v>
      </c>
      <c r="D24">
        <v>1</v>
      </c>
      <c r="E24">
        <v>29</v>
      </c>
      <c r="F24">
        <v>3</v>
      </c>
      <c r="G24">
        <v>5</v>
      </c>
      <c r="H24">
        <v>8</v>
      </c>
      <c r="I24">
        <v>45</v>
      </c>
      <c r="J24">
        <v>4</v>
      </c>
      <c r="K24">
        <v>3</v>
      </c>
      <c r="L24">
        <v>3</v>
      </c>
      <c r="M24">
        <v>149</v>
      </c>
      <c r="N24">
        <v>4</v>
      </c>
      <c r="O24">
        <v>16</v>
      </c>
      <c r="P24">
        <v>12</v>
      </c>
      <c r="Q24">
        <v>120</v>
      </c>
      <c r="R24">
        <v>28</v>
      </c>
      <c r="S24">
        <v>24</v>
      </c>
      <c r="T24">
        <v>19</v>
      </c>
      <c r="U24">
        <v>10</v>
      </c>
      <c r="V24">
        <v>128</v>
      </c>
      <c r="W24">
        <v>8</v>
      </c>
      <c r="X24">
        <v>17</v>
      </c>
      <c r="Y24">
        <v>6</v>
      </c>
      <c r="Z24">
        <v>4</v>
      </c>
      <c r="AA24">
        <v>1</v>
      </c>
      <c r="AB24">
        <v>104</v>
      </c>
      <c r="AC24">
        <v>44</v>
      </c>
      <c r="AD24">
        <v>37</v>
      </c>
      <c r="AE24">
        <v>1</v>
      </c>
      <c r="AF24">
        <f t="shared" si="0"/>
        <v>3853</v>
      </c>
      <c r="AG24">
        <f t="shared" si="1"/>
        <v>22</v>
      </c>
      <c r="AI24" s="16">
        <f t="shared" si="2"/>
        <v>541.23891616163007</v>
      </c>
      <c r="AJ24" s="16">
        <f t="shared" si="3"/>
        <v>23</v>
      </c>
      <c r="AK24" s="16">
        <f t="shared" si="4"/>
        <v>1</v>
      </c>
    </row>
    <row r="25" spans="1:37" x14ac:dyDescent="0.25">
      <c r="A25" t="s">
        <v>42</v>
      </c>
      <c r="B25">
        <v>3120</v>
      </c>
      <c r="C25">
        <v>122</v>
      </c>
      <c r="D25">
        <v>9</v>
      </c>
      <c r="E25">
        <v>139</v>
      </c>
      <c r="F25">
        <v>2</v>
      </c>
      <c r="G25">
        <v>20</v>
      </c>
      <c r="H25">
        <v>7</v>
      </c>
      <c r="I25">
        <v>43</v>
      </c>
      <c r="J25">
        <v>1</v>
      </c>
      <c r="K25">
        <v>1</v>
      </c>
      <c r="L25">
        <v>12</v>
      </c>
      <c r="M25">
        <v>16</v>
      </c>
      <c r="N25">
        <v>4</v>
      </c>
      <c r="O25">
        <v>20</v>
      </c>
      <c r="P25">
        <v>39</v>
      </c>
      <c r="Q25">
        <v>29</v>
      </c>
      <c r="R25">
        <v>19</v>
      </c>
      <c r="S25">
        <v>21</v>
      </c>
      <c r="T25">
        <v>12</v>
      </c>
      <c r="U25">
        <v>14</v>
      </c>
      <c r="V25">
        <v>39</v>
      </c>
      <c r="W25">
        <v>1</v>
      </c>
      <c r="X25">
        <v>46</v>
      </c>
      <c r="Y25">
        <v>11</v>
      </c>
      <c r="Z25">
        <v>3</v>
      </c>
      <c r="AA25">
        <v>18</v>
      </c>
      <c r="AB25">
        <v>49</v>
      </c>
      <c r="AC25">
        <v>21</v>
      </c>
      <c r="AD25">
        <v>7</v>
      </c>
      <c r="AE25">
        <v>1</v>
      </c>
      <c r="AF25">
        <f t="shared" si="0"/>
        <v>3846</v>
      </c>
      <c r="AG25">
        <f t="shared" si="1"/>
        <v>23</v>
      </c>
      <c r="AI25" s="16">
        <f t="shared" si="2"/>
        <v>565.96688096109267</v>
      </c>
      <c r="AJ25" s="16">
        <f t="shared" si="3"/>
        <v>24</v>
      </c>
      <c r="AK25" s="16">
        <f t="shared" si="4"/>
        <v>1</v>
      </c>
    </row>
    <row r="26" spans="1:37" x14ac:dyDescent="0.25">
      <c r="A26" t="s">
        <v>57</v>
      </c>
      <c r="B26">
        <v>2233</v>
      </c>
      <c r="C26">
        <v>33</v>
      </c>
      <c r="D26">
        <v>5</v>
      </c>
      <c r="E26">
        <v>23</v>
      </c>
      <c r="F26">
        <v>23</v>
      </c>
      <c r="G26">
        <v>8</v>
      </c>
      <c r="H26">
        <v>52</v>
      </c>
      <c r="I26">
        <v>59</v>
      </c>
      <c r="J26">
        <v>47</v>
      </c>
      <c r="K26">
        <v>4</v>
      </c>
      <c r="L26">
        <v>45</v>
      </c>
      <c r="M26">
        <v>45</v>
      </c>
      <c r="N26">
        <v>12</v>
      </c>
      <c r="O26">
        <v>37</v>
      </c>
      <c r="P26">
        <v>40</v>
      </c>
      <c r="Q26">
        <v>160</v>
      </c>
      <c r="R26">
        <v>50</v>
      </c>
      <c r="S26">
        <v>134</v>
      </c>
      <c r="T26">
        <v>180</v>
      </c>
      <c r="U26">
        <v>53</v>
      </c>
      <c r="V26">
        <v>143</v>
      </c>
      <c r="W26">
        <v>25</v>
      </c>
      <c r="X26">
        <v>49</v>
      </c>
      <c r="Y26">
        <v>17</v>
      </c>
      <c r="Z26">
        <v>25</v>
      </c>
      <c r="AA26">
        <v>12</v>
      </c>
      <c r="AB26">
        <v>32</v>
      </c>
      <c r="AC26">
        <v>102</v>
      </c>
      <c r="AD26">
        <v>114</v>
      </c>
      <c r="AE26">
        <v>2</v>
      </c>
      <c r="AF26">
        <f t="shared" si="0"/>
        <v>3764</v>
      </c>
      <c r="AG26">
        <f t="shared" si="1"/>
        <v>24</v>
      </c>
      <c r="AI26" s="16">
        <f t="shared" si="2"/>
        <v>400.95005565087126</v>
      </c>
      <c r="AJ26" s="16">
        <f t="shared" si="3"/>
        <v>19</v>
      </c>
      <c r="AK26" s="16">
        <f t="shared" si="4"/>
        <v>25</v>
      </c>
    </row>
    <row r="27" spans="1:37" x14ac:dyDescent="0.25">
      <c r="A27" t="s">
        <v>56</v>
      </c>
      <c r="B27">
        <v>1977</v>
      </c>
      <c r="C27">
        <v>142</v>
      </c>
      <c r="D27">
        <v>49</v>
      </c>
      <c r="E27">
        <v>80</v>
      </c>
      <c r="F27">
        <v>25</v>
      </c>
      <c r="G27">
        <v>39</v>
      </c>
      <c r="H27">
        <v>26</v>
      </c>
      <c r="I27">
        <v>15</v>
      </c>
      <c r="J27">
        <v>25</v>
      </c>
      <c r="K27">
        <v>2</v>
      </c>
      <c r="L27">
        <v>215</v>
      </c>
      <c r="M27">
        <v>49</v>
      </c>
      <c r="N27">
        <v>12</v>
      </c>
      <c r="O27">
        <v>162</v>
      </c>
      <c r="P27">
        <v>88</v>
      </c>
      <c r="Q27">
        <v>90</v>
      </c>
      <c r="R27">
        <v>33</v>
      </c>
      <c r="S27">
        <v>80</v>
      </c>
      <c r="T27">
        <v>17</v>
      </c>
      <c r="U27">
        <v>75</v>
      </c>
      <c r="V27">
        <v>49</v>
      </c>
      <c r="W27">
        <v>22</v>
      </c>
      <c r="X27">
        <v>58</v>
      </c>
      <c r="Y27">
        <v>59</v>
      </c>
      <c r="Z27">
        <v>10</v>
      </c>
      <c r="AA27">
        <v>82</v>
      </c>
      <c r="AB27">
        <v>35</v>
      </c>
      <c r="AC27">
        <v>63</v>
      </c>
      <c r="AD27">
        <v>25</v>
      </c>
      <c r="AE27">
        <v>1</v>
      </c>
      <c r="AF27">
        <f t="shared" si="0"/>
        <v>3605</v>
      </c>
      <c r="AG27">
        <f t="shared" si="1"/>
        <v>25</v>
      </c>
      <c r="AI27" s="16">
        <f t="shared" si="2"/>
        <v>354.02143743129386</v>
      </c>
      <c r="AJ27" s="16">
        <f t="shared" si="3"/>
        <v>18</v>
      </c>
      <c r="AK27" s="16">
        <f t="shared" si="4"/>
        <v>49</v>
      </c>
    </row>
    <row r="28" spans="1:37" x14ac:dyDescent="0.25">
      <c r="A28" t="s">
        <v>41</v>
      </c>
      <c r="B28">
        <v>1361</v>
      </c>
      <c r="C28">
        <v>34</v>
      </c>
      <c r="D28">
        <v>41</v>
      </c>
      <c r="E28">
        <v>74</v>
      </c>
      <c r="F28">
        <v>16</v>
      </c>
      <c r="G28">
        <v>19</v>
      </c>
      <c r="H28">
        <v>35</v>
      </c>
      <c r="I28">
        <v>22</v>
      </c>
      <c r="J28">
        <v>8</v>
      </c>
      <c r="K28">
        <v>38</v>
      </c>
      <c r="L28">
        <v>96</v>
      </c>
      <c r="M28">
        <v>296</v>
      </c>
      <c r="N28">
        <v>19</v>
      </c>
      <c r="O28">
        <v>199</v>
      </c>
      <c r="P28">
        <v>85</v>
      </c>
      <c r="Q28">
        <v>139</v>
      </c>
      <c r="R28">
        <v>53</v>
      </c>
      <c r="S28">
        <v>44</v>
      </c>
      <c r="T28">
        <v>20</v>
      </c>
      <c r="U28">
        <v>231</v>
      </c>
      <c r="V28">
        <v>81</v>
      </c>
      <c r="W28">
        <v>248</v>
      </c>
      <c r="X28">
        <v>38</v>
      </c>
      <c r="Y28">
        <v>96</v>
      </c>
      <c r="Z28">
        <v>14</v>
      </c>
      <c r="AA28">
        <v>33</v>
      </c>
      <c r="AB28">
        <v>94</v>
      </c>
      <c r="AC28">
        <v>95</v>
      </c>
      <c r="AD28">
        <v>22</v>
      </c>
      <c r="AE28">
        <v>1</v>
      </c>
      <c r="AF28">
        <f t="shared" si="0"/>
        <v>3552</v>
      </c>
      <c r="AG28">
        <f t="shared" si="1"/>
        <v>26</v>
      </c>
      <c r="AI28" s="16">
        <f t="shared" si="2"/>
        <v>246.64040556075236</v>
      </c>
      <c r="AJ28" s="16">
        <f t="shared" si="3"/>
        <v>14</v>
      </c>
      <c r="AK28" s="16">
        <f t="shared" si="4"/>
        <v>144</v>
      </c>
    </row>
    <row r="29" spans="1:37" x14ac:dyDescent="0.25">
      <c r="A29" t="s">
        <v>60</v>
      </c>
      <c r="B29">
        <v>1269</v>
      </c>
      <c r="C29">
        <v>47</v>
      </c>
      <c r="D29">
        <v>55</v>
      </c>
      <c r="E29">
        <v>100</v>
      </c>
      <c r="F29">
        <v>7</v>
      </c>
      <c r="G29">
        <v>30</v>
      </c>
      <c r="H29">
        <v>80</v>
      </c>
      <c r="I29">
        <v>92</v>
      </c>
      <c r="J29">
        <v>161</v>
      </c>
      <c r="K29">
        <v>1</v>
      </c>
      <c r="L29">
        <v>69</v>
      </c>
      <c r="M29">
        <v>2</v>
      </c>
      <c r="N29">
        <v>5</v>
      </c>
      <c r="O29">
        <v>110</v>
      </c>
      <c r="P29">
        <v>48</v>
      </c>
      <c r="Q29">
        <v>96</v>
      </c>
      <c r="R29">
        <v>80</v>
      </c>
      <c r="S29">
        <v>172</v>
      </c>
      <c r="T29">
        <v>91</v>
      </c>
      <c r="U29">
        <v>67</v>
      </c>
      <c r="V29">
        <v>84</v>
      </c>
      <c r="W29">
        <v>6</v>
      </c>
      <c r="X29">
        <v>21</v>
      </c>
      <c r="Y29">
        <v>14</v>
      </c>
      <c r="Z29">
        <v>84</v>
      </c>
      <c r="AA29">
        <v>51</v>
      </c>
      <c r="AB29">
        <v>63</v>
      </c>
      <c r="AC29">
        <v>82</v>
      </c>
      <c r="AD29">
        <v>102</v>
      </c>
      <c r="AE29">
        <v>1</v>
      </c>
      <c r="AF29">
        <f t="shared" si="0"/>
        <v>3090</v>
      </c>
      <c r="AG29">
        <f t="shared" si="1"/>
        <v>27</v>
      </c>
      <c r="AI29" s="16">
        <f t="shared" si="2"/>
        <v>224.73800838708414</v>
      </c>
      <c r="AJ29" s="16">
        <f t="shared" si="3"/>
        <v>13</v>
      </c>
      <c r="AK29" s="16">
        <f t="shared" si="4"/>
        <v>196</v>
      </c>
    </row>
    <row r="30" spans="1:37" x14ac:dyDescent="0.25">
      <c r="A30" t="s">
        <v>69</v>
      </c>
      <c r="B30">
        <v>1500</v>
      </c>
      <c r="C30">
        <v>32</v>
      </c>
      <c r="D30">
        <v>5</v>
      </c>
      <c r="E30">
        <v>34</v>
      </c>
      <c r="F30">
        <v>4</v>
      </c>
      <c r="G30">
        <v>22</v>
      </c>
      <c r="H30">
        <v>49</v>
      </c>
      <c r="I30">
        <v>38</v>
      </c>
      <c r="J30">
        <v>41</v>
      </c>
      <c r="K30">
        <v>1</v>
      </c>
      <c r="L30">
        <v>35</v>
      </c>
      <c r="M30">
        <v>382</v>
      </c>
      <c r="N30">
        <v>6</v>
      </c>
      <c r="O30">
        <v>70</v>
      </c>
      <c r="P30">
        <v>30</v>
      </c>
      <c r="Q30">
        <v>100</v>
      </c>
      <c r="R30">
        <v>20</v>
      </c>
      <c r="S30">
        <v>65</v>
      </c>
      <c r="T30">
        <v>54</v>
      </c>
      <c r="U30">
        <v>30</v>
      </c>
      <c r="V30">
        <v>130</v>
      </c>
      <c r="W30">
        <v>20</v>
      </c>
      <c r="X30">
        <v>47</v>
      </c>
      <c r="Y30">
        <v>37</v>
      </c>
      <c r="Z30">
        <v>14</v>
      </c>
      <c r="AA30">
        <v>21</v>
      </c>
      <c r="AB30">
        <v>40</v>
      </c>
      <c r="AC30">
        <v>77</v>
      </c>
      <c r="AD30">
        <v>69</v>
      </c>
      <c r="AE30">
        <v>1</v>
      </c>
      <c r="AF30">
        <f t="shared" si="0"/>
        <v>2974</v>
      </c>
      <c r="AG30">
        <f t="shared" si="1"/>
        <v>28</v>
      </c>
      <c r="AI30" s="16">
        <f t="shared" si="2"/>
        <v>273.46067400978347</v>
      </c>
      <c r="AJ30" s="16">
        <f t="shared" si="3"/>
        <v>15</v>
      </c>
      <c r="AK30" s="16">
        <f t="shared" si="4"/>
        <v>169</v>
      </c>
    </row>
    <row r="31" spans="1:37" x14ac:dyDescent="0.25">
      <c r="A31" t="s">
        <v>43</v>
      </c>
      <c r="B31">
        <v>983</v>
      </c>
      <c r="C31">
        <v>57</v>
      </c>
      <c r="D31">
        <v>102</v>
      </c>
      <c r="E31">
        <v>51</v>
      </c>
      <c r="F31">
        <v>36</v>
      </c>
      <c r="G31">
        <v>35</v>
      </c>
      <c r="H31">
        <v>51</v>
      </c>
      <c r="I31">
        <v>17</v>
      </c>
      <c r="J31">
        <v>12</v>
      </c>
      <c r="K31">
        <v>11</v>
      </c>
      <c r="L31">
        <v>98</v>
      </c>
      <c r="M31">
        <v>91</v>
      </c>
      <c r="N31">
        <v>18</v>
      </c>
      <c r="O31">
        <v>64</v>
      </c>
      <c r="P31">
        <v>2</v>
      </c>
      <c r="Q31">
        <v>165</v>
      </c>
      <c r="R31">
        <v>28</v>
      </c>
      <c r="S31">
        <v>38</v>
      </c>
      <c r="T31">
        <v>116</v>
      </c>
      <c r="U31">
        <v>128</v>
      </c>
      <c r="V31">
        <v>140</v>
      </c>
      <c r="W31">
        <v>214</v>
      </c>
      <c r="X31">
        <v>41</v>
      </c>
      <c r="Y31">
        <v>56</v>
      </c>
      <c r="Z31">
        <v>17</v>
      </c>
      <c r="AA31">
        <v>37</v>
      </c>
      <c r="AB31">
        <v>103</v>
      </c>
      <c r="AC31">
        <v>124</v>
      </c>
      <c r="AD31">
        <v>41</v>
      </c>
      <c r="AE31">
        <v>1</v>
      </c>
      <c r="AF31">
        <f t="shared" si="0"/>
        <v>2877</v>
      </c>
      <c r="AG31">
        <f t="shared" si="1"/>
        <v>29</v>
      </c>
      <c r="AI31" s="16">
        <f t="shared" si="2"/>
        <v>175.52430817018106</v>
      </c>
      <c r="AJ31" s="16">
        <f t="shared" si="3"/>
        <v>9</v>
      </c>
      <c r="AK31" s="16">
        <f t="shared" si="4"/>
        <v>400</v>
      </c>
    </row>
    <row r="32" spans="1:37" x14ac:dyDescent="0.25">
      <c r="A32" t="s">
        <v>61</v>
      </c>
      <c r="B32">
        <v>956</v>
      </c>
      <c r="C32">
        <v>39</v>
      </c>
      <c r="D32">
        <v>151</v>
      </c>
      <c r="E32">
        <v>18</v>
      </c>
      <c r="F32">
        <v>40</v>
      </c>
      <c r="G32">
        <v>13</v>
      </c>
      <c r="H32">
        <v>87</v>
      </c>
      <c r="I32">
        <v>76</v>
      </c>
      <c r="J32">
        <v>104</v>
      </c>
      <c r="K32">
        <v>3</v>
      </c>
      <c r="L32">
        <v>59</v>
      </c>
      <c r="M32">
        <v>1</v>
      </c>
      <c r="N32">
        <v>1</v>
      </c>
      <c r="O32">
        <v>31</v>
      </c>
      <c r="P32">
        <v>21</v>
      </c>
      <c r="Q32">
        <v>262</v>
      </c>
      <c r="R32">
        <v>53</v>
      </c>
      <c r="S32">
        <v>119</v>
      </c>
      <c r="T32">
        <v>187</v>
      </c>
      <c r="U32">
        <v>35</v>
      </c>
      <c r="V32">
        <v>184</v>
      </c>
      <c r="W32">
        <v>1</v>
      </c>
      <c r="X32">
        <v>81</v>
      </c>
      <c r="Y32">
        <v>1</v>
      </c>
      <c r="Z32">
        <v>34</v>
      </c>
      <c r="AA32">
        <v>28</v>
      </c>
      <c r="AB32">
        <v>33</v>
      </c>
      <c r="AC32">
        <v>92</v>
      </c>
      <c r="AD32">
        <v>66</v>
      </c>
      <c r="AE32">
        <v>3</v>
      </c>
      <c r="AF32">
        <f t="shared" si="0"/>
        <v>2779</v>
      </c>
      <c r="AG32">
        <f t="shared" si="1"/>
        <v>30</v>
      </c>
      <c r="AI32" s="16">
        <f t="shared" si="2"/>
        <v>175.1908286320423</v>
      </c>
      <c r="AJ32" s="16">
        <f t="shared" si="3"/>
        <v>8</v>
      </c>
      <c r="AK32" s="16">
        <f t="shared" si="4"/>
        <v>484</v>
      </c>
    </row>
    <row r="33" spans="1:40" x14ac:dyDescent="0.25">
      <c r="A33" t="s">
        <v>49</v>
      </c>
      <c r="B33">
        <v>712</v>
      </c>
      <c r="C33">
        <v>141</v>
      </c>
      <c r="D33">
        <v>83</v>
      </c>
      <c r="E33">
        <v>84</v>
      </c>
      <c r="F33">
        <v>16</v>
      </c>
      <c r="G33">
        <v>71</v>
      </c>
      <c r="H33">
        <v>47</v>
      </c>
      <c r="I33">
        <v>16</v>
      </c>
      <c r="J33">
        <v>4</v>
      </c>
      <c r="K33">
        <v>9</v>
      </c>
      <c r="L33">
        <v>96</v>
      </c>
      <c r="M33">
        <v>87</v>
      </c>
      <c r="N33">
        <v>63</v>
      </c>
      <c r="O33">
        <v>230</v>
      </c>
      <c r="P33">
        <v>116</v>
      </c>
      <c r="Q33">
        <v>121</v>
      </c>
      <c r="R33">
        <v>31</v>
      </c>
      <c r="S33">
        <v>28</v>
      </c>
      <c r="T33">
        <v>45</v>
      </c>
      <c r="U33">
        <v>111</v>
      </c>
      <c r="V33">
        <v>119</v>
      </c>
      <c r="W33">
        <v>33</v>
      </c>
      <c r="X33">
        <v>43</v>
      </c>
      <c r="Y33">
        <v>161</v>
      </c>
      <c r="Z33">
        <v>2</v>
      </c>
      <c r="AA33">
        <v>93</v>
      </c>
      <c r="AB33">
        <v>55</v>
      </c>
      <c r="AC33">
        <v>65</v>
      </c>
      <c r="AD33">
        <v>9</v>
      </c>
      <c r="AE33">
        <v>1</v>
      </c>
      <c r="AF33">
        <f t="shared" si="0"/>
        <v>2692</v>
      </c>
      <c r="AG33">
        <f t="shared" si="1"/>
        <v>31</v>
      </c>
      <c r="AI33" s="16">
        <f t="shared" si="2"/>
        <v>129.17695250109929</v>
      </c>
      <c r="AJ33" s="16">
        <f t="shared" si="3"/>
        <v>5</v>
      </c>
      <c r="AK33" s="16">
        <f t="shared" si="4"/>
        <v>676</v>
      </c>
    </row>
    <row r="34" spans="1:40" x14ac:dyDescent="0.25">
      <c r="A34" t="s">
        <v>54</v>
      </c>
      <c r="B34">
        <v>1726</v>
      </c>
      <c r="C34">
        <v>92</v>
      </c>
      <c r="D34">
        <v>13</v>
      </c>
      <c r="E34">
        <v>147</v>
      </c>
      <c r="F34">
        <v>9</v>
      </c>
      <c r="G34">
        <v>54</v>
      </c>
      <c r="H34">
        <v>15</v>
      </c>
      <c r="I34">
        <v>20</v>
      </c>
      <c r="J34">
        <v>7</v>
      </c>
      <c r="K34">
        <v>4</v>
      </c>
      <c r="L34">
        <v>10</v>
      </c>
      <c r="M34">
        <v>26</v>
      </c>
      <c r="N34">
        <v>18</v>
      </c>
      <c r="O34">
        <v>12</v>
      </c>
      <c r="P34">
        <v>25</v>
      </c>
      <c r="Q34">
        <v>54</v>
      </c>
      <c r="R34">
        <v>34</v>
      </c>
      <c r="S34">
        <v>53</v>
      </c>
      <c r="T34">
        <v>5</v>
      </c>
      <c r="U34">
        <v>48</v>
      </c>
      <c r="V34">
        <v>55</v>
      </c>
      <c r="W34">
        <v>1</v>
      </c>
      <c r="X34">
        <v>31</v>
      </c>
      <c r="Y34">
        <v>41</v>
      </c>
      <c r="Z34">
        <v>3</v>
      </c>
      <c r="AA34">
        <v>35</v>
      </c>
      <c r="AB34">
        <v>44</v>
      </c>
      <c r="AC34">
        <v>47</v>
      </c>
      <c r="AD34">
        <v>3</v>
      </c>
      <c r="AE34">
        <v>1</v>
      </c>
      <c r="AF34">
        <f t="shared" si="0"/>
        <v>2633</v>
      </c>
      <c r="AG34">
        <f t="shared" si="1"/>
        <v>32</v>
      </c>
      <c r="AI34" s="16">
        <f t="shared" si="2"/>
        <v>310.95245044344256</v>
      </c>
      <c r="AJ34" s="16">
        <f t="shared" si="3"/>
        <v>16</v>
      </c>
      <c r="AK34" s="16">
        <f t="shared" si="4"/>
        <v>256</v>
      </c>
    </row>
    <row r="35" spans="1:40" x14ac:dyDescent="0.25">
      <c r="A35" t="s">
        <v>37</v>
      </c>
      <c r="B35">
        <v>1171</v>
      </c>
      <c r="C35">
        <v>52</v>
      </c>
      <c r="D35">
        <v>18</v>
      </c>
      <c r="E35">
        <v>36</v>
      </c>
      <c r="F35">
        <v>3</v>
      </c>
      <c r="G35">
        <v>23</v>
      </c>
      <c r="H35">
        <v>31</v>
      </c>
      <c r="I35">
        <v>20</v>
      </c>
      <c r="J35">
        <v>8</v>
      </c>
      <c r="K35">
        <v>2</v>
      </c>
      <c r="L35">
        <v>70</v>
      </c>
      <c r="M35">
        <v>59</v>
      </c>
      <c r="N35">
        <v>4</v>
      </c>
      <c r="O35">
        <v>148</v>
      </c>
      <c r="P35">
        <v>28</v>
      </c>
      <c r="Q35">
        <v>108</v>
      </c>
      <c r="R35">
        <v>35</v>
      </c>
      <c r="S35">
        <v>30</v>
      </c>
      <c r="T35">
        <v>15</v>
      </c>
      <c r="U35">
        <v>33</v>
      </c>
      <c r="V35">
        <v>109</v>
      </c>
      <c r="W35">
        <v>30</v>
      </c>
      <c r="X35">
        <v>19</v>
      </c>
      <c r="Y35">
        <v>37</v>
      </c>
      <c r="Z35">
        <v>20</v>
      </c>
      <c r="AA35">
        <v>22</v>
      </c>
      <c r="AB35">
        <v>18</v>
      </c>
      <c r="AC35">
        <v>56</v>
      </c>
      <c r="AD35">
        <v>60</v>
      </c>
      <c r="AE35">
        <v>1</v>
      </c>
      <c r="AF35">
        <f t="shared" si="0"/>
        <v>2266</v>
      </c>
      <c r="AG35">
        <f t="shared" si="1"/>
        <v>33</v>
      </c>
      <c r="AI35" s="16">
        <f t="shared" si="2"/>
        <v>209.68099470440779</v>
      </c>
      <c r="AJ35" s="16">
        <f t="shared" si="3"/>
        <v>12</v>
      </c>
      <c r="AK35" s="16">
        <f t="shared" si="4"/>
        <v>441</v>
      </c>
    </row>
    <row r="36" spans="1:40" x14ac:dyDescent="0.25">
      <c r="A36" t="s">
        <v>53</v>
      </c>
      <c r="B36">
        <v>861</v>
      </c>
      <c r="C36">
        <v>48</v>
      </c>
      <c r="D36">
        <v>34</v>
      </c>
      <c r="E36">
        <v>63</v>
      </c>
      <c r="F36">
        <v>20</v>
      </c>
      <c r="G36">
        <v>19</v>
      </c>
      <c r="H36">
        <v>39</v>
      </c>
      <c r="I36">
        <v>56</v>
      </c>
      <c r="J36">
        <v>46</v>
      </c>
      <c r="K36">
        <v>2</v>
      </c>
      <c r="L36">
        <v>29</v>
      </c>
      <c r="M36">
        <v>34</v>
      </c>
      <c r="N36">
        <v>19</v>
      </c>
      <c r="O36">
        <v>59</v>
      </c>
      <c r="P36">
        <v>49</v>
      </c>
      <c r="Q36">
        <v>74</v>
      </c>
      <c r="R36">
        <v>20</v>
      </c>
      <c r="S36">
        <v>80</v>
      </c>
      <c r="T36">
        <v>28</v>
      </c>
      <c r="U36">
        <v>51</v>
      </c>
      <c r="V36">
        <v>84</v>
      </c>
      <c r="W36">
        <v>67</v>
      </c>
      <c r="X36">
        <v>26</v>
      </c>
      <c r="Y36">
        <v>33</v>
      </c>
      <c r="Z36">
        <v>20</v>
      </c>
      <c r="AA36">
        <v>37</v>
      </c>
      <c r="AB36">
        <v>55</v>
      </c>
      <c r="AC36">
        <v>71</v>
      </c>
      <c r="AD36">
        <v>54</v>
      </c>
      <c r="AE36">
        <v>1</v>
      </c>
      <c r="AF36">
        <f t="shared" si="0"/>
        <v>2079</v>
      </c>
      <c r="AG36">
        <f t="shared" si="1"/>
        <v>34</v>
      </c>
      <c r="AI36" s="16">
        <f t="shared" si="2"/>
        <v>151.10812525222255</v>
      </c>
      <c r="AJ36" s="16">
        <f t="shared" si="3"/>
        <v>7</v>
      </c>
      <c r="AK36" s="16">
        <f t="shared" si="4"/>
        <v>729</v>
      </c>
    </row>
    <row r="37" spans="1:40" x14ac:dyDescent="0.25">
      <c r="A37" t="s">
        <v>40</v>
      </c>
      <c r="B37">
        <v>1140</v>
      </c>
      <c r="C37">
        <v>53</v>
      </c>
      <c r="D37">
        <v>2</v>
      </c>
      <c r="E37">
        <v>59</v>
      </c>
      <c r="F37">
        <v>5</v>
      </c>
      <c r="G37">
        <v>16</v>
      </c>
      <c r="H37">
        <v>27</v>
      </c>
      <c r="I37">
        <v>5</v>
      </c>
      <c r="J37">
        <v>2</v>
      </c>
      <c r="K37">
        <v>2</v>
      </c>
      <c r="L37">
        <v>156</v>
      </c>
      <c r="M37">
        <v>3</v>
      </c>
      <c r="N37">
        <v>11</v>
      </c>
      <c r="O37">
        <v>23</v>
      </c>
      <c r="P37">
        <v>12</v>
      </c>
      <c r="Q37">
        <v>62</v>
      </c>
      <c r="R37">
        <v>23</v>
      </c>
      <c r="S37">
        <v>31</v>
      </c>
      <c r="T37">
        <v>15</v>
      </c>
      <c r="U37">
        <v>49</v>
      </c>
      <c r="V37">
        <v>68</v>
      </c>
      <c r="W37">
        <v>7</v>
      </c>
      <c r="X37">
        <v>21</v>
      </c>
      <c r="Y37">
        <v>15</v>
      </c>
      <c r="Z37">
        <v>3</v>
      </c>
      <c r="AA37">
        <v>14</v>
      </c>
      <c r="AB37">
        <v>21</v>
      </c>
      <c r="AC37">
        <v>76</v>
      </c>
      <c r="AD37">
        <v>33</v>
      </c>
      <c r="AE37">
        <v>1</v>
      </c>
      <c r="AF37">
        <f t="shared" si="0"/>
        <v>1955</v>
      </c>
      <c r="AG37">
        <f t="shared" si="1"/>
        <v>35</v>
      </c>
      <c r="AI37" s="16">
        <f t="shared" si="2"/>
        <v>205.56785662685917</v>
      </c>
      <c r="AJ37" s="16">
        <f t="shared" si="3"/>
        <v>11</v>
      </c>
      <c r="AK37" s="16">
        <f t="shared" si="4"/>
        <v>576</v>
      </c>
    </row>
    <row r="38" spans="1:40" x14ac:dyDescent="0.25">
      <c r="A38" t="s">
        <v>32</v>
      </c>
      <c r="B38">
        <v>812</v>
      </c>
      <c r="C38">
        <v>17</v>
      </c>
      <c r="D38">
        <v>15</v>
      </c>
      <c r="E38">
        <v>42</v>
      </c>
      <c r="F38">
        <v>21</v>
      </c>
      <c r="G38">
        <v>17</v>
      </c>
      <c r="H38">
        <v>31</v>
      </c>
      <c r="I38">
        <v>19</v>
      </c>
      <c r="J38">
        <v>4</v>
      </c>
      <c r="K38">
        <v>10</v>
      </c>
      <c r="L38">
        <v>86</v>
      </c>
      <c r="M38">
        <v>6</v>
      </c>
      <c r="N38">
        <v>13</v>
      </c>
      <c r="O38">
        <v>38</v>
      </c>
      <c r="P38">
        <v>11</v>
      </c>
      <c r="Q38">
        <v>168</v>
      </c>
      <c r="R38">
        <v>25</v>
      </c>
      <c r="S38">
        <v>75</v>
      </c>
      <c r="T38">
        <v>4</v>
      </c>
      <c r="U38">
        <v>98</v>
      </c>
      <c r="V38">
        <v>57</v>
      </c>
      <c r="W38">
        <v>38</v>
      </c>
      <c r="X38">
        <v>37</v>
      </c>
      <c r="Y38">
        <v>26</v>
      </c>
      <c r="Z38">
        <v>17</v>
      </c>
      <c r="AA38">
        <v>11</v>
      </c>
      <c r="AB38">
        <v>79</v>
      </c>
      <c r="AC38">
        <v>54</v>
      </c>
      <c r="AD38">
        <v>15</v>
      </c>
      <c r="AE38">
        <v>1</v>
      </c>
      <c r="AF38">
        <f t="shared" si="0"/>
        <v>1847</v>
      </c>
      <c r="AG38">
        <f t="shared" si="1"/>
        <v>36</v>
      </c>
      <c r="AI38" s="16">
        <f t="shared" si="2"/>
        <v>146.20101498146036</v>
      </c>
      <c r="AJ38" s="16">
        <f t="shared" si="3"/>
        <v>6</v>
      </c>
      <c r="AK38" s="16">
        <f t="shared" si="4"/>
        <v>900</v>
      </c>
    </row>
    <row r="39" spans="1:40" x14ac:dyDescent="0.25">
      <c r="A39" t="s">
        <v>34</v>
      </c>
      <c r="B39">
        <v>502</v>
      </c>
      <c r="C39">
        <v>3</v>
      </c>
      <c r="D39">
        <v>48</v>
      </c>
      <c r="E39">
        <v>22</v>
      </c>
      <c r="F39">
        <v>18</v>
      </c>
      <c r="G39">
        <v>14</v>
      </c>
      <c r="H39">
        <v>15</v>
      </c>
      <c r="I39">
        <v>26</v>
      </c>
      <c r="J39">
        <v>76</v>
      </c>
      <c r="K39">
        <v>4</v>
      </c>
      <c r="L39">
        <v>6</v>
      </c>
      <c r="M39">
        <v>30</v>
      </c>
      <c r="N39">
        <v>12</v>
      </c>
      <c r="O39">
        <v>51</v>
      </c>
      <c r="P39">
        <v>24</v>
      </c>
      <c r="Q39">
        <v>13</v>
      </c>
      <c r="R39">
        <v>32</v>
      </c>
      <c r="S39">
        <v>96</v>
      </c>
      <c r="T39">
        <v>14</v>
      </c>
      <c r="U39">
        <v>119</v>
      </c>
      <c r="V39">
        <v>13</v>
      </c>
      <c r="W39">
        <v>69</v>
      </c>
      <c r="X39">
        <v>19</v>
      </c>
      <c r="Y39">
        <v>49</v>
      </c>
      <c r="Z39">
        <v>12</v>
      </c>
      <c r="AA39">
        <v>13</v>
      </c>
      <c r="AB39">
        <v>3</v>
      </c>
      <c r="AC39">
        <v>43</v>
      </c>
      <c r="AD39">
        <v>29</v>
      </c>
      <c r="AE39">
        <v>1</v>
      </c>
      <c r="AF39">
        <f t="shared" si="0"/>
        <v>1376</v>
      </c>
      <c r="AG39">
        <f t="shared" si="1"/>
        <v>37</v>
      </c>
      <c r="AI39" s="16">
        <f t="shared" si="2"/>
        <v>90.711643678474786</v>
      </c>
      <c r="AJ39" s="16">
        <f t="shared" si="3"/>
        <v>4</v>
      </c>
      <c r="AK39" s="16">
        <f t="shared" si="4"/>
        <v>1089</v>
      </c>
    </row>
    <row r="40" spans="1:40" x14ac:dyDescent="0.25">
      <c r="A40" t="s">
        <v>64</v>
      </c>
      <c r="B40">
        <v>101</v>
      </c>
      <c r="C40">
        <v>19</v>
      </c>
      <c r="D40">
        <v>58</v>
      </c>
      <c r="E40">
        <v>64</v>
      </c>
      <c r="F40">
        <v>16</v>
      </c>
      <c r="G40">
        <v>30</v>
      </c>
      <c r="H40">
        <v>28</v>
      </c>
      <c r="I40">
        <v>4</v>
      </c>
      <c r="J40">
        <v>7</v>
      </c>
      <c r="K40">
        <v>4</v>
      </c>
      <c r="L40">
        <v>20</v>
      </c>
      <c r="M40">
        <v>77</v>
      </c>
      <c r="N40">
        <v>21</v>
      </c>
      <c r="O40">
        <v>126</v>
      </c>
      <c r="P40">
        <v>40</v>
      </c>
      <c r="Q40">
        <v>10</v>
      </c>
      <c r="R40">
        <v>24</v>
      </c>
      <c r="S40">
        <v>33</v>
      </c>
      <c r="T40">
        <v>5</v>
      </c>
      <c r="U40">
        <v>83</v>
      </c>
      <c r="V40">
        <v>3</v>
      </c>
      <c r="W40">
        <v>124</v>
      </c>
      <c r="X40">
        <v>9</v>
      </c>
      <c r="Y40">
        <v>87</v>
      </c>
      <c r="Z40">
        <v>9</v>
      </c>
      <c r="AA40">
        <v>10</v>
      </c>
      <c r="AB40">
        <v>27</v>
      </c>
      <c r="AC40">
        <v>23</v>
      </c>
      <c r="AD40">
        <v>5</v>
      </c>
      <c r="AE40">
        <v>1</v>
      </c>
      <c r="AF40">
        <f t="shared" si="0"/>
        <v>1068</v>
      </c>
      <c r="AG40">
        <f t="shared" si="1"/>
        <v>38</v>
      </c>
      <c r="AI40" s="16">
        <f t="shared" si="2"/>
        <v>36.881543837833966</v>
      </c>
      <c r="AJ40" s="16">
        <f t="shared" si="3"/>
        <v>2</v>
      </c>
      <c r="AK40" s="16">
        <f t="shared" si="4"/>
        <v>1296</v>
      </c>
    </row>
    <row r="41" spans="1:40" x14ac:dyDescent="0.25">
      <c r="A41" t="s">
        <v>36</v>
      </c>
      <c r="B41">
        <v>214</v>
      </c>
      <c r="C41">
        <v>15</v>
      </c>
      <c r="D41">
        <v>7</v>
      </c>
      <c r="E41">
        <v>13</v>
      </c>
      <c r="F41">
        <v>3</v>
      </c>
      <c r="G41">
        <v>4</v>
      </c>
      <c r="H41">
        <v>15</v>
      </c>
      <c r="I41">
        <v>17</v>
      </c>
      <c r="J41">
        <v>9</v>
      </c>
      <c r="K41">
        <v>2</v>
      </c>
      <c r="L41">
        <v>36</v>
      </c>
      <c r="M41">
        <v>38</v>
      </c>
      <c r="N41">
        <v>10</v>
      </c>
      <c r="O41">
        <v>10</v>
      </c>
      <c r="P41">
        <v>7</v>
      </c>
      <c r="Q41">
        <v>52</v>
      </c>
      <c r="R41">
        <v>5</v>
      </c>
      <c r="S41">
        <v>39</v>
      </c>
      <c r="T41">
        <v>22</v>
      </c>
      <c r="U41">
        <v>24</v>
      </c>
      <c r="V41">
        <v>36</v>
      </c>
      <c r="W41">
        <v>8</v>
      </c>
      <c r="X41">
        <v>15</v>
      </c>
      <c r="Y41">
        <v>14</v>
      </c>
      <c r="Z41">
        <v>4</v>
      </c>
      <c r="AA41">
        <v>4</v>
      </c>
      <c r="AB41">
        <v>34</v>
      </c>
      <c r="AC41">
        <v>36</v>
      </c>
      <c r="AD41">
        <v>17</v>
      </c>
      <c r="AE41">
        <v>1</v>
      </c>
      <c r="AF41">
        <f t="shared" si="0"/>
        <v>711</v>
      </c>
      <c r="AG41">
        <f t="shared" si="1"/>
        <v>39</v>
      </c>
      <c r="AI41" s="16">
        <f t="shared" si="2"/>
        <v>38.446693952303221</v>
      </c>
      <c r="AJ41" s="16">
        <f t="shared" si="3"/>
        <v>3</v>
      </c>
      <c r="AK41" s="16">
        <f t="shared" si="4"/>
        <v>1296</v>
      </c>
    </row>
    <row r="42" spans="1:40" x14ac:dyDescent="0.25">
      <c r="A42" t="s">
        <v>45</v>
      </c>
      <c r="B42">
        <v>188</v>
      </c>
      <c r="C42">
        <v>21</v>
      </c>
      <c r="D42">
        <v>2</v>
      </c>
      <c r="E42">
        <v>16</v>
      </c>
      <c r="F42">
        <v>2</v>
      </c>
      <c r="G42">
        <v>8</v>
      </c>
      <c r="H42">
        <v>7</v>
      </c>
      <c r="I42">
        <v>17</v>
      </c>
      <c r="J42">
        <v>8</v>
      </c>
      <c r="K42">
        <v>3</v>
      </c>
      <c r="L42">
        <v>47</v>
      </c>
      <c r="M42">
        <v>21</v>
      </c>
      <c r="N42">
        <v>7</v>
      </c>
      <c r="O42">
        <v>66</v>
      </c>
      <c r="P42">
        <v>37</v>
      </c>
      <c r="Q42">
        <v>42</v>
      </c>
      <c r="R42">
        <v>10</v>
      </c>
      <c r="S42">
        <v>33</v>
      </c>
      <c r="T42">
        <v>9</v>
      </c>
      <c r="U42">
        <v>30</v>
      </c>
      <c r="V42">
        <v>20</v>
      </c>
      <c r="W42">
        <v>10</v>
      </c>
      <c r="X42">
        <v>19</v>
      </c>
      <c r="Y42">
        <v>22</v>
      </c>
      <c r="Z42">
        <v>9</v>
      </c>
      <c r="AA42">
        <v>7</v>
      </c>
      <c r="AB42">
        <v>14</v>
      </c>
      <c r="AC42">
        <v>19</v>
      </c>
      <c r="AD42">
        <v>9</v>
      </c>
      <c r="AE42">
        <v>1</v>
      </c>
      <c r="AF42">
        <f t="shared" si="0"/>
        <v>704</v>
      </c>
      <c r="AG42">
        <f t="shared" si="1"/>
        <v>40</v>
      </c>
      <c r="AI42" s="16">
        <f t="shared" si="2"/>
        <v>34.479112450907124</v>
      </c>
      <c r="AJ42" s="16">
        <f t="shared" si="3"/>
        <v>1</v>
      </c>
      <c r="AK42" s="16">
        <f t="shared" si="4"/>
        <v>1521</v>
      </c>
    </row>
    <row r="43" spans="1:40" x14ac:dyDescent="0.25">
      <c r="A43" t="s">
        <v>87</v>
      </c>
      <c r="B43">
        <f>AVERAGE(B3:B42)</f>
        <v>4224.6750000000002</v>
      </c>
      <c r="C43" s="16">
        <f t="shared" ref="C43:AE43" si="5">AVERAGE(C3:C42)</f>
        <v>217.375</v>
      </c>
      <c r="D43" s="16">
        <f t="shared" si="5"/>
        <v>282.60000000000002</v>
      </c>
      <c r="E43" s="16">
        <f t="shared" si="5"/>
        <v>348.35</v>
      </c>
      <c r="F43" s="16">
        <f t="shared" si="5"/>
        <v>64.150000000000006</v>
      </c>
      <c r="G43" s="16">
        <f t="shared" si="5"/>
        <v>177.8</v>
      </c>
      <c r="H43" s="16">
        <f t="shared" si="5"/>
        <v>217.07499999999999</v>
      </c>
      <c r="I43" s="16">
        <f t="shared" si="5"/>
        <v>162</v>
      </c>
      <c r="J43" s="16">
        <f t="shared" si="5"/>
        <v>302.89999999999998</v>
      </c>
      <c r="K43" s="16">
        <f t="shared" si="5"/>
        <v>26.524999999999999</v>
      </c>
      <c r="L43" s="16">
        <f t="shared" si="5"/>
        <v>457.3</v>
      </c>
      <c r="M43" s="16">
        <f t="shared" si="5"/>
        <v>442.57499999999999</v>
      </c>
      <c r="N43" s="16">
        <f t="shared" si="5"/>
        <v>97.174999999999997</v>
      </c>
      <c r="O43" s="16">
        <f t="shared" si="5"/>
        <v>654.45000000000005</v>
      </c>
      <c r="P43" s="16">
        <f t="shared" si="5"/>
        <v>352.52499999999998</v>
      </c>
      <c r="Q43" s="16">
        <f t="shared" si="5"/>
        <v>707.97500000000002</v>
      </c>
      <c r="R43" s="16">
        <f t="shared" si="5"/>
        <v>250.375</v>
      </c>
      <c r="S43" s="16">
        <f t="shared" si="5"/>
        <v>426.42500000000001</v>
      </c>
      <c r="T43" s="16">
        <f t="shared" si="5"/>
        <v>271.85000000000002</v>
      </c>
      <c r="U43" s="16">
        <f t="shared" si="5"/>
        <v>353.35</v>
      </c>
      <c r="V43" s="16">
        <f t="shared" si="5"/>
        <v>591</v>
      </c>
      <c r="W43" s="16">
        <f t="shared" si="5"/>
        <v>301.22500000000002</v>
      </c>
      <c r="X43" s="16">
        <f t="shared" si="5"/>
        <v>148.375</v>
      </c>
      <c r="Y43" s="16">
        <f t="shared" si="5"/>
        <v>309.22500000000002</v>
      </c>
      <c r="Z43" s="16">
        <f t="shared" si="5"/>
        <v>121.9</v>
      </c>
      <c r="AA43" s="16">
        <f t="shared" si="5"/>
        <v>128.55000000000001</v>
      </c>
      <c r="AB43" s="16">
        <f t="shared" si="5"/>
        <v>508.67500000000001</v>
      </c>
      <c r="AC43" s="16">
        <f t="shared" si="5"/>
        <v>402.82499999999999</v>
      </c>
      <c r="AD43" s="16">
        <f t="shared" si="5"/>
        <v>122.97499999999999</v>
      </c>
      <c r="AE43" s="16">
        <f t="shared" si="5"/>
        <v>2.5499999999999998</v>
      </c>
      <c r="AK43" s="5">
        <f>SUM(AK3:AK42)</f>
        <v>20672</v>
      </c>
      <c r="AN43">
        <f>1-((6*AK43)/(40*((40*40)-1)))</f>
        <v>-0.93921200750469036</v>
      </c>
    </row>
    <row r="44" spans="1:40" x14ac:dyDescent="0.25">
      <c r="A44" t="s">
        <v>84</v>
      </c>
      <c r="B44">
        <f>STDEV(B3:B42)</f>
        <v>4975.4019416937817</v>
      </c>
      <c r="C44" s="16">
        <f t="shared" ref="C44:AE44" si="6">STDEV(C3:C42)</f>
        <v>384.4587062284736</v>
      </c>
      <c r="D44" s="16">
        <f t="shared" si="6"/>
        <v>681.41725610896947</v>
      </c>
      <c r="E44" s="16">
        <f t="shared" si="6"/>
        <v>695.53379427196705</v>
      </c>
      <c r="F44" s="16">
        <f t="shared" si="6"/>
        <v>88.689186459634385</v>
      </c>
      <c r="G44" s="16">
        <f t="shared" si="6"/>
        <v>476.09523934090851</v>
      </c>
      <c r="H44" s="16">
        <f t="shared" si="6"/>
        <v>432.57567220023736</v>
      </c>
      <c r="I44" s="16">
        <f t="shared" si="6"/>
        <v>268.93627116608491</v>
      </c>
      <c r="J44" s="16">
        <f t="shared" si="6"/>
        <v>806.73465913918085</v>
      </c>
      <c r="K44" s="16">
        <f t="shared" si="6"/>
        <v>65.914080632600999</v>
      </c>
      <c r="L44" s="16">
        <f t="shared" si="6"/>
        <v>1094.0601445990069</v>
      </c>
      <c r="M44" s="16">
        <f t="shared" si="6"/>
        <v>1893.9531157046047</v>
      </c>
      <c r="N44" s="16">
        <f t="shared" si="6"/>
        <v>329.16778415908982</v>
      </c>
      <c r="O44" s="16">
        <f t="shared" si="6"/>
        <v>2100.2720452604622</v>
      </c>
      <c r="P44" s="16">
        <f t="shared" si="6"/>
        <v>1285.7781438710219</v>
      </c>
      <c r="Q44" s="16">
        <f t="shared" si="6"/>
        <v>1616.6335310508528</v>
      </c>
      <c r="R44" s="16">
        <f t="shared" si="6"/>
        <v>474.9469977176671</v>
      </c>
      <c r="S44" s="16">
        <f t="shared" si="6"/>
        <v>1009.3436782867548</v>
      </c>
      <c r="T44" s="16">
        <f t="shared" si="6"/>
        <v>495.62504179195997</v>
      </c>
      <c r="U44" s="16">
        <f t="shared" si="6"/>
        <v>772.24327075784174</v>
      </c>
      <c r="V44" s="16">
        <f t="shared" si="6"/>
        <v>1324.1293220597684</v>
      </c>
      <c r="W44" s="16">
        <f t="shared" si="6"/>
        <v>1086.246194115666</v>
      </c>
      <c r="X44" s="16">
        <f t="shared" si="6"/>
        <v>210.11067748896485</v>
      </c>
      <c r="Y44" s="16">
        <f t="shared" si="6"/>
        <v>1036.5646042800004</v>
      </c>
      <c r="Z44" s="16">
        <f t="shared" si="6"/>
        <v>252.61816732281639</v>
      </c>
      <c r="AA44" s="16">
        <f t="shared" si="6"/>
        <v>183.87634501591077</v>
      </c>
      <c r="AB44" s="16">
        <f t="shared" si="6"/>
        <v>1854.3428912510581</v>
      </c>
      <c r="AC44" s="16">
        <f t="shared" si="6"/>
        <v>809.65937401050132</v>
      </c>
      <c r="AD44" s="16">
        <f t="shared" si="6"/>
        <v>159.90084868522871</v>
      </c>
      <c r="AE44" s="16">
        <f t="shared" si="6"/>
        <v>2.745158909042869</v>
      </c>
    </row>
  </sheetData>
  <sortState ref="B2:AE2">
    <sortCondition ref="B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Hypothesis Testing</vt:lpstr>
      <vt:lpstr>Abundant Species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Dhruv</dc:creator>
  <cp:lastModifiedBy>Dhruv</cp:lastModifiedBy>
  <dcterms:created xsi:type="dcterms:W3CDTF">2018-04-30T12:42:00Z</dcterms:created>
  <dcterms:modified xsi:type="dcterms:W3CDTF">2018-05-03T23:48:29Z</dcterms:modified>
</cp:coreProperties>
</file>