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ve\Dropbox\excel\production\corona\"/>
    </mc:Choice>
  </mc:AlternateContent>
  <xr:revisionPtr revIDLastSave="0" documentId="13_ncr:1_{54476503-C625-4C64-8BD7-397D435EF3D5}" xr6:coauthVersionLast="45" xr6:coauthVersionMax="45" xr10:uidLastSave="{00000000-0000-0000-0000-000000000000}"/>
  <bookViews>
    <workbookView xWindow="-120" yWindow="-120" windowWidth="21840" windowHeight="13140" xr2:uid="{134F55E1-6840-4C4D-B83C-47F77C985470}"/>
  </bookViews>
  <sheets>
    <sheet name="Sheet1" sheetId="1" r:id="rId1"/>
  </sheets>
  <definedNames>
    <definedName name="ExternalData_1" localSheetId="0" hidden="1">Sheet1!$B$4:$F$60</definedName>
    <definedName name="state_names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J7" i="1"/>
  <c r="J10" i="1"/>
  <c r="J9" i="1"/>
  <c r="J5" i="1"/>
  <c r="J4" i="1"/>
  <c r="J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C7868E-ABFF-4CBB-AC69-C1EE80DCAE59}" keepAlive="1" name="Query - states" description="Connection to the 'states' query in the workbook." type="5" refreshedVersion="6" background="1" saveData="1">
    <dbPr connection="Provider=Microsoft.Mashup.OleDb.1;Data Source=$Workbook$;Location=states;Extended Properties=&quot;&quot;" command="SELECT * FROM [states]"/>
  </connection>
</connections>
</file>

<file path=xl/sharedStrings.xml><?xml version="1.0" encoding="utf-8"?>
<sst xmlns="http://schemas.openxmlformats.org/spreadsheetml/2006/main" count="71" uniqueCount="71">
  <si>
    <t>state</t>
  </si>
  <si>
    <t>positive</t>
  </si>
  <si>
    <t>total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</si>
  <si>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</si>
  <si>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</si>
  <si>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</si>
  <si>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</si>
  <si>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</si>
  <si>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</si>
  <si>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</si>
  <si>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</si>
  <si>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</si>
  <si>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</si>
  <si>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</si>
  <si>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</si>
  <si>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</si>
  <si>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</si>
  <si>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</si>
  <si>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</si>
  <si>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</si>
  <si>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</si>
  <si>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</si>
  <si>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</si>
  <si>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</si>
  <si>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</si>
  <si>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</si>
  <si>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</si>
  <si>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</si>
  <si>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</si>
  <si>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</si>
  <si>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</si>
  <si>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</si>
  <si>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</si>
  <si>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</si>
  <si>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</si>
  <si>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</si>
  <si>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</si>
  <si>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</si>
  <si>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</si>
  <si>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</si>
  <si>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</si>
  <si>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</si>
  <si>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</si>
  <si>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</si>
  <si>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</si>
  <si>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</si>
  <si>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</si>
  <si>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</si>
  <si>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</si>
  <si>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</si>
  <si>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</si>
  <si>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</si>
  <si>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</si>
  <si>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</si>
  <si>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PR</t>
  </si>
  <si>
    <t>AS</t>
  </si>
  <si>
    <t>GU</t>
  </si>
  <si>
    <t>MP</t>
  </si>
  <si>
    <t>VI</t>
  </si>
  <si>
    <t>Total</t>
  </si>
  <si>
    <t>Positive</t>
  </si>
  <si>
    <t>Deaths</t>
  </si>
  <si>
    <t>Pos %</t>
  </si>
  <si>
    <t>modified</t>
  </si>
  <si>
    <t>pos %</t>
  </si>
  <si>
    <t>Latest</t>
  </si>
  <si>
    <t>Oldest</t>
  </si>
  <si>
    <t>deaths</t>
  </si>
  <si>
    <t>https://covidtracking.com/api</t>
  </si>
  <si>
    <t>COVID-19 US by State - current</t>
  </si>
  <si>
    <t>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</si>
</sst>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\ hh:m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9" fontId="0" fillId="0" borderId="0" xfId="0" applyNumberFormat="1"/>
    <xf numFmtId="9" fontId="0" fillId="0" borderId="1" xfId="0" applyNumberFormat="1" applyBorder="1"/>
    <xf numFmtId="0" fontId="2" fillId="0" borderId="0" xfId="0" applyFont="1"/>
    <xf numFmtId="3" fontId="0" fillId="0" borderId="1" xfId="0" applyNumberFormat="1" applyBorder="1"/>
    <xf numFmtId="0" fontId="0" fillId="2" borderId="1" xfId="0" applyFill="1" applyBorder="1"/>
    <xf numFmtId="164" fontId="0" fillId="0" borderId="0" xfId="0" applyNumberFormat="1"/>
    <xf numFmtId="164" fontId="0" fillId="0" borderId="2" xfId="0" applyNumberFormat="1" applyFont="1" applyBorder="1"/>
    <xf numFmtId="0" fontId="3" fillId="0" borderId="0" xfId="2" applyAlignment="1">
      <alignment horizontal="left"/>
    </xf>
    <xf numFmtId="0" fontId="0" fillId="0" borderId="2" xfId="0" applyNumberFormat="1" applyFont="1" applyBorder="1"/>
  </cellXfs>
  <cellStyles count="3">
    <cellStyle name="Hyperlink" xfId="2" builtinId="8"/>
    <cellStyle name="Normal" xfId="0" builtinId="0"/>
    <cellStyle name="Normal 2" xfId="1" xr:uid="{89BD99C9-A365-412B-AF09-12D35DA50F1D}"/>
  </cellStyles>
  <dxfs count="7">
    <dxf>
      <numFmt numFmtId="13" formatCode="0%"/>
    </dxf>
    <dxf>
      <numFmt numFmtId="0" formatCode="General"/>
    </dxf>
    <dxf>
      <numFmt numFmtId="164" formatCode="m/d\ hh:mm"/>
    </dxf>
    <dxf>
      <numFmt numFmtId="0" formatCode="General"/>
    </dxf>
    <dxf>
      <fill>
        <patternFill patternType="solid">
          <fgColor theme="0" tint="-0.14999847407452621"/>
          <bgColor theme="0" tint="-4.9989318521683403E-2"/>
        </patternFill>
      </fill>
    </dxf>
    <dxf>
      <fill>
        <patternFill patternType="solid">
          <fgColor indexed="64"/>
          <bgColor theme="4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color theme="1"/>
      </font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</dxfs>
  <tableStyles count="1" defaultTableStyle="Simple" defaultPivotStyle="PivotStyleLight16">
    <tableStyle name="Simple" pivot="0" count="3" xr9:uid="{00000000-0011-0000-FFFF-FFFF00000000}">
      <tableStyleElement type="wholeTable" dxfId="6"/>
      <tableStyleElement type="headerRow" dxfId="5"/>
      <tableStyleElement type="first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422CB4-2B77-4FC3-AC7C-09DB2E74AB57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1" name="state" tableColumnId="1"/>
      <queryTableField id="4" name="positive" tableColumnId="4"/>
      <queryTableField id="11" name="deaths" tableColumnId="8"/>
      <queryTableField id="10" name="modified" tableColumnId="7"/>
      <queryTableField id="2" name="total" tableColumnId="2"/>
      <queryTableField id="7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D8AF6D-E4C8-4657-BAB9-02DD8DC8B68C}" name="states" displayName="states" ref="B4:G60" tableType="queryTable" totalsRowShown="0">
  <autoFilter ref="B4:G60" xr:uid="{F6F7C74C-F014-4F3A-AD15-1FCD48D05F64}"/>
  <tableColumns count="6">
    <tableColumn id="1" xr3:uid="{DD410B19-7133-4AEE-AF1C-E5FF3341F8E7}" uniqueName="1" name="state" queryTableFieldId="1" dataDxfId="3"/>
    <tableColumn id="4" xr3:uid="{4C439090-69E8-4E5F-8940-807D66387E45}" uniqueName="4" name="positive" queryTableFieldId="4"/>
    <tableColumn id="8" xr3:uid="{1071DD47-981D-4D69-A48C-C4B77FAD5F6E}" uniqueName="8" name="deaths" queryTableFieldId="11"/>
    <tableColumn id="7" xr3:uid="{9AEA43FF-5508-4B03-A736-8D731F24DBAE}" uniqueName="7" name="modified" queryTableFieldId="10" dataDxfId="2"/>
    <tableColumn id="2" xr3:uid="{4B5A777B-ABBA-4ABD-8B07-BB16424B4F43}" uniqueName="2" name="total" queryTableFieldId="2" dataDxfId="1"/>
    <tableColumn id="5" xr3:uid="{32900431-8FC6-421A-8216-3D47632E2642}" uniqueName="5" name="pos %" queryTableFieldId="7" dataDxfId="0">
      <calculatedColumnFormula>states[[#This Row],[positive]]/states[[#This Row],[total]]</calculatedColumnFormula>
    </tableColumn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vidtracking.com/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1A94-6DD7-4E9C-9E92-6087C9982D74}">
  <dimension ref="B2:J60"/>
  <sheetViews>
    <sheetView showGridLines="0" tabSelected="1" workbookViewId="0">
      <selection activeCell="J4" sqref="J4"/>
    </sheetView>
  </sheetViews>
  <sheetFormatPr defaultRowHeight="15" x14ac:dyDescent="0.25"/>
  <cols>
    <col min="1" max="1" width="5.7109375" customWidth="1"/>
    <col min="2" max="2" width="7.7109375" bestFit="1" customWidth="1"/>
    <col min="3" max="3" width="10.42578125" bestFit="1" customWidth="1"/>
    <col min="4" max="4" width="9.28515625" bestFit="1" customWidth="1"/>
    <col min="5" max="5" width="11.42578125" bestFit="1" customWidth="1"/>
    <col min="6" max="6" width="7.42578125" customWidth="1"/>
    <col min="7" max="7" width="8.42578125" bestFit="1" customWidth="1"/>
    <col min="8" max="8" width="5.7109375" customWidth="1"/>
    <col min="9" max="9" width="8.140625" bestFit="1" customWidth="1"/>
    <col min="10" max="11" width="10.140625" customWidth="1"/>
  </cols>
  <sheetData>
    <row r="2" spans="2:10" x14ac:dyDescent="0.25">
      <c r="B2" s="4" t="s">
        <v>69</v>
      </c>
    </row>
    <row r="4" spans="2:10" x14ac:dyDescent="0.25">
      <c r="B4" t="s">
        <v>0</v>
      </c>
      <c r="C4" t="s">
        <v>1</v>
      </c>
      <c r="D4" t="s">
        <v>67</v>
      </c>
      <c r="E4" t="s">
        <v>63</v>
      </c>
      <c r="F4" t="s">
        <v>2</v>
      </c>
      <c r="G4" t="s">
        <v>64</v>
      </c>
      <c r="I4" s="6" t="s">
        <v>59</v>
      </c>
      <c r="J4" s="5">
        <f>SUM(states[total])</f>
        <v>1267658</v>
      </c>
    </row>
    <row r="5" spans="2:10" x14ac:dyDescent="0.25">
      <c r="B5" s="1" t="s">
        <v>37</v>
      </c>
      <c r="C5">
        <v>92381</v>
      </c>
      <c r="D5">
        <v>2373</v>
      </c>
      <c r="E5" s="7">
        <v>43923.40625</v>
      </c>
      <c r="F5" s="1">
        <v>238965</v>
      </c>
      <c r="G5" s="2">
        <f>states[[#This Row],[positive]]/states[[#This Row],[total]]</f>
        <v>0.38658799405770722</v>
      </c>
      <c r="I5" s="6" t="s">
        <v>60</v>
      </c>
      <c r="J5" s="5">
        <f>SUM(states[positive])</f>
        <v>239009</v>
      </c>
    </row>
    <row r="6" spans="2:10" x14ac:dyDescent="0.25">
      <c r="B6" s="1" t="s">
        <v>34</v>
      </c>
      <c r="C6">
        <v>25590</v>
      </c>
      <c r="D6">
        <v>537</v>
      </c>
      <c r="E6" s="7">
        <v>43923.458333333336</v>
      </c>
      <c r="F6" s="1">
        <v>59110</v>
      </c>
      <c r="G6" s="2">
        <f>states[[#This Row],[positive]]/states[[#This Row],[total]]</f>
        <v>0.43292167145998983</v>
      </c>
      <c r="I6" s="6" t="s">
        <v>62</v>
      </c>
      <c r="J6" s="3">
        <f>J5/J4</f>
        <v>0.18854375549241198</v>
      </c>
    </row>
    <row r="7" spans="2:10" x14ac:dyDescent="0.25">
      <c r="B7" s="1" t="s">
        <v>25</v>
      </c>
      <c r="C7">
        <v>10791</v>
      </c>
      <c r="D7">
        <v>417</v>
      </c>
      <c r="E7" s="7">
        <v>43923.375</v>
      </c>
      <c r="F7" s="1">
        <v>22684</v>
      </c>
      <c r="G7" s="2">
        <f>states[[#This Row],[positive]]/states[[#This Row],[total]]</f>
        <v>0.47570975136660199</v>
      </c>
      <c r="I7" s="6" t="s">
        <v>61</v>
      </c>
      <c r="J7" s="5">
        <f>SUM(states[deaths])</f>
        <v>5784</v>
      </c>
    </row>
    <row r="8" spans="2:10" x14ac:dyDescent="0.25">
      <c r="B8" s="1" t="s">
        <v>7</v>
      </c>
      <c r="C8">
        <v>9191</v>
      </c>
      <c r="D8">
        <v>203</v>
      </c>
      <c r="E8" s="7">
        <v>43922.916666666664</v>
      </c>
      <c r="F8" s="1">
        <v>33000</v>
      </c>
      <c r="G8" s="2">
        <f>states[[#This Row],[positive]]/states[[#This Row],[total]]</f>
        <v>0.27851515151515149</v>
      </c>
    </row>
    <row r="9" spans="2:10" x14ac:dyDescent="0.25">
      <c r="B9" s="1" t="s">
        <v>21</v>
      </c>
      <c r="C9">
        <v>9150</v>
      </c>
      <c r="D9">
        <v>310</v>
      </c>
      <c r="E9" s="7">
        <v>43923.458333333336</v>
      </c>
      <c r="F9" s="1">
        <v>51086</v>
      </c>
      <c r="G9" s="2">
        <f>states[[#This Row],[positive]]/states[[#This Row],[total]]</f>
        <v>0.17910973652272638</v>
      </c>
      <c r="I9" s="6" t="s">
        <v>65</v>
      </c>
      <c r="J9" s="8">
        <f>MAX(states[modified])</f>
        <v>43923.614583333336</v>
      </c>
    </row>
    <row r="10" spans="2:10" x14ac:dyDescent="0.25">
      <c r="B10" s="1" t="s">
        <v>22</v>
      </c>
      <c r="C10">
        <v>8966</v>
      </c>
      <c r="D10">
        <v>154</v>
      </c>
      <c r="E10" s="7">
        <v>43923.583333333336</v>
      </c>
      <c r="F10" s="1">
        <v>56608</v>
      </c>
      <c r="G10" s="2">
        <f>states[[#This Row],[positive]]/states[[#This Row],[total]]</f>
        <v>0.15838750706613905</v>
      </c>
      <c r="I10" s="6" t="s">
        <v>66</v>
      </c>
      <c r="J10" s="8">
        <f>MIN(states[modified])</f>
        <v>43920.875</v>
      </c>
    </row>
    <row r="11" spans="2:10" x14ac:dyDescent="0.25">
      <c r="B11" s="1" t="s">
        <v>12</v>
      </c>
      <c r="C11">
        <v>8010</v>
      </c>
      <c r="D11">
        <v>128</v>
      </c>
      <c r="E11" s="7">
        <v>43923.375694444447</v>
      </c>
      <c r="F11" s="1">
        <v>77296</v>
      </c>
      <c r="G11" s="2">
        <f>states[[#This Row],[positive]]/states[[#This Row],[total]]</f>
        <v>0.10362761333057338</v>
      </c>
      <c r="I11" s="6" t="s">
        <v>70</v>
      </c>
      <c r="J11" s="10">
        <f>ROWS(states[])</f>
        <v>56</v>
      </c>
    </row>
    <row r="12" spans="2:10" x14ac:dyDescent="0.25">
      <c r="B12" s="1" t="s">
        <v>17</v>
      </c>
      <c r="C12">
        <v>7695</v>
      </c>
      <c r="D12">
        <v>157</v>
      </c>
      <c r="E12" s="7">
        <v>43922.916666666664</v>
      </c>
      <c r="F12" s="1">
        <v>43656</v>
      </c>
      <c r="G12" s="2">
        <f>states[[#This Row],[positive]]/states[[#This Row],[total]]</f>
        <v>0.17626443100604727</v>
      </c>
    </row>
    <row r="13" spans="2:10" x14ac:dyDescent="0.25">
      <c r="B13" s="1" t="s">
        <v>41</v>
      </c>
      <c r="C13">
        <v>7016</v>
      </c>
      <c r="D13">
        <v>90</v>
      </c>
      <c r="E13" s="7">
        <v>43923.416666666664</v>
      </c>
      <c r="F13" s="1">
        <v>54714</v>
      </c>
      <c r="G13" s="2">
        <f>states[[#This Row],[positive]]/states[[#This Row],[total]]</f>
        <v>0.1282304346236795</v>
      </c>
      <c r="I13" s="9" t="s">
        <v>68</v>
      </c>
    </row>
    <row r="14" spans="2:10" x14ac:dyDescent="0.25">
      <c r="B14" s="1" t="s">
        <v>50</v>
      </c>
      <c r="C14">
        <v>5984</v>
      </c>
      <c r="D14">
        <v>247</v>
      </c>
      <c r="E14" s="7">
        <v>43922.75</v>
      </c>
      <c r="F14" s="1">
        <v>74798</v>
      </c>
      <c r="G14" s="2">
        <f>states[[#This Row],[positive]]/states[[#This Row],[total]]</f>
        <v>8.0002139094628194E-2</v>
      </c>
    </row>
    <row r="15" spans="2:10" x14ac:dyDescent="0.25">
      <c r="B15" s="1" t="s">
        <v>13</v>
      </c>
      <c r="C15">
        <v>5348</v>
      </c>
      <c r="D15">
        <v>163</v>
      </c>
      <c r="E15" s="7">
        <v>43923.394444444442</v>
      </c>
      <c r="F15" s="1">
        <v>22957</v>
      </c>
      <c r="G15" s="2">
        <f>states[[#This Row],[positive]]/states[[#This Row],[total]]</f>
        <v>0.2329572679357059</v>
      </c>
    </row>
    <row r="16" spans="2:10" x14ac:dyDescent="0.25">
      <c r="B16" s="1" t="s">
        <v>46</v>
      </c>
      <c r="C16">
        <v>4669</v>
      </c>
      <c r="D16">
        <v>70</v>
      </c>
      <c r="E16" s="7">
        <v>43922.791666666664</v>
      </c>
      <c r="F16" s="1">
        <v>50679</v>
      </c>
      <c r="G16" s="2">
        <f>states[[#This Row],[positive]]/states[[#This Row],[total]]</f>
        <v>9.2128889678170442E-2</v>
      </c>
    </row>
    <row r="17" spans="2:7" x14ac:dyDescent="0.25">
      <c r="B17" s="1" t="s">
        <v>9</v>
      </c>
      <c r="C17">
        <v>3824</v>
      </c>
      <c r="D17">
        <v>112</v>
      </c>
      <c r="E17" s="7">
        <v>43923.5625</v>
      </c>
      <c r="F17" s="1">
        <v>18300</v>
      </c>
      <c r="G17" s="2">
        <f>states[[#This Row],[positive]]/states[[#This Row],[total]]</f>
        <v>0.20896174863387978</v>
      </c>
    </row>
    <row r="18" spans="2:7" x14ac:dyDescent="0.25">
      <c r="B18" s="1" t="s">
        <v>8</v>
      </c>
      <c r="C18">
        <v>3342</v>
      </c>
      <c r="D18">
        <v>80</v>
      </c>
      <c r="E18" s="7">
        <v>43922.666666666664</v>
      </c>
      <c r="F18" s="1">
        <v>18645</v>
      </c>
      <c r="G18" s="2">
        <f>states[[#This Row],[positive]]/states[[#This Row],[total]]</f>
        <v>0.17924376508447304</v>
      </c>
    </row>
    <row r="19" spans="2:7" x14ac:dyDescent="0.25">
      <c r="B19" s="1" t="s">
        <v>18</v>
      </c>
      <c r="C19">
        <v>3039</v>
      </c>
      <c r="D19">
        <v>78</v>
      </c>
      <c r="E19" s="7">
        <v>43922.915972222225</v>
      </c>
      <c r="F19" s="1">
        <v>16285</v>
      </c>
      <c r="G19" s="2">
        <f>states[[#This Row],[positive]]/states[[#This Row],[total]]</f>
        <v>0.18661344795824378</v>
      </c>
    </row>
    <row r="20" spans="2:7" x14ac:dyDescent="0.25">
      <c r="B20" s="1" t="s">
        <v>38</v>
      </c>
      <c r="C20">
        <v>2902</v>
      </c>
      <c r="D20">
        <v>81</v>
      </c>
      <c r="E20" s="7">
        <v>43923.5</v>
      </c>
      <c r="F20" s="1">
        <v>34918</v>
      </c>
      <c r="G20" s="2">
        <f>states[[#This Row],[positive]]/states[[#This Row],[total]]</f>
        <v>8.3108998224411479E-2</v>
      </c>
    </row>
    <row r="21" spans="2:7" x14ac:dyDescent="0.25">
      <c r="B21" s="1" t="s">
        <v>45</v>
      </c>
      <c r="C21">
        <v>2845</v>
      </c>
      <c r="D21">
        <v>32</v>
      </c>
      <c r="E21" s="7">
        <v>43923.541666666664</v>
      </c>
      <c r="F21" s="1">
        <v>34611</v>
      </c>
      <c r="G21" s="2">
        <f>states[[#This Row],[positive]]/states[[#This Row],[total]]</f>
        <v>8.2199300800323602E-2</v>
      </c>
    </row>
    <row r="22" spans="2:7" x14ac:dyDescent="0.25">
      <c r="B22" s="1" t="s">
        <v>23</v>
      </c>
      <c r="C22">
        <v>2331</v>
      </c>
      <c r="D22">
        <v>36</v>
      </c>
      <c r="E22" s="7">
        <v>43923.333333333336</v>
      </c>
      <c r="F22" s="1">
        <v>21221</v>
      </c>
      <c r="G22" s="2">
        <f>states[[#This Row],[positive]]/states[[#This Row],[total]]</f>
        <v>0.10984402243061119</v>
      </c>
    </row>
    <row r="23" spans="2:7" x14ac:dyDescent="0.25">
      <c r="B23" s="1" t="s">
        <v>30</v>
      </c>
      <c r="C23">
        <v>1857</v>
      </c>
      <c r="D23">
        <v>16</v>
      </c>
      <c r="E23" s="7">
        <v>43923.5</v>
      </c>
      <c r="F23" s="1">
        <v>28679</v>
      </c>
      <c r="G23" s="2">
        <f>states[[#This Row],[positive]]/states[[#This Row],[total]]</f>
        <v>6.4751211687994706E-2</v>
      </c>
    </row>
    <row r="24" spans="2:7" x14ac:dyDescent="0.25">
      <c r="B24" s="1" t="s">
        <v>27</v>
      </c>
      <c r="C24">
        <v>1834</v>
      </c>
      <c r="D24">
        <v>19</v>
      </c>
      <c r="E24" s="7">
        <v>43923.541666666664</v>
      </c>
      <c r="F24" s="1">
        <v>19683</v>
      </c>
      <c r="G24" s="2">
        <f>states[[#This Row],[positive]]/states[[#This Row],[total]]</f>
        <v>9.3176853121983441E-2</v>
      </c>
    </row>
    <row r="25" spans="2:7" x14ac:dyDescent="0.25">
      <c r="B25" s="1" t="s">
        <v>51</v>
      </c>
      <c r="C25">
        <v>1730</v>
      </c>
      <c r="D25">
        <v>31</v>
      </c>
      <c r="E25" s="7">
        <v>43923.583333333336</v>
      </c>
      <c r="F25" s="1">
        <v>22047</v>
      </c>
      <c r="G25" s="2">
        <f>states[[#This Row],[positive]]/states[[#This Row],[total]]</f>
        <v>7.8468725903751077E-2</v>
      </c>
    </row>
    <row r="26" spans="2:7" x14ac:dyDescent="0.25">
      <c r="B26" s="1" t="s">
        <v>48</v>
      </c>
      <c r="C26">
        <v>1706</v>
      </c>
      <c r="D26">
        <v>41</v>
      </c>
      <c r="E26" s="7">
        <v>43923.291666666664</v>
      </c>
      <c r="F26" s="1">
        <v>17589</v>
      </c>
      <c r="G26" s="2">
        <f>states[[#This Row],[positive]]/states[[#This Row],[total]]</f>
        <v>9.6992438455853092E-2</v>
      </c>
    </row>
    <row r="27" spans="2:7" x14ac:dyDescent="0.25">
      <c r="B27" s="1" t="s">
        <v>6</v>
      </c>
      <c r="C27">
        <v>1598</v>
      </c>
      <c r="D27">
        <v>32</v>
      </c>
      <c r="E27" s="7">
        <v>43922.916666666664</v>
      </c>
      <c r="F27" s="1">
        <v>22709</v>
      </c>
      <c r="G27" s="2">
        <f>states[[#This Row],[positive]]/states[[#This Row],[total]]</f>
        <v>7.0368576335373634E-2</v>
      </c>
    </row>
    <row r="28" spans="2:7" x14ac:dyDescent="0.25">
      <c r="B28" s="1" t="s">
        <v>43</v>
      </c>
      <c r="C28">
        <v>1554</v>
      </c>
      <c r="D28">
        <v>31</v>
      </c>
      <c r="E28" s="7">
        <v>43923.586111111108</v>
      </c>
      <c r="F28" s="1">
        <v>6995</v>
      </c>
      <c r="G28" s="2">
        <f>states[[#This Row],[positive]]/states[[#This Row],[total]]</f>
        <v>0.22215868477483916</v>
      </c>
    </row>
    <row r="29" spans="2:7" x14ac:dyDescent="0.25">
      <c r="B29" s="1" t="s">
        <v>36</v>
      </c>
      <c r="C29">
        <v>1458</v>
      </c>
      <c r="D29">
        <v>38</v>
      </c>
      <c r="E29" s="7">
        <v>43923.3125</v>
      </c>
      <c r="F29" s="1">
        <v>14046</v>
      </c>
      <c r="G29" s="2">
        <f>states[[#This Row],[positive]]/states[[#This Row],[total]]</f>
        <v>0.10380179410508329</v>
      </c>
    </row>
    <row r="30" spans="2:7" x14ac:dyDescent="0.25">
      <c r="B30" s="1" t="s">
        <v>4</v>
      </c>
      <c r="C30">
        <v>1233</v>
      </c>
      <c r="D30">
        <v>32</v>
      </c>
      <c r="E30" s="7">
        <v>43922.916666666664</v>
      </c>
      <c r="F30" s="1">
        <v>8736</v>
      </c>
      <c r="G30" s="2">
        <f>states[[#This Row],[positive]]/states[[#This Row],[total]]</f>
        <v>0.14114010989010989</v>
      </c>
    </row>
    <row r="31" spans="2:7" x14ac:dyDescent="0.25">
      <c r="B31" s="1" t="s">
        <v>28</v>
      </c>
      <c r="C31">
        <v>1177</v>
      </c>
      <c r="D31">
        <v>26</v>
      </c>
      <c r="E31" s="7">
        <v>43922.708333333336</v>
      </c>
      <c r="F31" s="1">
        <v>5930</v>
      </c>
      <c r="G31" s="2">
        <f>states[[#This Row],[positive]]/states[[#This Row],[total]]</f>
        <v>0.19848229342327151</v>
      </c>
    </row>
    <row r="32" spans="2:7" x14ac:dyDescent="0.25">
      <c r="B32" s="1" t="s">
        <v>47</v>
      </c>
      <c r="C32">
        <v>1074</v>
      </c>
      <c r="D32">
        <v>7</v>
      </c>
      <c r="E32" s="7">
        <v>43923.541666666664</v>
      </c>
      <c r="F32" s="1">
        <v>21065</v>
      </c>
      <c r="G32" s="2">
        <f>states[[#This Row],[positive]]/states[[#This Row],[total]]</f>
        <v>5.0985046285307381E-2</v>
      </c>
    </row>
    <row r="33" spans="2:7" x14ac:dyDescent="0.25">
      <c r="B33" s="1" t="s">
        <v>39</v>
      </c>
      <c r="C33">
        <v>879</v>
      </c>
      <c r="D33">
        <v>34</v>
      </c>
      <c r="E33" s="7">
        <v>43922.25</v>
      </c>
      <c r="F33" s="1">
        <v>2144</v>
      </c>
      <c r="G33" s="2">
        <f>states[[#This Row],[positive]]/states[[#This Row],[total]]</f>
        <v>0.4099813432835821</v>
      </c>
    </row>
    <row r="34" spans="2:7" x14ac:dyDescent="0.25">
      <c r="B34" s="1" t="s">
        <v>26</v>
      </c>
      <c r="C34">
        <v>742</v>
      </c>
      <c r="D34">
        <v>18</v>
      </c>
      <c r="E34" s="7">
        <v>43923.416666666664</v>
      </c>
      <c r="F34" s="1">
        <v>22394</v>
      </c>
      <c r="G34" s="2">
        <f>states[[#This Row],[positive]]/states[[#This Row],[total]]</f>
        <v>3.313387514512816E-2</v>
      </c>
    </row>
    <row r="35" spans="2:7" x14ac:dyDescent="0.25">
      <c r="B35" s="1" t="s">
        <v>40</v>
      </c>
      <c r="C35">
        <v>736</v>
      </c>
      <c r="D35">
        <v>19</v>
      </c>
      <c r="E35" s="7">
        <v>43922.375</v>
      </c>
      <c r="F35" s="1">
        <v>14868</v>
      </c>
      <c r="G35" s="2">
        <f>states[[#This Row],[positive]]/states[[#This Row],[total]]</f>
        <v>4.9502286790422387E-2</v>
      </c>
    </row>
    <row r="36" spans="2:7" x14ac:dyDescent="0.25">
      <c r="B36" s="1" t="s">
        <v>20</v>
      </c>
      <c r="C36">
        <v>680</v>
      </c>
      <c r="D36">
        <v>20</v>
      </c>
      <c r="E36" s="7">
        <v>43922.625</v>
      </c>
      <c r="F36" s="1">
        <v>7900</v>
      </c>
      <c r="G36" s="2">
        <f>states[[#This Row],[positive]]/states[[#This Row],[total]]</f>
        <v>8.6075949367088608E-2</v>
      </c>
    </row>
    <row r="37" spans="2:7" x14ac:dyDescent="0.25">
      <c r="B37" s="1" t="s">
        <v>16</v>
      </c>
      <c r="C37">
        <v>669</v>
      </c>
      <c r="D37">
        <v>9</v>
      </c>
      <c r="E37" s="7">
        <v>43922.708333333336</v>
      </c>
      <c r="F37" s="1">
        <v>7282</v>
      </c>
      <c r="G37" s="2">
        <f>states[[#This Row],[positive]]/states[[#This Row],[total]]</f>
        <v>9.1870365284262567E-2</v>
      </c>
    </row>
    <row r="38" spans="2:7" x14ac:dyDescent="0.25">
      <c r="B38" s="1" t="s">
        <v>42</v>
      </c>
      <c r="C38">
        <v>657</v>
      </c>
      <c r="D38">
        <v>12</v>
      </c>
      <c r="E38" s="7">
        <v>43923.581944444442</v>
      </c>
      <c r="F38" s="1">
        <v>5069</v>
      </c>
      <c r="G38" s="2">
        <f>states[[#This Row],[positive]]/states[[#This Row],[total]]</f>
        <v>0.12961136318800554</v>
      </c>
    </row>
    <row r="39" spans="2:7" x14ac:dyDescent="0.25">
      <c r="B39" s="1" t="s">
        <v>10</v>
      </c>
      <c r="C39">
        <v>653</v>
      </c>
      <c r="D39">
        <v>12</v>
      </c>
      <c r="E39" s="7">
        <v>43923.291666666664</v>
      </c>
      <c r="F39" s="1">
        <v>5070</v>
      </c>
      <c r="G39" s="2">
        <f>states[[#This Row],[positive]]/states[[#This Row],[total]]</f>
        <v>0.12879684418145956</v>
      </c>
    </row>
    <row r="40" spans="2:7" x14ac:dyDescent="0.25">
      <c r="B40" s="1" t="s">
        <v>5</v>
      </c>
      <c r="C40">
        <v>643</v>
      </c>
      <c r="D40">
        <v>12</v>
      </c>
      <c r="E40" s="7">
        <v>43923.53125</v>
      </c>
      <c r="F40" s="1">
        <v>8523</v>
      </c>
      <c r="G40" s="2">
        <f>states[[#This Row],[positive]]/states[[#This Row],[total]]</f>
        <v>7.5442919159920213E-2</v>
      </c>
    </row>
    <row r="41" spans="2:7" x14ac:dyDescent="0.25">
      <c r="B41" s="1" t="s">
        <v>15</v>
      </c>
      <c r="C41">
        <v>614</v>
      </c>
      <c r="D41">
        <v>11</v>
      </c>
      <c r="E41" s="7">
        <v>43922.916666666664</v>
      </c>
      <c r="F41" s="1">
        <v>8668</v>
      </c>
      <c r="G41" s="2">
        <f>states[[#This Row],[positive]]/states[[#This Row],[total]]</f>
        <v>7.0835256114443926E-2</v>
      </c>
    </row>
    <row r="42" spans="2:7" x14ac:dyDescent="0.25">
      <c r="B42" s="1" t="s">
        <v>19</v>
      </c>
      <c r="C42">
        <v>552</v>
      </c>
      <c r="D42">
        <v>13</v>
      </c>
      <c r="E42" s="7">
        <v>43923.416666666664</v>
      </c>
      <c r="F42" s="1">
        <v>6611</v>
      </c>
      <c r="G42" s="2">
        <f>states[[#This Row],[positive]]/states[[#This Row],[total]]</f>
        <v>8.3497201633640897E-2</v>
      </c>
    </row>
    <row r="43" spans="2:7" x14ac:dyDescent="0.25">
      <c r="B43" s="1" t="s">
        <v>33</v>
      </c>
      <c r="C43">
        <v>415</v>
      </c>
      <c r="D43">
        <v>4</v>
      </c>
      <c r="E43" s="7">
        <v>43922.291666666664</v>
      </c>
      <c r="F43" s="1">
        <v>6493</v>
      </c>
      <c r="G43" s="2">
        <f>states[[#This Row],[positive]]/states[[#This Row],[total]]</f>
        <v>6.391498536885877E-2</v>
      </c>
    </row>
    <row r="44" spans="2:7" x14ac:dyDescent="0.25">
      <c r="B44" s="1" t="s">
        <v>11</v>
      </c>
      <c r="C44">
        <v>393</v>
      </c>
      <c r="D44">
        <v>12</v>
      </c>
      <c r="E44" s="7">
        <v>43923.614583333336</v>
      </c>
      <c r="F44" s="1">
        <v>4959</v>
      </c>
      <c r="G44" s="2">
        <f>states[[#This Row],[positive]]/states[[#This Row],[total]]</f>
        <v>7.9249848759830613E-2</v>
      </c>
    </row>
    <row r="45" spans="2:7" x14ac:dyDescent="0.25">
      <c r="B45" s="1" t="s">
        <v>24</v>
      </c>
      <c r="C45">
        <v>376</v>
      </c>
      <c r="D45">
        <v>7</v>
      </c>
      <c r="E45" s="7">
        <v>43923.333333333336</v>
      </c>
      <c r="F45" s="1">
        <v>6464</v>
      </c>
      <c r="G45" s="2">
        <f>states[[#This Row],[positive]]/states[[#This Row],[total]]</f>
        <v>5.8168316831683171E-2</v>
      </c>
    </row>
    <row r="46" spans="2:7" x14ac:dyDescent="0.25">
      <c r="B46" s="1" t="s">
        <v>35</v>
      </c>
      <c r="C46">
        <v>363</v>
      </c>
      <c r="D46">
        <v>6</v>
      </c>
      <c r="E46" s="7">
        <v>43921.916666666664</v>
      </c>
      <c r="F46" s="1">
        <v>14011</v>
      </c>
      <c r="G46" s="2">
        <f>states[[#This Row],[positive]]/states[[#This Row],[total]]</f>
        <v>2.5908214973949038E-2</v>
      </c>
    </row>
    <row r="47" spans="2:7" x14ac:dyDescent="0.25">
      <c r="B47" s="1" t="s">
        <v>49</v>
      </c>
      <c r="C47">
        <v>338</v>
      </c>
      <c r="D47">
        <v>17</v>
      </c>
      <c r="E47" s="7">
        <v>43923.458333333336</v>
      </c>
      <c r="F47" s="1">
        <v>5049</v>
      </c>
      <c r="G47" s="2">
        <f>states[[#This Row],[positive]]/states[[#This Row],[total]]</f>
        <v>6.6943949296890473E-2</v>
      </c>
    </row>
    <row r="48" spans="2:7" x14ac:dyDescent="0.25">
      <c r="B48" s="1" t="s">
        <v>54</v>
      </c>
      <c r="C48">
        <v>316</v>
      </c>
      <c r="D48">
        <v>12</v>
      </c>
      <c r="E48" s="7">
        <v>43923.208333333336</v>
      </c>
      <c r="F48" s="1">
        <v>1920</v>
      </c>
      <c r="G48" s="2">
        <f>states[[#This Row],[positive]]/states[[#This Row],[total]]</f>
        <v>0.16458333333333333</v>
      </c>
    </row>
    <row r="49" spans="2:7" x14ac:dyDescent="0.25">
      <c r="B49" s="1" t="s">
        <v>14</v>
      </c>
      <c r="C49">
        <v>258</v>
      </c>
      <c r="D49">
        <v>1</v>
      </c>
      <c r="E49" s="7">
        <v>43922.666666666664</v>
      </c>
      <c r="F49" s="1">
        <v>10464</v>
      </c>
      <c r="G49" s="2">
        <f>states[[#This Row],[positive]]/states[[#This Row],[total]]</f>
        <v>2.4655963302752295E-2</v>
      </c>
    </row>
    <row r="50" spans="2:7" x14ac:dyDescent="0.25">
      <c r="B50" s="1" t="s">
        <v>32</v>
      </c>
      <c r="C50">
        <v>246</v>
      </c>
      <c r="D50">
        <v>5</v>
      </c>
      <c r="E50" s="7">
        <v>43923.5</v>
      </c>
      <c r="F50" s="1">
        <v>4224</v>
      </c>
      <c r="G50" s="2">
        <f>states[[#This Row],[positive]]/states[[#This Row],[total]]</f>
        <v>5.823863636363636E-2</v>
      </c>
    </row>
    <row r="51" spans="2:7" x14ac:dyDescent="0.25">
      <c r="B51" s="1" t="s">
        <v>29</v>
      </c>
      <c r="C51">
        <v>227</v>
      </c>
      <c r="D51">
        <v>5</v>
      </c>
      <c r="E51" s="7">
        <v>43923.333333333336</v>
      </c>
      <c r="F51" s="1">
        <v>5320</v>
      </c>
      <c r="G51" s="2">
        <f>states[[#This Row],[positive]]/states[[#This Row],[total]]</f>
        <v>4.2669172932330829E-2</v>
      </c>
    </row>
    <row r="52" spans="2:7" x14ac:dyDescent="0.25">
      <c r="B52" s="1" t="s">
        <v>52</v>
      </c>
      <c r="C52">
        <v>217</v>
      </c>
      <c r="D52">
        <v>2</v>
      </c>
      <c r="E52" s="7">
        <v>43922.928472222222</v>
      </c>
      <c r="F52" s="1">
        <v>5493</v>
      </c>
      <c r="G52" s="2">
        <f>states[[#This Row],[positive]]/states[[#This Row],[total]]</f>
        <v>3.9504824321864189E-2</v>
      </c>
    </row>
    <row r="53" spans="2:7" x14ac:dyDescent="0.25">
      <c r="B53" s="1" t="s">
        <v>44</v>
      </c>
      <c r="C53">
        <v>165</v>
      </c>
      <c r="D53">
        <v>2</v>
      </c>
      <c r="E53" s="7">
        <v>43922.666666666664</v>
      </c>
      <c r="F53" s="1">
        <v>4382</v>
      </c>
      <c r="G53" s="2">
        <f>states[[#This Row],[positive]]/states[[#This Row],[total]]</f>
        <v>3.7654039251483341E-2</v>
      </c>
    </row>
    <row r="54" spans="2:7" x14ac:dyDescent="0.25">
      <c r="B54" s="1" t="s">
        <v>31</v>
      </c>
      <c r="C54">
        <v>159</v>
      </c>
      <c r="D54">
        <v>3</v>
      </c>
      <c r="E54" s="7">
        <v>43923.455555555556</v>
      </c>
      <c r="F54" s="1">
        <v>4980</v>
      </c>
      <c r="G54" s="2">
        <f>states[[#This Row],[positive]]/states[[#This Row],[total]]</f>
        <v>3.1927710843373494E-2</v>
      </c>
    </row>
    <row r="55" spans="2:7" x14ac:dyDescent="0.25">
      <c r="B55" s="1" t="s">
        <v>53</v>
      </c>
      <c r="C55">
        <v>150</v>
      </c>
      <c r="D55">
        <v>0</v>
      </c>
      <c r="E55" s="7">
        <v>43923.354166666664</v>
      </c>
      <c r="F55" s="1">
        <v>2589</v>
      </c>
      <c r="G55" s="2">
        <f>states[[#This Row],[positive]]/states[[#This Row],[total]]</f>
        <v>5.7937427578215531E-2</v>
      </c>
    </row>
    <row r="56" spans="2:7" x14ac:dyDescent="0.25">
      <c r="B56" s="1" t="s">
        <v>3</v>
      </c>
      <c r="C56">
        <v>143</v>
      </c>
      <c r="D56">
        <v>3</v>
      </c>
      <c r="E56" s="7">
        <v>43922.791666666664</v>
      </c>
      <c r="F56" s="1">
        <v>5022</v>
      </c>
      <c r="G56" s="2">
        <f>states[[#This Row],[positive]]/states[[#This Row],[total]]</f>
        <v>2.8474711270410194E-2</v>
      </c>
    </row>
    <row r="57" spans="2:7" x14ac:dyDescent="0.25">
      <c r="B57" s="1" t="s">
        <v>56</v>
      </c>
      <c r="C57">
        <v>82</v>
      </c>
      <c r="D57">
        <v>3</v>
      </c>
      <c r="E57" s="7">
        <v>43923.270833333336</v>
      </c>
      <c r="F57" s="1">
        <v>524</v>
      </c>
      <c r="G57" s="2">
        <f>states[[#This Row],[positive]]/states[[#This Row],[total]]</f>
        <v>0.15648854961832062</v>
      </c>
    </row>
    <row r="58" spans="2:7" x14ac:dyDescent="0.25">
      <c r="B58" s="1" t="s">
        <v>58</v>
      </c>
      <c r="C58">
        <v>33</v>
      </c>
      <c r="E58" s="7">
        <v>43923.3125</v>
      </c>
      <c r="F58" s="1">
        <v>182</v>
      </c>
      <c r="G58" s="2">
        <f>states[[#This Row],[positive]]/states[[#This Row],[total]]</f>
        <v>0.18131868131868131</v>
      </c>
    </row>
    <row r="59" spans="2:7" x14ac:dyDescent="0.25">
      <c r="B59" s="1" t="s">
        <v>57</v>
      </c>
      <c r="C59">
        <v>8</v>
      </c>
      <c r="D59">
        <v>1</v>
      </c>
      <c r="E59" s="7">
        <v>43923.041666666664</v>
      </c>
      <c r="F59" s="1">
        <v>21</v>
      </c>
      <c r="G59" s="2">
        <f>states[[#This Row],[positive]]/states[[#This Row],[total]]</f>
        <v>0.38095238095238093</v>
      </c>
    </row>
    <row r="60" spans="2:7" x14ac:dyDescent="0.25">
      <c r="B60" s="1" t="s">
        <v>55</v>
      </c>
      <c r="C60">
        <v>0</v>
      </c>
      <c r="D60">
        <v>0</v>
      </c>
      <c r="E60" s="7">
        <v>43920.875</v>
      </c>
      <c r="F60" s="1">
        <v>20</v>
      </c>
      <c r="G60" s="2">
        <f>states[[#This Row],[positive]]/states[[#This Row],[total]]</f>
        <v>0</v>
      </c>
    </row>
  </sheetData>
  <hyperlinks>
    <hyperlink ref="I13" r:id="rId1" xr:uid="{E1D9C171-9EDF-4252-A32C-E9A4476B6FEA}"/>
  </hyperlinks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6 d 6 0 5 9 - b e d f - 4 a d d - a 3 a 7 - b 8 3 8 8 c b 3 5 7 4 d "   x m l n s = " h t t p : / / s c h e m a s . m i c r o s o f t . c o m / D a t a M a s h u p " > A A A A A L U E A A B Q S w M E F A A C A A g A B q O C U E I g 2 K q l A A A A 9 g A A A B I A H A B D b 2 5 m a W c v U G F j a 2 F n Z S 5 4 b W w g o h g A K K A U A A A A A A A A A A A A A A A A A A A A A A A A A A A A h Y / R C o I w G I V f R X b v N o 1 A 5 H d e d J s Q S N H t m E t H + h t u N t + t i x 6 p V 0 g o q 7 s u z + E 7 8 J 3 H 7 Q 7 5 1 L X B V Q / W 9 J i R i H I S a F R 9 Z b D O y O h O Y U J y A T u p z r L W w Q y j T S d r M t I 4 d 0 k Z 8 9 5 T v 6 L 9 U L O Y 8 4 g d i 2 2 p G t 3 J 0 K B 1 E p U m n 1 X 1 f 0 U E H F 4 y I q Y J p + u E c x o B W 0 o o D H 6 B e P a l H N h P C Z u x d e O g h c Z w X w J b I r D 3 B / E E U E s D B B Q A A g A I A A a j g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o 4 J Q 1 T + W d K 4 B A A D v A w A A E w A c A E Z v c m 1 1 b G F z L 1 N l Y 3 R p b 2 4 x L m 0 g o h g A K K A U A A A A A A A A A A A A A A A A A A A A A A A A A A A A h Z M x b 9 s w E I V 3 A / 4 P B L M o A C E n Q J u h g Y b C L p A M a V r L Q I a g A 0 N d I q I k z y B P a g P D / 7 2 k p E B y 7 L Z a d H p 3 e P z u S Q q g S K N j Z X + / v J 7 P 5 r N Q S w 8 V C y Q J A i u Y A Z r P W L x K b L y C q C x D m 6 9 Q N R Y c Z Q / w l C / R U a x D x m u i b f i 0 W C h s d U V e q p / a v e Q K 7 U J u 9 a L 3 z F V o + b l 4 X I H R V h P 4 g g s u 2 B e n s I r T x d X H i 4 t L w b 4 3 S F D S q 4 F i L P O v 6 O D H u e i J z v g 3 j z b 2 K n Y D s g I f e M T b y K c 4 O H Q G P e v h B X s c 9 M / G l E o a 6 U N B v p l a r s F i G x 3 v q Q b P l m g a 6 y a + J Z i Y 1 i B n J w j E j n d 7 x p X 4 F o M m 3 X Z 1 B Z L q r o j N u 7 j q s 4 Y q P R O S N B s I t I b Q G A p 8 P 8 I s a + l e o v n m d Q s j w 8 Z L F 5 7 R 2 x 4 j N R P K a X K x G 4 E o T j K C 3 7 Q X b D e l u 3 V 0 9 S F P R l 3 n j f W 9 f E j e u S W N t O 0 H j l Y 5 s N h P Q 0 Y f 0 4 q w R w E P r T H h g w z + m + 6 / 0 l y D k / b 0 m a k x H n m M l 1 J 8 / + L s W 3 2 Q W V 8 E / r d A e o 1 P 0 y j R p y 9 o j b + m H 1 o U s 2 P m B D J Z / D 5 x 5 i s I C l z 6 e 6 L t f K b d K e f r P 1 B L A Q I t A B Q A A g A I A A a j g l B C I N i q p Q A A A P Y A A A A S A A A A A A A A A A A A A A A A A A A A A A B D b 2 5 m a W c v U G F j a 2 F n Z S 5 4 b W x Q S w E C L Q A U A A I A C A A G o 4 J Q D 8 r p q 6 Q A A A D p A A A A E w A A A A A A A A A A A A A A A A D x A A A A W 0 N v b n R l b n R f V H l w Z X N d L n h t b F B L A Q I t A B Q A A g A I A A a j g l D V P 5 Z 0 r g E A A O 8 D A A A T A A A A A A A A A A A A A A A A A O I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N A A A A A A A A o g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G F 0 Z X M i I C 8 + P E V u d H J 5 I F R 5 c G U 9 I k Z p b G x l Z E N v b X B s Z X R l U m V z d W x 0 V G 9 X b 3 J r c 2 h l Z X Q i I F Z h b H V l P S J s M S I g L z 4 8 R W 5 0 c n k g V H l w Z T 0 i U X V l c n l J R C I g V m F s d W U 9 I n M 5 Y z I 1 N m I 3 N C 1 m Y j k 2 L T Q w M D M t Y W V m O C 0 5 N z k z Y W J k Z m E y N G Y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G a W x s R X J y b 3 J D b 3 V u d C I g V m F s d W U 9 I m w w I i A v P j x F b n R y e S B U e X B l P S J G a W x s T G F z d F V w Z G F 0 Z W Q i I F Z h b H V l P S J k M j A y M C 0 w N C 0 w M 1 Q w M j o y N D o x M y 4 4 M z U 4 O D g 1 W i I g L z 4 8 R W 5 0 c n k g V H l w Z T 0 i R m l s b E V y c m 9 y Q 2 9 k Z S I g V m F s d W U 9 I n N V b m t u b 3 d u I i A v P j x F b n R y e S B U e X B l P S J G a W x s Q 2 9 s d W 1 u V H l w Z X M i I F Z h b H V l P S J z Q m d N R E J 3 T T 0 i I C 8 + P E V u d H J 5 I F R 5 c G U 9 I k Z p b G x D b 3 V u d C I g V m F s d W U 9 I m w 1 N i I g L z 4 8 R W 5 0 c n k g V H l w Z T 0 i R m l s b E N v b H V t b k 5 h b W V z I i B W Y W x 1 Z T 0 i c 1 s m c X V v d D t z d G F 0 Z S Z x d W 9 0 O y w m c X V v d D t w b 3 N p d G l 2 Z S Z x d W 9 0 O y w m c X V v d D t k Z W F 0 a H M m c X V v d D s s J n F 1 b 3 Q 7 b W 9 k a W Z p Z W Q m c X V v d D s s J n F 1 b 3 Q 7 d G 9 0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c y 9 D a G F u Z 2 V k I F R 5 c G U u e 3 N 0 Y X R l L D B 9 J n F 1 b 3 Q 7 L C Z x d W 9 0 O 1 N l Y 3 R p b 2 4 x L 3 N 0 Y X R l c y 9 D a G F u Z 2 V k I F R 5 c G U u e 3 B v c 2 l 0 a X Z l L D F 9 J n F 1 b 3 Q 7 L C Z x d W 9 0 O 1 N l Y 3 R p b 2 4 x L 3 N 0 Y X R l c y 9 D a G F u Z 2 V k I F R 5 c G U u e 2 R l Y X R o L D J 9 J n F 1 b 3 Q 7 L C Z x d W 9 0 O 1 N l Y 3 R p b 2 4 x L 3 N 0 Y X R l c y 9 D a G F u Z 2 V k I F R 5 c G U u e 2 R h d G V N b 2 R p Z m l l Z C w z f S Z x d W 9 0 O y w m c X V v d D t T Z W N 0 a W 9 u M S 9 z d G F 0 Z X M v Q 2 h h b m d l Z C B U e X B l L n t 0 b 3 R h b F R l c 3 R S Z X N 1 b H R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0 Y X R l c y 9 D a G F u Z 2 V k I F R 5 c G U u e 3 N 0 Y X R l L D B 9 J n F 1 b 3 Q 7 L C Z x d W 9 0 O 1 N l Y 3 R p b 2 4 x L 3 N 0 Y X R l c y 9 D a G F u Z 2 V k I F R 5 c G U u e 3 B v c 2 l 0 a X Z l L D F 9 J n F 1 b 3 Q 7 L C Z x d W 9 0 O 1 N l Y 3 R p b 2 4 x L 3 N 0 Y X R l c y 9 D a G F u Z 2 V k I F R 5 c G U u e 2 R l Y X R o L D J 9 J n F 1 b 3 Q 7 L C Z x d W 9 0 O 1 N l Y 3 R p b 2 4 x L 3 N 0 Y X R l c y 9 D a G F u Z 2 V k I F R 5 c G U u e 2 R h d G V N b 2 R p Z m l l Z C w z f S Z x d W 9 0 O y w m c X V v d D t T Z W N 0 a W 9 u M S 9 z d G F 0 Z X M v Q 2 h h b m d l Z C B U e X B l L n t 0 b 3 R h b F R l c 3 R S Z X N 1 b H R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z G x g X v O j R 6 0 Y 5 u w 0 z p p d A A A A A A I A A A A A A B B m A A A A A Q A A I A A A A I l g B Z v Q l 7 p 2 f V g + q b D w 8 r e f W u b X I T T V Z y I F h n h t 4 C 6 3 A A A A A A 6 A A A A A A g A A I A A A A G e o G l 0 / u / K k z Q 5 3 M 2 0 P 7 z J X 9 B 8 X u S I t U u 0 s l 1 b X J U 1 7 U A A A A H w 8 e M s r c I K 5 d Y e z 7 Z Y a A a M C p B C 6 S 9 4 2 N Q S b 8 7 6 c w 2 2 d h C e f M b 9 b m f H I 5 P K 0 M w 8 d 2 X f c + y k l f q D 0 x U p 1 S X d l m 6 q e 5 P O 2 b O B + w v e D C S S l H o U m Q A A A A P F 8 x E t A G / N Q Y L n j / z w y n G c R E E K Y k 9 v s W O c 6 d k r E E 5 R r U n A a H f V U x 8 6 2 + a v r d x u K / u T 3 D t j W A b 3 R b i 7 C d f W 5 m L A = < / D a t a M a s h u p > 
</file>

<file path=customXml/itemProps1.xml><?xml version="1.0" encoding="utf-8"?>
<ds:datastoreItem xmlns:ds="http://schemas.openxmlformats.org/officeDocument/2006/customXml" ds:itemID="{855A7836-989C-4B16-BDD4-42E0B856FA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kazan</dc:creator>
  <cp:lastModifiedBy>kazan</cp:lastModifiedBy>
  <dcterms:created xsi:type="dcterms:W3CDTF">2018-05-01T18:36:50Z</dcterms:created>
  <dcterms:modified xsi:type="dcterms:W3CDTF">2020-04-03T02:27:11Z</dcterms:modified>
</cp:coreProperties>
</file>