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Q1.(a)" sheetId="1" r:id="rId1"/>
    <sheet name="Q1.(b)" sheetId="2" r:id="rId2"/>
    <sheet name="Q1.(c)" sheetId="3" r:id="rId3"/>
    <sheet name="Q1.(d)" sheetId="4" r:id="rId4"/>
    <sheet name="Q1.(e)" sheetId="5" r:id="rId5"/>
    <sheet name="Q2.(c)" sheetId="6" r:id="rId6"/>
    <sheet name="Q2.(d)" sheetId="7" r:id="rId7"/>
    <sheet name="Q2.(g)" sheetId="8" r:id="rId8"/>
  </sheets>
  <calcPr calcId="152511"/>
</workbook>
</file>

<file path=xl/calcChain.xml><?xml version="1.0" encoding="utf-8"?>
<calcChain xmlns="http://schemas.openxmlformats.org/spreadsheetml/2006/main">
  <c r="D5" i="4" l="1"/>
  <c r="B16" i="7"/>
  <c r="B14" i="7"/>
  <c r="B13" i="7"/>
  <c r="C5" i="6"/>
  <c r="E4" i="5"/>
  <c r="E3" i="5"/>
  <c r="C15" i="4"/>
  <c r="C14" i="4"/>
  <c r="D6" i="4"/>
  <c r="D7" i="4"/>
  <c r="D8" i="4"/>
  <c r="D9" i="4"/>
  <c r="D10" i="4"/>
  <c r="D11" i="4"/>
  <c r="D16" i="3"/>
  <c r="D15" i="3"/>
  <c r="D14" i="3"/>
  <c r="F12" i="3"/>
  <c r="F5" i="3"/>
  <c r="F6" i="3"/>
  <c r="F7" i="3"/>
  <c r="F8" i="3"/>
  <c r="F9" i="3"/>
  <c r="F10" i="3"/>
  <c r="F4" i="3"/>
  <c r="D12" i="3"/>
  <c r="E12" i="3"/>
  <c r="C12" i="3"/>
  <c r="E6" i="3"/>
  <c r="E7" i="3" s="1"/>
  <c r="E8" i="3" s="1"/>
  <c r="E9" i="3" s="1"/>
  <c r="E10" i="3" s="1"/>
  <c r="E5" i="3"/>
  <c r="E4" i="3"/>
  <c r="B22" i="2"/>
  <c r="B21" i="2"/>
  <c r="B20" i="2"/>
  <c r="B19" i="2"/>
  <c r="B18" i="2"/>
  <c r="B17" i="2"/>
  <c r="B15" i="2" l="1"/>
  <c r="B14" i="2"/>
  <c r="D6" i="1"/>
  <c r="D5" i="1"/>
  <c r="D4" i="1"/>
  <c r="B15" i="1"/>
  <c r="D3" i="1"/>
  <c r="C6" i="1"/>
  <c r="C5" i="1"/>
  <c r="C4" i="1"/>
  <c r="C3" i="1"/>
  <c r="C15" i="1"/>
  <c r="D15" i="1"/>
  <c r="E15" i="1"/>
  <c r="C14" i="1"/>
  <c r="D14" i="1"/>
  <c r="E14" i="1"/>
  <c r="B14" i="1"/>
</calcChain>
</file>

<file path=xl/sharedStrings.xml><?xml version="1.0" encoding="utf-8"?>
<sst xmlns="http://schemas.openxmlformats.org/spreadsheetml/2006/main" count="80" uniqueCount="65">
  <si>
    <t>Series</t>
  </si>
  <si>
    <t>x</t>
  </si>
  <si>
    <t>mean</t>
  </si>
  <si>
    <t>median</t>
  </si>
  <si>
    <t>A</t>
  </si>
  <si>
    <t>B</t>
  </si>
  <si>
    <t>C</t>
  </si>
  <si>
    <t>D</t>
  </si>
  <si>
    <t>5,6,7</t>
  </si>
  <si>
    <t>5,6,70</t>
  </si>
  <si>
    <t>5,6,700</t>
  </si>
  <si>
    <t>5,6,7000</t>
  </si>
  <si>
    <t>Mean</t>
  </si>
  <si>
    <t>Median</t>
  </si>
  <si>
    <t>Median is not affected by extreme values.</t>
  </si>
  <si>
    <t>X</t>
  </si>
  <si>
    <t>Mode</t>
  </si>
  <si>
    <t>Geo. Mean</t>
  </si>
  <si>
    <t>Q1</t>
  </si>
  <si>
    <t>Q2</t>
  </si>
  <si>
    <t>Q3</t>
  </si>
  <si>
    <t>P89</t>
  </si>
  <si>
    <t>D6</t>
  </si>
  <si>
    <t>Marks</t>
  </si>
  <si>
    <t>No. of students</t>
  </si>
  <si>
    <t>0--10</t>
  </si>
  <si>
    <t>10--20</t>
  </si>
  <si>
    <t>20-30</t>
  </si>
  <si>
    <t>30-40</t>
  </si>
  <si>
    <t>40-50</t>
  </si>
  <si>
    <t>50-60</t>
  </si>
  <si>
    <t>60-70</t>
  </si>
  <si>
    <t>cf</t>
  </si>
  <si>
    <t>Total</t>
  </si>
  <si>
    <t xml:space="preserve">Mean </t>
  </si>
  <si>
    <t>fx</t>
  </si>
  <si>
    <t>n/2</t>
  </si>
  <si>
    <t>Median class</t>
  </si>
  <si>
    <t>Date</t>
  </si>
  <si>
    <t>Price</t>
  </si>
  <si>
    <t>Return</t>
  </si>
  <si>
    <t>Average Return</t>
  </si>
  <si>
    <t>Risk(std)</t>
  </si>
  <si>
    <t>Min</t>
  </si>
  <si>
    <t>Max</t>
  </si>
  <si>
    <t>Class</t>
  </si>
  <si>
    <t>150-155</t>
  </si>
  <si>
    <t>155-160</t>
  </si>
  <si>
    <t>160-165</t>
  </si>
  <si>
    <t>165-170</t>
  </si>
  <si>
    <t>170-175</t>
  </si>
  <si>
    <t>Bin</t>
  </si>
  <si>
    <t>More</t>
  </si>
  <si>
    <t>Frequency</t>
  </si>
  <si>
    <t>Cumulative %</t>
  </si>
  <si>
    <t>no. of class</t>
  </si>
  <si>
    <t>length of class</t>
  </si>
  <si>
    <t>mode</t>
  </si>
  <si>
    <t>Security Personnel</t>
  </si>
  <si>
    <t xml:space="preserve"> Peons</t>
  </si>
  <si>
    <t>f</t>
  </si>
  <si>
    <t>Q.D</t>
  </si>
  <si>
    <t>clerks</t>
  </si>
  <si>
    <t>managers</t>
  </si>
  <si>
    <t>Bank of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</si>
</sst>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1" fillId="0" borderId="0" xfId="0" applyFont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/>
    <xf numFmtId="0" fontId="1" fillId="3" borderId="1" xfId="0" applyFont="1" applyFill="1" applyBorder="1"/>
    <xf numFmtId="0" fontId="2" fillId="0" borderId="1" xfId="0" applyFont="1" applyFill="1" applyBorder="1"/>
    <xf numFmtId="0" fontId="1" fillId="3" borderId="0" xfId="0" applyFont="1" applyFill="1" applyAlignment="1">
      <alignment horizontal="center" wrapText="1"/>
    </xf>
    <xf numFmtId="14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0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0" fontId="1" fillId="0" borderId="1" xfId="0" applyNumberFormat="1" applyFont="1" applyFill="1" applyBorder="1" applyAlignment="1"/>
    <xf numFmtId="0" fontId="1" fillId="3" borderId="0" xfId="0" applyFont="1" applyFill="1"/>
    <xf numFmtId="0" fontId="3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6" sqref="F16"/>
    </sheetView>
  </sheetViews>
  <sheetFormatPr defaultRowHeight="18.75" x14ac:dyDescent="0.3"/>
  <cols>
    <col min="1" max="16384" width="9.140625" style="2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9" x14ac:dyDescent="0.3">
      <c r="A2" s="1"/>
      <c r="B2" s="1"/>
      <c r="C2" s="1"/>
      <c r="D2" s="1"/>
    </row>
    <row r="3" spans="1:9" x14ac:dyDescent="0.3">
      <c r="A3" s="1" t="s">
        <v>4</v>
      </c>
      <c r="B3" s="1" t="s">
        <v>8</v>
      </c>
      <c r="C3" s="1">
        <f>B14</f>
        <v>6</v>
      </c>
      <c r="D3" s="1">
        <f>B15</f>
        <v>6</v>
      </c>
      <c r="F3" s="24" t="s">
        <v>14</v>
      </c>
      <c r="G3" s="24"/>
      <c r="H3" s="24"/>
      <c r="I3" s="24"/>
    </row>
    <row r="4" spans="1:9" x14ac:dyDescent="0.3">
      <c r="A4" s="1" t="s">
        <v>5</v>
      </c>
      <c r="B4" s="1" t="s">
        <v>9</v>
      </c>
      <c r="C4" s="1">
        <f>C14</f>
        <v>27</v>
      </c>
      <c r="D4" s="1">
        <f>C15</f>
        <v>6</v>
      </c>
      <c r="F4" s="24"/>
      <c r="G4" s="24"/>
      <c r="H4" s="24"/>
      <c r="I4" s="24"/>
    </row>
    <row r="5" spans="1:9" x14ac:dyDescent="0.3">
      <c r="A5" s="1" t="s">
        <v>6</v>
      </c>
      <c r="B5" s="1" t="s">
        <v>10</v>
      </c>
      <c r="C5" s="1">
        <f>D14</f>
        <v>237</v>
      </c>
      <c r="D5" s="1">
        <f>D15</f>
        <v>6</v>
      </c>
    </row>
    <row r="6" spans="1:9" x14ac:dyDescent="0.3">
      <c r="A6" s="1" t="s">
        <v>7</v>
      </c>
      <c r="B6" s="1" t="s">
        <v>11</v>
      </c>
      <c r="C6" s="1">
        <f>E14</f>
        <v>2337</v>
      </c>
      <c r="D6" s="1">
        <f>E15</f>
        <v>6</v>
      </c>
    </row>
    <row r="8" spans="1:9" ht="19.5" thickBot="1" x14ac:dyDescent="0.35"/>
    <row r="9" spans="1:9" x14ac:dyDescent="0.3">
      <c r="A9" s="3"/>
      <c r="B9" s="10" t="s">
        <v>4</v>
      </c>
      <c r="C9" s="10" t="s">
        <v>5</v>
      </c>
      <c r="D9" s="10" t="s">
        <v>6</v>
      </c>
      <c r="E9" s="11" t="s">
        <v>7</v>
      </c>
    </row>
    <row r="10" spans="1:9" x14ac:dyDescent="0.3">
      <c r="A10" s="4"/>
      <c r="B10" s="5">
        <v>5</v>
      </c>
      <c r="C10" s="5">
        <v>5</v>
      </c>
      <c r="D10" s="5">
        <v>5</v>
      </c>
      <c r="E10" s="6">
        <v>5</v>
      </c>
    </row>
    <row r="11" spans="1:9" x14ac:dyDescent="0.3">
      <c r="A11" s="4"/>
      <c r="B11" s="5">
        <v>6</v>
      </c>
      <c r="C11" s="5">
        <v>6</v>
      </c>
      <c r="D11" s="5">
        <v>6</v>
      </c>
      <c r="E11" s="6">
        <v>6</v>
      </c>
    </row>
    <row r="12" spans="1:9" x14ac:dyDescent="0.3">
      <c r="A12" s="4"/>
      <c r="B12" s="5">
        <v>7</v>
      </c>
      <c r="C12" s="5">
        <v>70</v>
      </c>
      <c r="D12" s="5">
        <v>700</v>
      </c>
      <c r="E12" s="6">
        <v>7000</v>
      </c>
    </row>
    <row r="13" spans="1:9" x14ac:dyDescent="0.3">
      <c r="A13" s="4"/>
      <c r="B13" s="5"/>
      <c r="C13" s="5"/>
      <c r="D13" s="5"/>
      <c r="E13" s="6"/>
    </row>
    <row r="14" spans="1:9" x14ac:dyDescent="0.3">
      <c r="A14" s="12" t="s">
        <v>12</v>
      </c>
      <c r="B14" s="5">
        <f>AVERAGE(B10:B12)</f>
        <v>6</v>
      </c>
      <c r="C14" s="5">
        <f t="shared" ref="C14:E14" si="0">AVERAGE(C10:C12)</f>
        <v>27</v>
      </c>
      <c r="D14" s="5">
        <f t="shared" si="0"/>
        <v>237</v>
      </c>
      <c r="E14" s="6">
        <f t="shared" si="0"/>
        <v>2337</v>
      </c>
    </row>
    <row r="15" spans="1:9" ht="19.5" thickBot="1" x14ac:dyDescent="0.35">
      <c r="A15" s="13" t="s">
        <v>13</v>
      </c>
      <c r="B15" s="7">
        <f>MEDIAN(B10:B12)</f>
        <v>6</v>
      </c>
      <c r="C15" s="7">
        <f t="shared" ref="C15:E15" si="1">MEDIAN(C10:C12)</f>
        <v>6</v>
      </c>
      <c r="D15" s="7">
        <f t="shared" si="1"/>
        <v>6</v>
      </c>
      <c r="E15" s="8">
        <f t="shared" si="1"/>
        <v>6</v>
      </c>
    </row>
  </sheetData>
  <mergeCells count="1">
    <mergeCell ref="F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6" workbookViewId="0">
      <selection activeCell="F11" sqref="F11"/>
    </sheetView>
  </sheetViews>
  <sheetFormatPr defaultRowHeight="18.75" x14ac:dyDescent="0.3"/>
  <cols>
    <col min="1" max="1" width="12.42578125" style="2" customWidth="1"/>
    <col min="2" max="16384" width="9.140625" style="2"/>
  </cols>
  <sheetData>
    <row r="1" spans="1:3" ht="19.5" thickBot="1" x14ac:dyDescent="0.35"/>
    <row r="2" spans="1:3" x14ac:dyDescent="0.3">
      <c r="B2" s="15" t="s">
        <v>15</v>
      </c>
    </row>
    <row r="3" spans="1:3" x14ac:dyDescent="0.3">
      <c r="B3" s="16">
        <v>85</v>
      </c>
    </row>
    <row r="4" spans="1:3" x14ac:dyDescent="0.3">
      <c r="B4" s="16">
        <v>26</v>
      </c>
    </row>
    <row r="5" spans="1:3" x14ac:dyDescent="0.3">
      <c r="B5" s="16">
        <v>24</v>
      </c>
    </row>
    <row r="6" spans="1:3" x14ac:dyDescent="0.3">
      <c r="B6" s="16">
        <v>98</v>
      </c>
    </row>
    <row r="7" spans="1:3" x14ac:dyDescent="0.3">
      <c r="B7" s="16">
        <v>88</v>
      </c>
    </row>
    <row r="8" spans="1:3" x14ac:dyDescent="0.3">
      <c r="B8" s="16">
        <v>74</v>
      </c>
    </row>
    <row r="9" spans="1:3" x14ac:dyDescent="0.3">
      <c r="B9" s="16">
        <v>58</v>
      </c>
    </row>
    <row r="10" spans="1:3" x14ac:dyDescent="0.3">
      <c r="B10" s="16">
        <v>96</v>
      </c>
    </row>
    <row r="11" spans="1:3" x14ac:dyDescent="0.3">
      <c r="B11" s="16">
        <v>33</v>
      </c>
    </row>
    <row r="12" spans="1:3" ht="19.5" thickBot="1" x14ac:dyDescent="0.35">
      <c r="B12" s="17">
        <v>66</v>
      </c>
    </row>
    <row r="14" spans="1:3" x14ac:dyDescent="0.3">
      <c r="A14" s="23" t="s">
        <v>12</v>
      </c>
      <c r="B14" s="22">
        <f>AVERAGE(B3:B12)</f>
        <v>64.8</v>
      </c>
    </row>
    <row r="15" spans="1:3" x14ac:dyDescent="0.3">
      <c r="A15" s="23" t="s">
        <v>13</v>
      </c>
      <c r="B15" s="22">
        <f>MEDIAN(B3:B12)</f>
        <v>70</v>
      </c>
    </row>
    <row r="16" spans="1:3" x14ac:dyDescent="0.3">
      <c r="A16" s="23" t="s">
        <v>16</v>
      </c>
      <c r="B16" s="22"/>
      <c r="C16" s="19"/>
    </row>
    <row r="17" spans="1:5" x14ac:dyDescent="0.3">
      <c r="A17" s="23" t="s">
        <v>17</v>
      </c>
      <c r="B17" s="22">
        <f>GEOMEAN(B3:B12)</f>
        <v>57.720503191665067</v>
      </c>
    </row>
    <row r="18" spans="1:5" x14ac:dyDescent="0.3">
      <c r="A18" s="23" t="s">
        <v>18</v>
      </c>
      <c r="B18" s="22">
        <f>QUARTILE(B3:B12,1)</f>
        <v>39.25</v>
      </c>
    </row>
    <row r="19" spans="1:5" x14ac:dyDescent="0.3">
      <c r="A19" s="23" t="s">
        <v>19</v>
      </c>
      <c r="B19" s="22">
        <f>QUARTILE(B3:B12,2)</f>
        <v>70</v>
      </c>
    </row>
    <row r="20" spans="1:5" x14ac:dyDescent="0.3">
      <c r="A20" s="23" t="s">
        <v>20</v>
      </c>
      <c r="B20" s="22">
        <f>QUARTILE(B3:B12,3)</f>
        <v>87.25</v>
      </c>
    </row>
    <row r="21" spans="1:5" x14ac:dyDescent="0.3">
      <c r="A21" s="23" t="s">
        <v>21</v>
      </c>
      <c r="B21" s="22">
        <f>PERCENTILE(B3:B12,0.89)</f>
        <v>96.02</v>
      </c>
      <c r="E21" s="18"/>
    </row>
    <row r="22" spans="1:5" x14ac:dyDescent="0.3">
      <c r="A22" s="23" t="s">
        <v>22</v>
      </c>
      <c r="B22" s="22">
        <f>PERCENTILE(B3:B12,0.6)</f>
        <v>78.399999999999991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16" sqref="D16"/>
    </sheetView>
  </sheetViews>
  <sheetFormatPr defaultRowHeight="18.75" x14ac:dyDescent="0.3"/>
  <cols>
    <col min="1" max="2" width="9.140625" style="2"/>
    <col min="3" max="3" width="14.28515625" style="2" customWidth="1"/>
    <col min="4" max="16384" width="9.140625" style="2"/>
  </cols>
  <sheetData>
    <row r="2" spans="2:7" x14ac:dyDescent="0.3">
      <c r="B2" s="9" t="s">
        <v>23</v>
      </c>
      <c r="C2" s="9" t="s">
        <v>24</v>
      </c>
      <c r="D2" s="9" t="s">
        <v>1</v>
      </c>
      <c r="E2" s="9" t="s">
        <v>32</v>
      </c>
      <c r="F2" s="9" t="s">
        <v>35</v>
      </c>
    </row>
    <row r="3" spans="2:7" x14ac:dyDescent="0.3">
      <c r="B3" s="1"/>
      <c r="C3" s="20" t="s">
        <v>60</v>
      </c>
      <c r="D3" s="1"/>
      <c r="E3" s="1"/>
      <c r="F3" s="1"/>
    </row>
    <row r="4" spans="2:7" x14ac:dyDescent="0.3">
      <c r="B4" s="1" t="s">
        <v>25</v>
      </c>
      <c r="C4" s="1">
        <v>5</v>
      </c>
      <c r="D4" s="1">
        <v>5</v>
      </c>
      <c r="E4" s="1">
        <f>C4</f>
        <v>5</v>
      </c>
      <c r="F4" s="1">
        <f>C4*D4</f>
        <v>25</v>
      </c>
    </row>
    <row r="5" spans="2:7" x14ac:dyDescent="0.3">
      <c r="B5" s="21" t="s">
        <v>26</v>
      </c>
      <c r="C5" s="1">
        <v>12</v>
      </c>
      <c r="D5" s="1">
        <v>15</v>
      </c>
      <c r="E5" s="1">
        <f>E4+C5</f>
        <v>17</v>
      </c>
      <c r="F5" s="1">
        <f t="shared" ref="F5:F10" si="0">C5*D5</f>
        <v>180</v>
      </c>
    </row>
    <row r="6" spans="2:7" x14ac:dyDescent="0.3">
      <c r="B6" s="1" t="s">
        <v>27</v>
      </c>
      <c r="C6" s="1">
        <v>15</v>
      </c>
      <c r="D6" s="1">
        <v>25</v>
      </c>
      <c r="E6" s="1">
        <f t="shared" ref="E6:E10" si="1">E5+C6</f>
        <v>32</v>
      </c>
      <c r="F6" s="1">
        <f t="shared" si="0"/>
        <v>375</v>
      </c>
    </row>
    <row r="7" spans="2:7" x14ac:dyDescent="0.3">
      <c r="B7" s="22" t="s">
        <v>28</v>
      </c>
      <c r="C7" s="22">
        <v>25</v>
      </c>
      <c r="D7" s="22">
        <v>35</v>
      </c>
      <c r="E7" s="22">
        <f t="shared" si="1"/>
        <v>57</v>
      </c>
      <c r="F7" s="1">
        <f t="shared" si="0"/>
        <v>875</v>
      </c>
      <c r="G7" s="2" t="s">
        <v>37</v>
      </c>
    </row>
    <row r="8" spans="2:7" x14ac:dyDescent="0.3">
      <c r="B8" s="21" t="s">
        <v>29</v>
      </c>
      <c r="C8" s="1">
        <v>8</v>
      </c>
      <c r="D8" s="1">
        <v>45</v>
      </c>
      <c r="E8" s="1">
        <f t="shared" si="1"/>
        <v>65</v>
      </c>
      <c r="F8" s="1">
        <f t="shared" si="0"/>
        <v>360</v>
      </c>
    </row>
    <row r="9" spans="2:7" x14ac:dyDescent="0.3">
      <c r="B9" s="1" t="s">
        <v>30</v>
      </c>
      <c r="C9" s="1">
        <v>3</v>
      </c>
      <c r="D9" s="1">
        <v>55</v>
      </c>
      <c r="E9" s="1">
        <f t="shared" si="1"/>
        <v>68</v>
      </c>
      <c r="F9" s="1">
        <f t="shared" si="0"/>
        <v>165</v>
      </c>
    </row>
    <row r="10" spans="2:7" x14ac:dyDescent="0.3">
      <c r="B10" s="1" t="s">
        <v>31</v>
      </c>
      <c r="C10" s="1">
        <v>2</v>
      </c>
      <c r="D10" s="1">
        <v>65</v>
      </c>
      <c r="E10" s="1">
        <f t="shared" si="1"/>
        <v>70</v>
      </c>
      <c r="F10" s="1">
        <f t="shared" si="0"/>
        <v>130</v>
      </c>
    </row>
    <row r="11" spans="2:7" x14ac:dyDescent="0.3">
      <c r="B11" s="1"/>
      <c r="C11" s="1"/>
      <c r="D11" s="1"/>
      <c r="E11" s="1"/>
      <c r="F11" s="1"/>
    </row>
    <row r="12" spans="2:7" x14ac:dyDescent="0.3">
      <c r="B12" s="1" t="s">
        <v>33</v>
      </c>
      <c r="C12" s="1">
        <f>SUM(C4:C10)</f>
        <v>70</v>
      </c>
      <c r="D12" s="1">
        <f t="shared" ref="D12:F12" si="2">SUM(D4:D10)</f>
        <v>245</v>
      </c>
      <c r="E12" s="1">
        <f t="shared" si="2"/>
        <v>314</v>
      </c>
      <c r="F12" s="1">
        <f t="shared" si="2"/>
        <v>2110</v>
      </c>
    </row>
    <row r="14" spans="2:7" x14ac:dyDescent="0.3">
      <c r="C14" s="1" t="s">
        <v>34</v>
      </c>
      <c r="D14" s="22">
        <f>F12/C12</f>
        <v>30.142857142857142</v>
      </c>
    </row>
    <row r="15" spans="2:7" x14ac:dyDescent="0.3">
      <c r="C15" s="1" t="s">
        <v>36</v>
      </c>
      <c r="D15" s="1">
        <f>C12/2</f>
        <v>35</v>
      </c>
    </row>
    <row r="16" spans="2:7" x14ac:dyDescent="0.3">
      <c r="C16" s="1" t="s">
        <v>13</v>
      </c>
      <c r="D16" s="22">
        <f>30+(((D15-E6)/C7)*10)</f>
        <v>31.2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opLeftCell="A4" workbookViewId="0">
      <selection activeCell="M12" sqref="M12"/>
    </sheetView>
  </sheetViews>
  <sheetFormatPr defaultRowHeight="18.75" x14ac:dyDescent="0.3"/>
  <cols>
    <col min="1" max="1" width="9.140625" style="2"/>
    <col min="2" max="2" width="14.5703125" style="2" bestFit="1" customWidth="1"/>
    <col min="3" max="3" width="10.5703125" style="2" bestFit="1" customWidth="1"/>
    <col min="4" max="4" width="9.42578125" style="2" bestFit="1" customWidth="1"/>
    <col min="5" max="16384" width="9.140625" style="2"/>
  </cols>
  <sheetData>
    <row r="3" spans="2:10" x14ac:dyDescent="0.3">
      <c r="B3" s="9" t="s">
        <v>38</v>
      </c>
      <c r="C3" s="9" t="s">
        <v>39</v>
      </c>
      <c r="D3" s="9" t="s">
        <v>40</v>
      </c>
    </row>
    <row r="4" spans="2:10" x14ac:dyDescent="0.3">
      <c r="B4" s="25">
        <v>45078</v>
      </c>
      <c r="C4" s="26">
        <v>2207.8000000000002</v>
      </c>
      <c r="D4" s="1"/>
    </row>
    <row r="5" spans="2:10" x14ac:dyDescent="0.3">
      <c r="B5" s="25">
        <v>45079</v>
      </c>
      <c r="C5" s="26">
        <v>2234.5</v>
      </c>
      <c r="D5" s="1">
        <f>((C5-C4)/C4)*100</f>
        <v>1.2093486728870286</v>
      </c>
    </row>
    <row r="6" spans="2:10" x14ac:dyDescent="0.3">
      <c r="B6" s="25">
        <v>45082</v>
      </c>
      <c r="C6" s="26">
        <v>2268.5</v>
      </c>
      <c r="D6" s="1">
        <f t="shared" ref="D6:D11" si="0">((C6-C5)/C5)*100</f>
        <v>1.5215931975833521</v>
      </c>
    </row>
    <row r="7" spans="2:10" x14ac:dyDescent="0.3">
      <c r="B7" s="25">
        <v>45083</v>
      </c>
      <c r="C7" s="26">
        <v>2277.9499999999998</v>
      </c>
      <c r="D7" s="1">
        <f t="shared" si="0"/>
        <v>0.41657482918227107</v>
      </c>
      <c r="I7"/>
      <c r="J7"/>
    </row>
    <row r="8" spans="2:10" x14ac:dyDescent="0.3">
      <c r="B8" s="25">
        <v>45084</v>
      </c>
      <c r="C8" s="26">
        <v>2315.5</v>
      </c>
      <c r="D8" s="1">
        <f t="shared" si="0"/>
        <v>1.6484119493404239</v>
      </c>
      <c r="I8"/>
      <c r="J8"/>
    </row>
    <row r="9" spans="2:10" x14ac:dyDescent="0.3">
      <c r="B9" s="25">
        <v>45085</v>
      </c>
      <c r="C9" s="26">
        <v>2340.3000000000002</v>
      </c>
      <c r="D9" s="1">
        <f t="shared" si="0"/>
        <v>1.0710429712805087</v>
      </c>
      <c r="I9"/>
      <c r="J9"/>
    </row>
    <row r="10" spans="2:10" x14ac:dyDescent="0.3">
      <c r="B10" s="25">
        <v>45086</v>
      </c>
      <c r="C10" s="26">
        <v>2363</v>
      </c>
      <c r="D10" s="1">
        <f t="shared" si="0"/>
        <v>0.96996111609621916</v>
      </c>
      <c r="I10"/>
      <c r="J10"/>
    </row>
    <row r="11" spans="2:10" x14ac:dyDescent="0.3">
      <c r="B11" s="25">
        <v>45089</v>
      </c>
      <c r="C11" s="26">
        <v>2339.9499999999998</v>
      </c>
      <c r="D11" s="1">
        <f t="shared" si="0"/>
        <v>-0.97545493017351592</v>
      </c>
      <c r="I11"/>
      <c r="J11"/>
    </row>
    <row r="12" spans="2:10" x14ac:dyDescent="0.3">
      <c r="I12"/>
      <c r="J12"/>
    </row>
    <row r="13" spans="2:10" x14ac:dyDescent="0.3">
      <c r="I13"/>
      <c r="J13"/>
    </row>
    <row r="14" spans="2:10" x14ac:dyDescent="0.3">
      <c r="B14" s="1" t="s">
        <v>41</v>
      </c>
      <c r="C14" s="22">
        <f>AVERAGE(D5:D11)</f>
        <v>0.83735397231375541</v>
      </c>
      <c r="I14"/>
      <c r="J14"/>
    </row>
    <row r="15" spans="2:10" x14ac:dyDescent="0.3">
      <c r="B15" s="1" t="s">
        <v>42</v>
      </c>
      <c r="C15" s="22">
        <f>STDEV(D5:D11)</f>
        <v>0.89441832343731698</v>
      </c>
      <c r="I15"/>
      <c r="J15"/>
    </row>
    <row r="16" spans="2:10" x14ac:dyDescent="0.3">
      <c r="I16"/>
      <c r="J16"/>
    </row>
    <row r="17" spans="9:10" x14ac:dyDescent="0.3">
      <c r="I17"/>
      <c r="J17"/>
    </row>
    <row r="18" spans="9:10" x14ac:dyDescent="0.3">
      <c r="I18"/>
      <c r="J18"/>
    </row>
    <row r="19" spans="9:10" x14ac:dyDescent="0.3">
      <c r="I19"/>
      <c r="J19"/>
    </row>
    <row r="20" spans="9:10" x14ac:dyDescent="0.3">
      <c r="I20"/>
      <c r="J20"/>
    </row>
    <row r="21" spans="9:10" x14ac:dyDescent="0.3">
      <c r="I21"/>
      <c r="J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workbookViewId="0">
      <selection activeCell="L10" sqref="L10"/>
    </sheetView>
  </sheetViews>
  <sheetFormatPr defaultRowHeight="18.75" x14ac:dyDescent="0.3"/>
  <cols>
    <col min="1" max="3" width="9.140625" style="2"/>
    <col min="4" max="4" width="13.140625" style="2" customWidth="1"/>
    <col min="5" max="6" width="9.140625" style="2"/>
    <col min="7" max="7" width="12.140625" style="2" customWidth="1"/>
    <col min="8" max="8" width="12" style="2" customWidth="1"/>
    <col min="9" max="16384" width="9.140625" style="2"/>
  </cols>
  <sheetData>
    <row r="2" spans="1:8" x14ac:dyDescent="0.3">
      <c r="A2" s="14"/>
      <c r="B2" s="14" t="s">
        <v>15</v>
      </c>
    </row>
    <row r="3" spans="1:8" x14ac:dyDescent="0.3">
      <c r="B3" s="2">
        <v>161</v>
      </c>
      <c r="D3" s="1" t="s">
        <v>43</v>
      </c>
      <c r="E3" s="1">
        <f>MIN(B3:B52)</f>
        <v>150</v>
      </c>
    </row>
    <row r="4" spans="1:8" x14ac:dyDescent="0.3">
      <c r="B4" s="2">
        <v>150</v>
      </c>
      <c r="D4" s="1" t="s">
        <v>44</v>
      </c>
      <c r="E4" s="1">
        <f>MAX(B3:B52)</f>
        <v>173</v>
      </c>
    </row>
    <row r="5" spans="1:8" x14ac:dyDescent="0.3">
      <c r="B5" s="2">
        <v>154</v>
      </c>
      <c r="D5" s="1" t="s">
        <v>55</v>
      </c>
      <c r="E5" s="1">
        <v>5</v>
      </c>
    </row>
    <row r="6" spans="1:8" x14ac:dyDescent="0.3">
      <c r="B6" s="2">
        <v>165</v>
      </c>
      <c r="D6" s="1" t="s">
        <v>56</v>
      </c>
      <c r="E6" s="1">
        <v>5</v>
      </c>
    </row>
    <row r="7" spans="1:8" x14ac:dyDescent="0.3">
      <c r="B7" s="2">
        <v>168</v>
      </c>
    </row>
    <row r="8" spans="1:8" x14ac:dyDescent="0.3">
      <c r="B8" s="2">
        <v>161</v>
      </c>
    </row>
    <row r="9" spans="1:8" x14ac:dyDescent="0.3">
      <c r="B9" s="2">
        <v>154</v>
      </c>
    </row>
    <row r="10" spans="1:8" x14ac:dyDescent="0.3">
      <c r="B10" s="2">
        <v>162</v>
      </c>
      <c r="D10" s="9" t="s">
        <v>45</v>
      </c>
      <c r="E10" s="9" t="s">
        <v>51</v>
      </c>
      <c r="F10" s="35" t="s">
        <v>51</v>
      </c>
      <c r="G10" s="35" t="s">
        <v>53</v>
      </c>
      <c r="H10" s="35" t="s">
        <v>54</v>
      </c>
    </row>
    <row r="11" spans="1:8" x14ac:dyDescent="0.3">
      <c r="B11" s="2">
        <v>150</v>
      </c>
      <c r="D11" s="1" t="s">
        <v>46</v>
      </c>
      <c r="E11" s="1">
        <v>155</v>
      </c>
      <c r="F11" s="27">
        <v>155</v>
      </c>
      <c r="G11" s="28">
        <v>12</v>
      </c>
      <c r="H11" s="29">
        <v>0.24</v>
      </c>
    </row>
    <row r="12" spans="1:8" x14ac:dyDescent="0.3">
      <c r="B12" s="2">
        <v>151</v>
      </c>
      <c r="D12" s="1" t="s">
        <v>47</v>
      </c>
      <c r="E12" s="1">
        <v>160</v>
      </c>
      <c r="F12" s="27">
        <v>160</v>
      </c>
      <c r="G12" s="28">
        <v>11</v>
      </c>
      <c r="H12" s="29">
        <v>0.46</v>
      </c>
    </row>
    <row r="13" spans="1:8" x14ac:dyDescent="0.3">
      <c r="B13" s="2">
        <v>162</v>
      </c>
      <c r="D13" s="1" t="s">
        <v>48</v>
      </c>
      <c r="E13" s="1">
        <v>165</v>
      </c>
      <c r="F13" s="27">
        <v>165</v>
      </c>
      <c r="G13" s="28">
        <v>16</v>
      </c>
      <c r="H13" s="29">
        <v>0.78</v>
      </c>
    </row>
    <row r="14" spans="1:8" x14ac:dyDescent="0.3">
      <c r="B14" s="2">
        <v>164</v>
      </c>
      <c r="D14" s="1" t="s">
        <v>49</v>
      </c>
      <c r="E14" s="1">
        <v>170</v>
      </c>
      <c r="F14" s="27">
        <v>170</v>
      </c>
      <c r="G14" s="28">
        <v>8</v>
      </c>
      <c r="H14" s="29">
        <v>0.94</v>
      </c>
    </row>
    <row r="15" spans="1:8" x14ac:dyDescent="0.3">
      <c r="B15" s="2">
        <v>171</v>
      </c>
      <c r="D15" s="1" t="s">
        <v>50</v>
      </c>
      <c r="E15" s="1">
        <v>175</v>
      </c>
      <c r="F15" s="27">
        <v>175</v>
      </c>
      <c r="G15" s="28">
        <v>3</v>
      </c>
      <c r="H15" s="29">
        <v>1</v>
      </c>
    </row>
    <row r="16" spans="1:8" x14ac:dyDescent="0.3">
      <c r="B16" s="2">
        <v>165</v>
      </c>
      <c r="D16" s="1"/>
      <c r="E16" s="1"/>
      <c r="F16" s="28" t="s">
        <v>52</v>
      </c>
      <c r="G16" s="28">
        <v>0</v>
      </c>
      <c r="H16" s="29">
        <v>1</v>
      </c>
    </row>
    <row r="17" spans="2:2" x14ac:dyDescent="0.3">
      <c r="B17" s="2">
        <v>158</v>
      </c>
    </row>
    <row r="18" spans="2:2" x14ac:dyDescent="0.3">
      <c r="B18" s="2">
        <v>154</v>
      </c>
    </row>
    <row r="19" spans="2:2" x14ac:dyDescent="0.3">
      <c r="B19" s="2">
        <v>156</v>
      </c>
    </row>
    <row r="20" spans="2:2" x14ac:dyDescent="0.3">
      <c r="B20" s="2">
        <v>172</v>
      </c>
    </row>
    <row r="21" spans="2:2" x14ac:dyDescent="0.3">
      <c r="B21" s="2">
        <v>160</v>
      </c>
    </row>
    <row r="22" spans="2:2" x14ac:dyDescent="0.3">
      <c r="B22" s="2">
        <v>170</v>
      </c>
    </row>
    <row r="23" spans="2:2" x14ac:dyDescent="0.3">
      <c r="B23" s="2">
        <v>153</v>
      </c>
    </row>
    <row r="24" spans="2:2" x14ac:dyDescent="0.3">
      <c r="B24" s="2">
        <v>159</v>
      </c>
    </row>
    <row r="25" spans="2:2" x14ac:dyDescent="0.3">
      <c r="B25" s="2">
        <v>161</v>
      </c>
    </row>
    <row r="26" spans="2:2" x14ac:dyDescent="0.3">
      <c r="B26" s="2">
        <v>170</v>
      </c>
    </row>
    <row r="27" spans="2:2" x14ac:dyDescent="0.3">
      <c r="B27" s="2">
        <v>162</v>
      </c>
    </row>
    <row r="28" spans="2:2" x14ac:dyDescent="0.3">
      <c r="B28" s="2">
        <v>165</v>
      </c>
    </row>
    <row r="29" spans="2:2" x14ac:dyDescent="0.3">
      <c r="B29" s="2">
        <v>166</v>
      </c>
    </row>
    <row r="30" spans="2:2" x14ac:dyDescent="0.3">
      <c r="B30" s="2">
        <v>168</v>
      </c>
    </row>
    <row r="31" spans="2:2" x14ac:dyDescent="0.3">
      <c r="B31" s="2">
        <v>165</v>
      </c>
    </row>
    <row r="32" spans="2:2" x14ac:dyDescent="0.3">
      <c r="B32" s="2">
        <v>164</v>
      </c>
    </row>
    <row r="33" spans="2:2" x14ac:dyDescent="0.3">
      <c r="B33" s="2">
        <v>154</v>
      </c>
    </row>
    <row r="34" spans="2:2" x14ac:dyDescent="0.3">
      <c r="B34" s="2">
        <v>152</v>
      </c>
    </row>
    <row r="35" spans="2:2" x14ac:dyDescent="0.3">
      <c r="B35" s="2">
        <v>153</v>
      </c>
    </row>
    <row r="36" spans="2:2" x14ac:dyDescent="0.3">
      <c r="B36" s="2">
        <v>156</v>
      </c>
    </row>
    <row r="37" spans="2:2" x14ac:dyDescent="0.3">
      <c r="B37" s="2">
        <v>158</v>
      </c>
    </row>
    <row r="38" spans="2:2" x14ac:dyDescent="0.3">
      <c r="B38" s="2">
        <v>162</v>
      </c>
    </row>
    <row r="39" spans="2:2" x14ac:dyDescent="0.3">
      <c r="B39" s="2">
        <v>160</v>
      </c>
    </row>
    <row r="40" spans="2:2" x14ac:dyDescent="0.3">
      <c r="B40" s="2">
        <v>161</v>
      </c>
    </row>
    <row r="41" spans="2:2" x14ac:dyDescent="0.3">
      <c r="B41" s="2">
        <v>173</v>
      </c>
    </row>
    <row r="42" spans="2:2" x14ac:dyDescent="0.3">
      <c r="B42" s="2">
        <v>166</v>
      </c>
    </row>
    <row r="43" spans="2:2" x14ac:dyDescent="0.3">
      <c r="B43" s="2">
        <v>161</v>
      </c>
    </row>
    <row r="44" spans="2:2" x14ac:dyDescent="0.3">
      <c r="B44" s="2">
        <v>159</v>
      </c>
    </row>
    <row r="45" spans="2:2" x14ac:dyDescent="0.3">
      <c r="B45" s="2">
        <v>162</v>
      </c>
    </row>
    <row r="46" spans="2:2" x14ac:dyDescent="0.3">
      <c r="B46" s="2">
        <v>167</v>
      </c>
    </row>
    <row r="47" spans="2:2" x14ac:dyDescent="0.3">
      <c r="B47" s="2">
        <v>168</v>
      </c>
    </row>
    <row r="48" spans="2:2" x14ac:dyDescent="0.3">
      <c r="B48" s="2">
        <v>159</v>
      </c>
    </row>
    <row r="49" spans="2:2" x14ac:dyDescent="0.3">
      <c r="B49" s="2">
        <v>158</v>
      </c>
    </row>
    <row r="50" spans="2:2" x14ac:dyDescent="0.3">
      <c r="B50" s="2">
        <v>153</v>
      </c>
    </row>
    <row r="51" spans="2:2" x14ac:dyDescent="0.3">
      <c r="B51" s="2">
        <v>154</v>
      </c>
    </row>
    <row r="52" spans="2:2" x14ac:dyDescent="0.3">
      <c r="B52" s="2">
        <v>159</v>
      </c>
    </row>
  </sheetData>
  <sortState ref="F11:F15">
    <sortCondition ref="F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8.75" x14ac:dyDescent="0.3"/>
  <cols>
    <col min="1" max="16384" width="9.140625" style="2"/>
  </cols>
  <sheetData>
    <row r="2" spans="2:3" x14ac:dyDescent="0.3">
      <c r="B2" s="2" t="s">
        <v>2</v>
      </c>
      <c r="C2" s="2">
        <v>8</v>
      </c>
    </row>
    <row r="3" spans="2:3" x14ac:dyDescent="0.3">
      <c r="B3" s="2" t="s">
        <v>3</v>
      </c>
      <c r="C3" s="2">
        <v>13.5</v>
      </c>
    </row>
    <row r="5" spans="2:3" x14ac:dyDescent="0.3">
      <c r="B5" s="2" t="s">
        <v>57</v>
      </c>
      <c r="C5" s="30">
        <f>((3*C3)-(2*C2))</f>
        <v>24.5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5" sqref="F5"/>
    </sheetView>
  </sheetViews>
  <sheetFormatPr defaultRowHeight="18.75" x14ac:dyDescent="0.3"/>
  <cols>
    <col min="1" max="16384" width="9.140625" style="2"/>
  </cols>
  <sheetData>
    <row r="1" spans="1:10" x14ac:dyDescent="0.3">
      <c r="B1" s="34" t="s">
        <v>1</v>
      </c>
    </row>
    <row r="2" spans="1:10" x14ac:dyDescent="0.3">
      <c r="B2" s="1">
        <v>10</v>
      </c>
    </row>
    <row r="3" spans="1:10" x14ac:dyDescent="0.3">
      <c r="B3" s="1">
        <v>8</v>
      </c>
    </row>
    <row r="4" spans="1:10" x14ac:dyDescent="0.3">
      <c r="B4" s="1">
        <v>14</v>
      </c>
    </row>
    <row r="5" spans="1:10" x14ac:dyDescent="0.3">
      <c r="B5" s="1">
        <v>25</v>
      </c>
    </row>
    <row r="6" spans="1:10" x14ac:dyDescent="0.3">
      <c r="B6" s="1">
        <v>8</v>
      </c>
      <c r="F6" s="14"/>
      <c r="I6" s="5"/>
      <c r="J6" s="5"/>
    </row>
    <row r="7" spans="1:10" x14ac:dyDescent="0.3">
      <c r="B7" s="1">
        <v>9</v>
      </c>
      <c r="I7" s="32"/>
      <c r="J7" s="32"/>
    </row>
    <row r="8" spans="1:10" x14ac:dyDescent="0.3">
      <c r="B8" s="1">
        <v>54</v>
      </c>
      <c r="I8" s="33"/>
      <c r="J8" s="33"/>
    </row>
    <row r="9" spans="1:10" x14ac:dyDescent="0.3">
      <c r="B9" s="1">
        <v>7</v>
      </c>
      <c r="I9" s="33"/>
      <c r="J9" s="33"/>
    </row>
    <row r="10" spans="1:10" x14ac:dyDescent="0.3">
      <c r="B10" s="1">
        <v>8</v>
      </c>
      <c r="I10" s="33"/>
      <c r="J10" s="33"/>
    </row>
    <row r="11" spans="1:10" x14ac:dyDescent="0.3">
      <c r="B11" s="1">
        <v>5</v>
      </c>
      <c r="I11" s="33"/>
      <c r="J11" s="33"/>
    </row>
    <row r="12" spans="1:10" x14ac:dyDescent="0.3">
      <c r="I12" s="33"/>
      <c r="J12" s="33"/>
    </row>
    <row r="13" spans="1:10" x14ac:dyDescent="0.3">
      <c r="A13" s="1" t="s">
        <v>18</v>
      </c>
      <c r="B13" s="1">
        <f>QUARTILE(B2:B11,1)</f>
        <v>8</v>
      </c>
      <c r="I13" s="33"/>
      <c r="J13" s="33"/>
    </row>
    <row r="14" spans="1:10" x14ac:dyDescent="0.3">
      <c r="A14" s="1" t="s">
        <v>20</v>
      </c>
      <c r="B14" s="1">
        <f>QUARTILE(B2:B11,3)</f>
        <v>13</v>
      </c>
      <c r="I14" s="33"/>
      <c r="J14" s="33"/>
    </row>
    <row r="15" spans="1:10" x14ac:dyDescent="0.3">
      <c r="A15" s="1"/>
      <c r="B15" s="1"/>
      <c r="I15" s="33"/>
      <c r="J15" s="33"/>
    </row>
    <row r="16" spans="1:10" x14ac:dyDescent="0.3">
      <c r="A16" s="1" t="s">
        <v>61</v>
      </c>
      <c r="B16" s="22">
        <f>(B14-B13)/2</f>
        <v>2.5</v>
      </c>
      <c r="I16" s="33"/>
      <c r="J16" s="33"/>
    </row>
    <row r="17" spans="9:10" x14ac:dyDescent="0.3">
      <c r="I17" s="33"/>
      <c r="J17" s="33"/>
    </row>
    <row r="18" spans="9:10" x14ac:dyDescent="0.3">
      <c r="I18" s="33"/>
      <c r="J18" s="33"/>
    </row>
    <row r="19" spans="9:10" x14ac:dyDescent="0.3">
      <c r="I19" s="33"/>
      <c r="J19" s="33"/>
    </row>
    <row r="20" spans="9:10" x14ac:dyDescent="0.3">
      <c r="I20" s="33"/>
      <c r="J20" s="33"/>
    </row>
    <row r="21" spans="9:10" x14ac:dyDescent="0.3">
      <c r="I21" s="33"/>
      <c r="J21" s="33"/>
    </row>
  </sheetData>
  <sortState ref="E2:E11">
    <sortCondition ref="E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tabSelected="1" workbookViewId="0">
      <selection activeCell="I17" activeCellId="1" sqref="I10 I17"/>
    </sheetView>
  </sheetViews>
  <sheetFormatPr defaultRowHeight="18.75" x14ac:dyDescent="0.3"/>
  <cols>
    <col min="1" max="3" width="9.140625" style="2"/>
    <col min="4" max="4" width="18.5703125" style="2" customWidth="1"/>
    <col min="5" max="16384" width="9.140625" style="2"/>
  </cols>
  <sheetData>
    <row r="1" spans="4:5" x14ac:dyDescent="0.3">
      <c r="D1" s="31" t="s">
        <v>64</v>
      </c>
      <c r="E1" s="31"/>
    </row>
    <row r="2" spans="4:5" x14ac:dyDescent="0.3">
      <c r="D2" s="1"/>
      <c r="E2" s="1"/>
    </row>
    <row r="3" spans="4:5" x14ac:dyDescent="0.3">
      <c r="D3" s="1" t="s">
        <v>58</v>
      </c>
      <c r="E3" s="1">
        <v>20</v>
      </c>
    </row>
    <row r="4" spans="4:5" x14ac:dyDescent="0.3">
      <c r="D4" s="1" t="s">
        <v>59</v>
      </c>
      <c r="E4" s="1">
        <v>30</v>
      </c>
    </row>
    <row r="5" spans="4:5" x14ac:dyDescent="0.3">
      <c r="D5" s="1" t="s">
        <v>62</v>
      </c>
      <c r="E5" s="1">
        <v>40</v>
      </c>
    </row>
    <row r="6" spans="4:5" x14ac:dyDescent="0.3">
      <c r="D6" s="1" t="s">
        <v>63</v>
      </c>
      <c r="E6" s="1">
        <v>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Q1.(a)</vt:lpstr>
      <vt:lpstr>Q1.(b)</vt:lpstr>
      <vt:lpstr>Q1.(c)</vt:lpstr>
      <vt:lpstr>Q1.(d)</vt:lpstr>
      <vt:lpstr>Q1.(e)</vt:lpstr>
      <vt:lpstr>Q2.(c)</vt:lpstr>
      <vt:lpstr>Q2.(d)</vt:lpstr>
      <vt:lpstr>Q2.(g)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2023-09-12T03:44:13Z</dcterms:modified>
</cp:coreProperties>
</file>