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tistics stuffs\"/>
    </mc:Choice>
  </mc:AlternateContent>
  <bookViews>
    <workbookView xWindow="-120" yWindow="-120" windowWidth="20730" windowHeight="11760" activeTab="4"/>
  </bookViews>
  <sheets>
    <sheet name="L &amp; T" sheetId="1" r:id="rId1"/>
    <sheet name="MRF" sheetId="2" r:id="rId2"/>
    <sheet name="RELIANCE" sheetId="3" r:id="rId3"/>
    <sheet name="TATA STEEL" sheetId="4" r:id="rId4"/>
    <sheet name="ADANIENT" sheetId="5" r:id="rId5"/>
    <sheet name="SUMMARY" sheetId="6" r:id="rId6"/>
    <sheet name="PRACTISE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7" l="1"/>
  <c r="E9" i="7"/>
  <c r="E8" i="7"/>
  <c r="E7" i="7"/>
  <c r="B18" i="7"/>
  <c r="E11" i="7"/>
  <c r="E10" i="7"/>
  <c r="E14" i="7"/>
  <c r="E13" i="7"/>
  <c r="B17" i="7"/>
  <c r="F9" i="5"/>
  <c r="F7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6" i="5"/>
  <c r="F9" i="4"/>
  <c r="F7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6" i="4"/>
  <c r="F9" i="3"/>
  <c r="F7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6" i="3"/>
  <c r="C18" i="1"/>
  <c r="C19" i="1"/>
  <c r="C20" i="1"/>
  <c r="C21" i="1"/>
  <c r="C22" i="1"/>
  <c r="C23" i="1"/>
  <c r="C24" i="1"/>
  <c r="F10" i="2"/>
  <c r="F8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6" i="2"/>
  <c r="C7" i="1"/>
  <c r="C8" i="1"/>
  <c r="C9" i="1"/>
  <c r="C10" i="1"/>
  <c r="C11" i="1"/>
  <c r="C12" i="1"/>
  <c r="C13" i="1"/>
  <c r="C14" i="1"/>
  <c r="C15" i="1"/>
  <c r="C16" i="1"/>
  <c r="C17" i="1"/>
  <c r="C6" i="1"/>
  <c r="F8" i="1" s="1"/>
  <c r="F10" i="1" l="1"/>
</calcChain>
</file>

<file path=xl/sharedStrings.xml><?xml version="1.0" encoding="utf-8"?>
<sst xmlns="http://schemas.openxmlformats.org/spreadsheetml/2006/main" count="139" uniqueCount="53">
  <si>
    <t>L &amp; T</t>
  </si>
  <si>
    <t>DATE</t>
  </si>
  <si>
    <t>PRICE</t>
  </si>
  <si>
    <t>RETURN(%) = ((P1-P0)/P0)*100</t>
  </si>
  <si>
    <t xml:space="preserve"> </t>
  </si>
  <si>
    <t xml:space="preserve">MEAN RETURN </t>
  </si>
  <si>
    <t>*RETURN comes in percentaage</t>
  </si>
  <si>
    <t xml:space="preserve">*Analytics is not performed on PRICE so we need to find the RETURN </t>
  </si>
  <si>
    <t>(AVERAGE)</t>
  </si>
  <si>
    <t>RISK (STANDARD DEVIATION)</t>
  </si>
  <si>
    <t>MRF</t>
  </si>
  <si>
    <t>Thursday, June 01, 2023</t>
  </si>
  <si>
    <t>Friday, June 02, 2023</t>
  </si>
  <si>
    <t>Monday, June 05, 2023</t>
  </si>
  <si>
    <t>Tuesday, June 06, 2023</t>
  </si>
  <si>
    <t>Wednesday, June 07, 2023</t>
  </si>
  <si>
    <t>Thursday, June 08, 2023</t>
  </si>
  <si>
    <t>Friday, June 09, 2023</t>
  </si>
  <si>
    <t>Monday, June 12, 2023</t>
  </si>
  <si>
    <t>Tuesday, June 13, 2023</t>
  </si>
  <si>
    <t>Wednesday, June 14, 2023</t>
  </si>
  <si>
    <t>Thursday, June 15, 2023</t>
  </si>
  <si>
    <t>Friday, June 16, 2023</t>
  </si>
  <si>
    <t>Monday, June 19, 2023</t>
  </si>
  <si>
    <t>Tuesday, June 20, 2023</t>
  </si>
  <si>
    <t>Wednesday, June 21, 2023</t>
  </si>
  <si>
    <t>Thursday, June 22, 2023</t>
  </si>
  <si>
    <t>Friday, June 23, 2023</t>
  </si>
  <si>
    <t>Monday, June 26, 2023</t>
  </si>
  <si>
    <t>Tuesday, June 27, 2023</t>
  </si>
  <si>
    <t>Wednesday, June 28, 2023</t>
  </si>
  <si>
    <t>RETURN</t>
  </si>
  <si>
    <t>MEAN RETURN</t>
  </si>
  <si>
    <t>RISK(STANDARD DEVIATION)</t>
  </si>
  <si>
    <t>IN(%)</t>
  </si>
  <si>
    <t>RELIANCE</t>
  </si>
  <si>
    <t>TATA STEEL</t>
  </si>
  <si>
    <t>6/28/2023</t>
  </si>
  <si>
    <t xml:space="preserve">RETURN </t>
  </si>
  <si>
    <t>ADANIENT</t>
  </si>
  <si>
    <t>COMPANY NAME</t>
  </si>
  <si>
    <t>* FROM THE FOLLOWING OBSERVATIONS , FIND OUT MEAN, MEDIAN, MODE ,QUARTILES(Q1,Q2,Q3),P50,P87</t>
  </si>
  <si>
    <t>X</t>
  </si>
  <si>
    <t>MEAN</t>
  </si>
  <si>
    <t>MEDIAN</t>
  </si>
  <si>
    <t>MODE</t>
  </si>
  <si>
    <t>Q1</t>
  </si>
  <si>
    <t>Q2</t>
  </si>
  <si>
    <t>Q3</t>
  </si>
  <si>
    <t>P50</t>
  </si>
  <si>
    <t>P87</t>
  </si>
  <si>
    <t>TOTAL(N)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</si>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</sst>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14" fontId="0" fillId="0" borderId="1" xfId="0" applyNumberFormat="1" applyBorder="1"/>
    <xf numFmtId="0" fontId="0" fillId="0" borderId="0" xfId="0" applyAlignment="1">
      <alignment horizontal="center"/>
    </xf>
    <xf numFmtId="0" fontId="1" fillId="0" borderId="1" xfId="0" applyFon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4"/>
  <sheetViews>
    <sheetView zoomScale="99" workbookViewId="0">
      <selection activeCell="E14" sqref="E14"/>
    </sheetView>
  </sheetViews>
  <sheetFormatPr defaultRowHeight="15" x14ac:dyDescent="0.25"/>
  <cols>
    <col min="1" max="1" width="10.5703125" bestFit="1" customWidth="1"/>
    <col min="3" max="3" width="28" customWidth="1"/>
    <col min="5" max="5" width="15.5703125" customWidth="1"/>
    <col min="7" max="7" width="10.7109375" customWidth="1"/>
  </cols>
  <sheetData>
    <row r="2" spans="1:7" ht="21" x14ac:dyDescent="0.35">
      <c r="A2" s="7" t="s">
        <v>0</v>
      </c>
      <c r="B2" s="7"/>
      <c r="C2" s="7"/>
    </row>
    <row r="4" spans="1:7" x14ac:dyDescent="0.25">
      <c r="A4" s="3" t="s">
        <v>1</v>
      </c>
      <c r="B4" s="3" t="s">
        <v>2</v>
      </c>
      <c r="C4" s="3" t="s">
        <v>3</v>
      </c>
      <c r="D4" t="s">
        <v>4</v>
      </c>
      <c r="E4" t="s">
        <v>7</v>
      </c>
    </row>
    <row r="5" spans="1:7" x14ac:dyDescent="0.25">
      <c r="A5" s="4">
        <v>45078</v>
      </c>
      <c r="B5" s="3">
        <v>2207.8000000000002</v>
      </c>
      <c r="C5" s="3"/>
      <c r="E5" t="s">
        <v>6</v>
      </c>
    </row>
    <row r="6" spans="1:7" x14ac:dyDescent="0.25">
      <c r="A6" s="4">
        <v>45079</v>
      </c>
      <c r="B6" s="3">
        <v>2234.5500000000002</v>
      </c>
      <c r="C6" s="3">
        <f>((B6-B5)/B5)*100</f>
        <v>1.2116133707763383</v>
      </c>
    </row>
    <row r="7" spans="1:7" x14ac:dyDescent="0.25">
      <c r="A7" s="4">
        <v>45082</v>
      </c>
      <c r="B7" s="3">
        <v>2268.5</v>
      </c>
      <c r="C7" s="3">
        <f t="shared" ref="C7:C24" si="0">((B7-B6)/B6)*100</f>
        <v>1.5193215636257777</v>
      </c>
      <c r="F7" t="s">
        <v>34</v>
      </c>
    </row>
    <row r="8" spans="1:7" x14ac:dyDescent="0.25">
      <c r="A8" s="4">
        <v>45083</v>
      </c>
      <c r="B8" s="3">
        <v>2277.9499999999998</v>
      </c>
      <c r="C8" s="3">
        <f t="shared" si="0"/>
        <v>0.41657482918227107</v>
      </c>
      <c r="E8" t="s">
        <v>5</v>
      </c>
      <c r="F8">
        <f>AVERAGE(C6:C24)</f>
        <v>0.41656848511200961</v>
      </c>
      <c r="G8" t="s">
        <v>8</v>
      </c>
    </row>
    <row r="9" spans="1:7" x14ac:dyDescent="0.25">
      <c r="A9" s="4">
        <v>45084</v>
      </c>
      <c r="B9" s="3">
        <v>2315.5</v>
      </c>
      <c r="C9" s="3">
        <f t="shared" si="0"/>
        <v>1.6484119493404239</v>
      </c>
    </row>
    <row r="10" spans="1:7" ht="30.75" customHeight="1" x14ac:dyDescent="0.25">
      <c r="A10" s="4">
        <v>45085</v>
      </c>
      <c r="B10" s="3">
        <v>2340.3000000000002</v>
      </c>
      <c r="C10" s="3">
        <f t="shared" si="0"/>
        <v>1.0710429712805087</v>
      </c>
      <c r="E10" s="1" t="s">
        <v>9</v>
      </c>
      <c r="F10">
        <f>_xlfn.STDEV.S(C6:C24)</f>
        <v>0.74998072213731715</v>
      </c>
    </row>
    <row r="11" spans="1:7" x14ac:dyDescent="0.25">
      <c r="A11" s="4">
        <v>45086</v>
      </c>
      <c r="B11" s="3">
        <v>2363</v>
      </c>
      <c r="C11" s="3">
        <f t="shared" si="0"/>
        <v>0.96996111609621916</v>
      </c>
    </row>
    <row r="12" spans="1:7" x14ac:dyDescent="0.25">
      <c r="A12" s="4">
        <v>45089</v>
      </c>
      <c r="B12" s="3">
        <v>2339.9499999999998</v>
      </c>
      <c r="C12" s="3">
        <f t="shared" si="0"/>
        <v>-0.97545493017351592</v>
      </c>
    </row>
    <row r="13" spans="1:7" x14ac:dyDescent="0.25">
      <c r="A13" s="4">
        <v>45090</v>
      </c>
      <c r="B13" s="3">
        <v>2354.4</v>
      </c>
      <c r="C13" s="3">
        <f t="shared" si="0"/>
        <v>0.61753456270434293</v>
      </c>
    </row>
    <row r="14" spans="1:7" x14ac:dyDescent="0.25">
      <c r="A14" s="4">
        <v>45091</v>
      </c>
      <c r="B14" s="3">
        <v>2355.0500000000002</v>
      </c>
      <c r="C14" s="3">
        <f t="shared" si="0"/>
        <v>2.760788311247413E-2</v>
      </c>
    </row>
    <row r="15" spans="1:7" x14ac:dyDescent="0.25">
      <c r="A15" s="4">
        <v>45092</v>
      </c>
      <c r="B15" s="3">
        <v>2361.3000000000002</v>
      </c>
      <c r="C15" s="3">
        <f t="shared" si="0"/>
        <v>0.26538714676970765</v>
      </c>
    </row>
    <row r="16" spans="1:7" x14ac:dyDescent="0.25">
      <c r="A16" s="4">
        <v>45093</v>
      </c>
      <c r="B16" s="3">
        <v>2366.8000000000002</v>
      </c>
      <c r="C16" s="3">
        <f t="shared" si="0"/>
        <v>0.23292254266717485</v>
      </c>
    </row>
    <row r="17" spans="1:3" x14ac:dyDescent="0.25">
      <c r="A17" s="4">
        <v>45096</v>
      </c>
      <c r="B17" s="3">
        <v>2366.35</v>
      </c>
      <c r="C17" s="3">
        <f t="shared" si="0"/>
        <v>-1.9013013351372014E-2</v>
      </c>
    </row>
    <row r="18" spans="1:3" x14ac:dyDescent="0.25">
      <c r="A18" s="4">
        <v>45097</v>
      </c>
      <c r="B18" s="3">
        <v>2382</v>
      </c>
      <c r="C18" s="3">
        <f t="shared" si="0"/>
        <v>0.66135609694255248</v>
      </c>
    </row>
    <row r="19" spans="1:3" x14ac:dyDescent="0.25">
      <c r="A19" s="4">
        <v>45098</v>
      </c>
      <c r="B19" s="3">
        <v>2394.4499999999998</v>
      </c>
      <c r="C19" s="3">
        <f t="shared" si="0"/>
        <v>0.52267002518890915</v>
      </c>
    </row>
    <row r="20" spans="1:3" x14ac:dyDescent="0.25">
      <c r="A20" s="4">
        <v>45099</v>
      </c>
      <c r="B20" s="3">
        <v>2416.25</v>
      </c>
      <c r="C20" s="3">
        <f t="shared" si="0"/>
        <v>0.91043872288000105</v>
      </c>
    </row>
    <row r="21" spans="1:3" x14ac:dyDescent="0.25">
      <c r="A21" s="4">
        <v>45100</v>
      </c>
      <c r="B21" s="3">
        <v>2389.5500000000002</v>
      </c>
      <c r="C21" s="3">
        <f t="shared" si="0"/>
        <v>-1.1050181065700908</v>
      </c>
    </row>
    <row r="22" spans="1:3" x14ac:dyDescent="0.25">
      <c r="A22" s="4">
        <v>45103</v>
      </c>
      <c r="B22" s="3">
        <v>2377.5500000000002</v>
      </c>
      <c r="C22" s="3">
        <f t="shared" si="0"/>
        <v>-0.50218660417233363</v>
      </c>
    </row>
    <row r="23" spans="1:3" x14ac:dyDescent="0.25">
      <c r="A23" s="4">
        <v>45104</v>
      </c>
      <c r="B23" s="3">
        <v>2388.0500000000002</v>
      </c>
      <c r="C23" s="3">
        <f t="shared" si="0"/>
        <v>0.44163109082879426</v>
      </c>
    </row>
    <row r="24" spans="1:3" x14ac:dyDescent="0.25">
      <c r="A24" s="4">
        <v>45105</v>
      </c>
      <c r="B24" s="3">
        <v>2388.0500000000002</v>
      </c>
      <c r="C24" s="3">
        <f t="shared" si="0"/>
        <v>0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workbookViewId="0">
      <selection activeCell="K9" sqref="K9"/>
    </sheetView>
  </sheetViews>
  <sheetFormatPr defaultRowHeight="15" x14ac:dyDescent="0.25"/>
  <cols>
    <col min="1" max="1" width="27.140625" customWidth="1"/>
    <col min="2" max="2" width="13.5703125" customWidth="1"/>
    <col min="5" max="5" width="16" customWidth="1"/>
  </cols>
  <sheetData>
    <row r="2" spans="1:6" ht="21" x14ac:dyDescent="0.35">
      <c r="A2" s="7" t="s">
        <v>10</v>
      </c>
      <c r="B2" s="7"/>
      <c r="C2" s="7"/>
    </row>
    <row r="4" spans="1:6" x14ac:dyDescent="0.25">
      <c r="A4" s="3" t="s">
        <v>1</v>
      </c>
      <c r="B4" s="3" t="s">
        <v>2</v>
      </c>
      <c r="C4" s="3" t="s">
        <v>31</v>
      </c>
    </row>
    <row r="5" spans="1:6" x14ac:dyDescent="0.25">
      <c r="A5" s="3" t="s">
        <v>11</v>
      </c>
      <c r="B5" s="3">
        <v>97406.77</v>
      </c>
      <c r="C5" s="3"/>
    </row>
    <row r="6" spans="1:6" x14ac:dyDescent="0.25">
      <c r="A6" s="3" t="s">
        <v>12</v>
      </c>
      <c r="B6" s="3">
        <v>96209.95</v>
      </c>
      <c r="C6" s="3">
        <f>((B6-B5)/B5)*100</f>
        <v>-1.2286825648771711</v>
      </c>
    </row>
    <row r="7" spans="1:6" x14ac:dyDescent="0.25">
      <c r="A7" s="3" t="s">
        <v>13</v>
      </c>
      <c r="B7" s="3">
        <v>96638.2</v>
      </c>
      <c r="C7" s="3">
        <f t="shared" ref="C7:C24" si="0">((B7-B6)/B6)*100</f>
        <v>0.44512028121831476</v>
      </c>
      <c r="F7" t="s">
        <v>34</v>
      </c>
    </row>
    <row r="8" spans="1:6" x14ac:dyDescent="0.25">
      <c r="A8" s="3" t="s">
        <v>14</v>
      </c>
      <c r="B8" s="3">
        <v>96477.26</v>
      </c>
      <c r="C8" s="3">
        <f t="shared" si="0"/>
        <v>-0.16653869794760492</v>
      </c>
      <c r="E8" t="s">
        <v>32</v>
      </c>
      <c r="F8">
        <f>AVERAGE(C6:C24)</f>
        <v>0.11024667155940628</v>
      </c>
    </row>
    <row r="9" spans="1:6" x14ac:dyDescent="0.25">
      <c r="A9" s="3" t="s">
        <v>15</v>
      </c>
      <c r="B9" s="3">
        <v>97392.6</v>
      </c>
      <c r="C9" s="3">
        <f t="shared" si="0"/>
        <v>0.94876243375901326</v>
      </c>
    </row>
    <row r="10" spans="1:6" ht="32.25" customHeight="1" x14ac:dyDescent="0.25">
      <c r="A10" s="3" t="s">
        <v>16</v>
      </c>
      <c r="B10" s="3">
        <v>96917.63</v>
      </c>
      <c r="C10" s="3">
        <f t="shared" si="0"/>
        <v>-0.48768592274977884</v>
      </c>
      <c r="E10" s="1" t="s">
        <v>33</v>
      </c>
      <c r="F10">
        <f>_xlfn.STDEV.S(C6:C24)</f>
        <v>0.67044030129562437</v>
      </c>
    </row>
    <row r="11" spans="1:6" x14ac:dyDescent="0.25">
      <c r="A11" s="3" t="s">
        <v>17</v>
      </c>
      <c r="B11" s="3">
        <v>98229.07</v>
      </c>
      <c r="C11" s="3">
        <f t="shared" si="0"/>
        <v>1.353149060702374</v>
      </c>
    </row>
    <row r="12" spans="1:6" x14ac:dyDescent="0.25">
      <c r="A12" s="3" t="s">
        <v>18</v>
      </c>
      <c r="B12" s="3">
        <v>98805.72</v>
      </c>
      <c r="C12" s="3">
        <f t="shared" si="0"/>
        <v>0.58704617685985849</v>
      </c>
    </row>
    <row r="13" spans="1:6" x14ac:dyDescent="0.25">
      <c r="A13" s="3" t="s">
        <v>19</v>
      </c>
      <c r="B13" s="3">
        <v>99828.34</v>
      </c>
      <c r="C13" s="3">
        <f t="shared" si="0"/>
        <v>1.0349805659024551</v>
      </c>
    </row>
    <row r="14" spans="1:6" x14ac:dyDescent="0.25">
      <c r="A14" s="3" t="s">
        <v>20</v>
      </c>
      <c r="B14" s="3">
        <v>99949.440000000002</v>
      </c>
      <c r="C14" s="3">
        <f t="shared" si="0"/>
        <v>0.12130823772087747</v>
      </c>
    </row>
    <row r="15" spans="1:6" x14ac:dyDescent="0.25">
      <c r="A15" s="3" t="s">
        <v>21</v>
      </c>
      <c r="B15" s="3">
        <v>99916.34</v>
      </c>
      <c r="C15" s="3">
        <f t="shared" si="0"/>
        <v>-3.3116743825684088E-2</v>
      </c>
    </row>
    <row r="16" spans="1:6" x14ac:dyDescent="0.25">
      <c r="A16" s="3" t="s">
        <v>22</v>
      </c>
      <c r="B16" s="3">
        <v>99728.15</v>
      </c>
      <c r="C16" s="3">
        <f t="shared" si="0"/>
        <v>-0.1883475715783848</v>
      </c>
    </row>
    <row r="17" spans="1:3" x14ac:dyDescent="0.25">
      <c r="A17" s="3" t="s">
        <v>23</v>
      </c>
      <c r="B17" s="3">
        <v>99594.08</v>
      </c>
      <c r="C17" s="3">
        <f t="shared" si="0"/>
        <v>-0.13443546280562954</v>
      </c>
    </row>
    <row r="18" spans="1:3" x14ac:dyDescent="0.25">
      <c r="A18" s="3" t="s">
        <v>24</v>
      </c>
      <c r="B18" s="3">
        <v>99184.75</v>
      </c>
      <c r="C18" s="3">
        <f t="shared" si="0"/>
        <v>-0.41099832439839973</v>
      </c>
    </row>
    <row r="19" spans="1:3" x14ac:dyDescent="0.25">
      <c r="A19" s="3" t="s">
        <v>25</v>
      </c>
      <c r="B19" s="3">
        <v>100256.98</v>
      </c>
      <c r="C19" s="3">
        <f t="shared" si="0"/>
        <v>1.0810432047265288</v>
      </c>
    </row>
    <row r="20" spans="1:3" x14ac:dyDescent="0.25">
      <c r="A20" s="3" t="s">
        <v>26</v>
      </c>
      <c r="B20" s="3">
        <v>99704.14</v>
      </c>
      <c r="C20" s="3">
        <f t="shared" si="0"/>
        <v>-0.55142295329461999</v>
      </c>
    </row>
    <row r="21" spans="1:3" x14ac:dyDescent="0.25">
      <c r="A21" s="3" t="s">
        <v>27</v>
      </c>
      <c r="B21" s="3">
        <v>99328.36</v>
      </c>
      <c r="C21" s="3">
        <f t="shared" si="0"/>
        <v>-0.37689508178897974</v>
      </c>
    </row>
    <row r="22" spans="1:3" x14ac:dyDescent="0.25">
      <c r="A22" s="3" t="s">
        <v>28</v>
      </c>
      <c r="B22" s="3">
        <v>99790.2</v>
      </c>
      <c r="C22" s="3">
        <f t="shared" si="0"/>
        <v>0.46496287666482816</v>
      </c>
    </row>
    <row r="23" spans="1:3" x14ac:dyDescent="0.25">
      <c r="A23" s="3" t="s">
        <v>29</v>
      </c>
      <c r="B23" s="3">
        <v>99427.4</v>
      </c>
      <c r="C23" s="3">
        <f t="shared" si="0"/>
        <v>-0.36356275465927806</v>
      </c>
    </row>
    <row r="24" spans="1:3" x14ac:dyDescent="0.25">
      <c r="A24" s="3" t="s">
        <v>30</v>
      </c>
      <c r="B24" s="3">
        <v>99427.4</v>
      </c>
      <c r="C24" s="3">
        <f t="shared" si="0"/>
        <v>0</v>
      </c>
    </row>
  </sheetData>
  <mergeCells count="1"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workbookViewId="0">
      <selection activeCell="G1" sqref="G1"/>
    </sheetView>
  </sheetViews>
  <sheetFormatPr defaultRowHeight="15" x14ac:dyDescent="0.25"/>
  <cols>
    <col min="1" max="1" width="23.42578125" customWidth="1"/>
    <col min="2" max="2" width="16.42578125" customWidth="1"/>
    <col min="5" max="5" width="18.42578125" customWidth="1"/>
  </cols>
  <sheetData>
    <row r="2" spans="1:6" ht="21" x14ac:dyDescent="0.35">
      <c r="A2" s="7" t="s">
        <v>35</v>
      </c>
      <c r="B2" s="7"/>
      <c r="C2" s="7"/>
    </row>
    <row r="4" spans="1:6" x14ac:dyDescent="0.25">
      <c r="A4" s="3" t="s">
        <v>1</v>
      </c>
      <c r="B4" s="3" t="s">
        <v>2</v>
      </c>
      <c r="C4" s="3" t="s">
        <v>31</v>
      </c>
    </row>
    <row r="5" spans="1:6" x14ac:dyDescent="0.25">
      <c r="A5" s="3" t="s">
        <v>11</v>
      </c>
      <c r="B5" s="3">
        <v>2463.25</v>
      </c>
      <c r="C5" s="3"/>
    </row>
    <row r="6" spans="1:6" x14ac:dyDescent="0.25">
      <c r="A6" s="3" t="s">
        <v>12</v>
      </c>
      <c r="B6" s="3">
        <v>2455.1999999999998</v>
      </c>
      <c r="C6" s="3">
        <f>((B6-B5)/B5)*100</f>
        <v>-0.32680401908049045</v>
      </c>
      <c r="F6" t="s">
        <v>34</v>
      </c>
    </row>
    <row r="7" spans="1:6" x14ac:dyDescent="0.25">
      <c r="A7" s="3" t="s">
        <v>13</v>
      </c>
      <c r="B7" s="3">
        <v>2477.25</v>
      </c>
      <c r="C7" s="3">
        <f t="shared" ref="C7:C24" si="0">((B7-B6)/B6)*100</f>
        <v>0.89809384164223627</v>
      </c>
      <c r="E7" t="s">
        <v>32</v>
      </c>
      <c r="F7">
        <f>AVERAGE(C6:C24)</f>
        <v>7.3162122307630445E-2</v>
      </c>
    </row>
    <row r="8" spans="1:6" x14ac:dyDescent="0.25">
      <c r="A8" s="3" t="s">
        <v>14</v>
      </c>
      <c r="B8" s="3">
        <v>2479.35</v>
      </c>
      <c r="C8" s="3">
        <f t="shared" si="0"/>
        <v>8.4771419921280011E-2</v>
      </c>
    </row>
    <row r="9" spans="1:6" ht="30" x14ac:dyDescent="0.25">
      <c r="A9" s="3" t="s">
        <v>15</v>
      </c>
      <c r="B9" s="3">
        <v>2498.15</v>
      </c>
      <c r="C9" s="3">
        <f t="shared" si="0"/>
        <v>0.7582632544820288</v>
      </c>
      <c r="E9" s="1" t="s">
        <v>33</v>
      </c>
      <c r="F9">
        <f>_xlfn.STDEV.S(C6:C24)</f>
        <v>0.75182785082486825</v>
      </c>
    </row>
    <row r="10" spans="1:6" x14ac:dyDescent="0.25">
      <c r="A10" s="3" t="s">
        <v>16</v>
      </c>
      <c r="B10" s="3">
        <v>2499.65</v>
      </c>
      <c r="C10" s="3">
        <f t="shared" si="0"/>
        <v>6.0044432880331441E-2</v>
      </c>
    </row>
    <row r="11" spans="1:6" x14ac:dyDescent="0.25">
      <c r="A11" s="3" t="s">
        <v>17</v>
      </c>
      <c r="B11" s="3">
        <v>2481.9499999999998</v>
      </c>
      <c r="C11" s="3">
        <f t="shared" si="0"/>
        <v>-0.70809913387875389</v>
      </c>
    </row>
    <row r="12" spans="1:6" x14ac:dyDescent="0.25">
      <c r="A12" s="3" t="s">
        <v>18</v>
      </c>
      <c r="B12" s="3">
        <v>2484.15</v>
      </c>
      <c r="C12" s="3">
        <f t="shared" si="0"/>
        <v>8.8639980660378856E-2</v>
      </c>
    </row>
    <row r="13" spans="1:6" x14ac:dyDescent="0.25">
      <c r="A13" s="3" t="s">
        <v>19</v>
      </c>
      <c r="B13" s="3">
        <v>2520.85</v>
      </c>
      <c r="C13" s="3">
        <f t="shared" si="0"/>
        <v>1.4773665036330259</v>
      </c>
    </row>
    <row r="14" spans="1:6" x14ac:dyDescent="0.25">
      <c r="A14" s="3" t="s">
        <v>20</v>
      </c>
      <c r="B14" s="3">
        <v>2551.85</v>
      </c>
      <c r="C14" s="3">
        <f t="shared" si="0"/>
        <v>1.2297439355772855</v>
      </c>
    </row>
    <row r="15" spans="1:6" x14ac:dyDescent="0.25">
      <c r="A15" s="3" t="s">
        <v>21</v>
      </c>
      <c r="B15" s="3">
        <v>2552.5500000000002</v>
      </c>
      <c r="C15" s="3">
        <f t="shared" si="0"/>
        <v>2.7431079412985594E-2</v>
      </c>
    </row>
    <row r="16" spans="1:6" x14ac:dyDescent="0.25">
      <c r="A16" s="3" t="s">
        <v>22</v>
      </c>
      <c r="B16" s="3">
        <v>2577.4</v>
      </c>
      <c r="C16" s="3">
        <f t="shared" si="0"/>
        <v>0.97353626765391099</v>
      </c>
    </row>
    <row r="17" spans="1:3" x14ac:dyDescent="0.25">
      <c r="A17" s="3" t="s">
        <v>23</v>
      </c>
      <c r="B17" s="3">
        <v>2551.8000000000002</v>
      </c>
      <c r="C17" s="3">
        <f t="shared" si="0"/>
        <v>-0.99324901063086479</v>
      </c>
    </row>
    <row r="18" spans="1:3" x14ac:dyDescent="0.25">
      <c r="A18" s="3" t="s">
        <v>24</v>
      </c>
      <c r="B18" s="3">
        <v>2557.1</v>
      </c>
      <c r="C18" s="3">
        <f t="shared" si="0"/>
        <v>0.20769652794105053</v>
      </c>
    </row>
    <row r="19" spans="1:3" x14ac:dyDescent="0.25">
      <c r="A19" s="3" t="s">
        <v>25</v>
      </c>
      <c r="B19" s="3">
        <v>2564.3000000000002</v>
      </c>
      <c r="C19" s="3">
        <f t="shared" si="0"/>
        <v>0.28156896484299687</v>
      </c>
    </row>
    <row r="20" spans="1:3" x14ac:dyDescent="0.25">
      <c r="A20" s="3" t="s">
        <v>26</v>
      </c>
      <c r="B20" s="3">
        <v>2535.5</v>
      </c>
      <c r="C20" s="3">
        <f t="shared" si="0"/>
        <v>-1.1231135202589471</v>
      </c>
    </row>
    <row r="21" spans="1:3" x14ac:dyDescent="0.25">
      <c r="A21" s="3" t="s">
        <v>27</v>
      </c>
      <c r="B21" s="3">
        <v>2514.75</v>
      </c>
      <c r="C21" s="3">
        <f t="shared" si="0"/>
        <v>-0.81837901794517853</v>
      </c>
    </row>
    <row r="22" spans="1:3" x14ac:dyDescent="0.25">
      <c r="A22" s="3" t="s">
        <v>28</v>
      </c>
      <c r="B22" s="3">
        <v>2495.5500000000002</v>
      </c>
      <c r="C22" s="3">
        <f t="shared" si="0"/>
        <v>-0.76349537727407568</v>
      </c>
    </row>
    <row r="23" spans="1:3" x14ac:dyDescent="0.25">
      <c r="A23" s="3" t="s">
        <v>29</v>
      </c>
      <c r="B23" s="3">
        <v>2496.4499999999998</v>
      </c>
      <c r="C23" s="3">
        <f t="shared" si="0"/>
        <v>3.6064194265778532E-2</v>
      </c>
    </row>
    <row r="24" spans="1:3" x14ac:dyDescent="0.25">
      <c r="A24" s="3" t="s">
        <v>30</v>
      </c>
      <c r="B24" s="3">
        <v>2496.4499999999998</v>
      </c>
      <c r="C24" s="3">
        <f t="shared" si="0"/>
        <v>0</v>
      </c>
    </row>
  </sheetData>
  <mergeCells count="1">
    <mergeCell ref="A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topLeftCell="A4" workbookViewId="0">
      <selection activeCell="D15" sqref="D15"/>
    </sheetView>
  </sheetViews>
  <sheetFormatPr defaultRowHeight="15" x14ac:dyDescent="0.25"/>
  <cols>
    <col min="1" max="1" width="21.42578125" customWidth="1"/>
    <col min="2" max="2" width="12.7109375" customWidth="1"/>
    <col min="3" max="3" width="11.5703125" customWidth="1"/>
    <col min="5" max="5" width="17.140625" customWidth="1"/>
  </cols>
  <sheetData>
    <row r="2" spans="1:6" ht="21" x14ac:dyDescent="0.35">
      <c r="A2" s="7" t="s">
        <v>36</v>
      </c>
      <c r="B2" s="7"/>
      <c r="C2" s="7"/>
    </row>
    <row r="4" spans="1:6" x14ac:dyDescent="0.25">
      <c r="A4" s="3" t="s">
        <v>1</v>
      </c>
      <c r="B4" s="3" t="s">
        <v>2</v>
      </c>
      <c r="C4" s="3" t="s">
        <v>38</v>
      </c>
    </row>
    <row r="5" spans="1:6" x14ac:dyDescent="0.25">
      <c r="A5" s="3" t="s">
        <v>11</v>
      </c>
      <c r="B5" s="3">
        <v>102.6</v>
      </c>
      <c r="C5" s="3"/>
    </row>
    <row r="6" spans="1:6" x14ac:dyDescent="0.25">
      <c r="A6" s="3" t="s">
        <v>12</v>
      </c>
      <c r="B6" s="3">
        <v>104.59</v>
      </c>
      <c r="C6" s="3">
        <f>((B6-B5)/B5)*100</f>
        <v>1.9395711500974748</v>
      </c>
      <c r="F6" t="s">
        <v>34</v>
      </c>
    </row>
    <row r="7" spans="1:6" x14ac:dyDescent="0.25">
      <c r="A7" s="3" t="s">
        <v>13</v>
      </c>
      <c r="B7" s="3">
        <v>105.94</v>
      </c>
      <c r="C7" s="3">
        <f t="shared" ref="C7:C24" si="0">((B7-B6)/B6)*100</f>
        <v>1.2907543742231515</v>
      </c>
      <c r="E7" t="s">
        <v>5</v>
      </c>
      <c r="F7">
        <f>AVERAGE(C6:C24)</f>
        <v>0.40928044838135308</v>
      </c>
    </row>
    <row r="8" spans="1:6" x14ac:dyDescent="0.25">
      <c r="A8" s="3" t="s">
        <v>14</v>
      </c>
      <c r="B8" s="3">
        <v>105.55</v>
      </c>
      <c r="C8" s="3">
        <f t="shared" si="0"/>
        <v>-0.36813290541816174</v>
      </c>
    </row>
    <row r="9" spans="1:6" ht="30" x14ac:dyDescent="0.25">
      <c r="A9" s="3" t="s">
        <v>15</v>
      </c>
      <c r="B9" s="3">
        <v>107.98</v>
      </c>
      <c r="C9" s="3">
        <f t="shared" si="0"/>
        <v>2.3022264329701629</v>
      </c>
      <c r="E9" s="1" t="s">
        <v>33</v>
      </c>
      <c r="F9">
        <f>_xlfn.STDEV.S(C6:C24)</f>
        <v>1.1431134132094853</v>
      </c>
    </row>
    <row r="10" spans="1:6" x14ac:dyDescent="0.25">
      <c r="A10" s="3" t="s">
        <v>16</v>
      </c>
      <c r="B10" s="3">
        <v>107.64</v>
      </c>
      <c r="C10" s="3">
        <f t="shared" si="0"/>
        <v>-0.31487312465271661</v>
      </c>
    </row>
    <row r="11" spans="1:6" x14ac:dyDescent="0.25">
      <c r="A11" s="3" t="s">
        <v>17</v>
      </c>
      <c r="B11" s="3">
        <v>105.46</v>
      </c>
      <c r="C11" s="3">
        <f t="shared" si="0"/>
        <v>-2.0252694165737708</v>
      </c>
    </row>
    <row r="12" spans="1:6" x14ac:dyDescent="0.25">
      <c r="A12" s="3" t="s">
        <v>18</v>
      </c>
      <c r="B12" s="3">
        <v>106.04</v>
      </c>
      <c r="C12" s="3">
        <f t="shared" si="0"/>
        <v>0.54997155319553626</v>
      </c>
    </row>
    <row r="13" spans="1:6" x14ac:dyDescent="0.25">
      <c r="A13" s="3" t="s">
        <v>19</v>
      </c>
      <c r="B13" s="3">
        <v>107.64</v>
      </c>
      <c r="C13" s="3">
        <f t="shared" si="0"/>
        <v>1.508864579403993</v>
      </c>
    </row>
    <row r="14" spans="1:6" x14ac:dyDescent="0.25">
      <c r="A14" s="3" t="s">
        <v>20</v>
      </c>
      <c r="B14" s="3">
        <v>110.2</v>
      </c>
      <c r="C14" s="3">
        <f t="shared" si="0"/>
        <v>2.3782980304719459</v>
      </c>
    </row>
    <row r="15" spans="1:6" x14ac:dyDescent="0.25">
      <c r="A15" s="3" t="s">
        <v>21</v>
      </c>
      <c r="B15" s="3">
        <v>110.15</v>
      </c>
      <c r="C15" s="3">
        <f t="shared" si="0"/>
        <v>-4.5372050816694334E-2</v>
      </c>
    </row>
    <row r="16" spans="1:6" x14ac:dyDescent="0.25">
      <c r="A16" s="3" t="s">
        <v>22</v>
      </c>
      <c r="B16" s="3">
        <v>110.64</v>
      </c>
      <c r="C16" s="3">
        <f t="shared" si="0"/>
        <v>0.4448479346345845</v>
      </c>
    </row>
    <row r="17" spans="1:3" x14ac:dyDescent="0.25">
      <c r="A17" s="3" t="s">
        <v>23</v>
      </c>
      <c r="B17" s="3">
        <v>110.49</v>
      </c>
      <c r="C17" s="3">
        <f t="shared" si="0"/>
        <v>-0.13557483731020037</v>
      </c>
    </row>
    <row r="18" spans="1:3" x14ac:dyDescent="0.25">
      <c r="A18" s="3" t="s">
        <v>24</v>
      </c>
      <c r="B18" s="3">
        <v>110.64</v>
      </c>
      <c r="C18" s="3">
        <f t="shared" si="0"/>
        <v>0.13575889220744475</v>
      </c>
    </row>
    <row r="19" spans="1:3" x14ac:dyDescent="0.25">
      <c r="A19" s="3" t="s">
        <v>25</v>
      </c>
      <c r="B19" s="3">
        <v>110.3</v>
      </c>
      <c r="C19" s="3">
        <f t="shared" si="0"/>
        <v>-0.3073029645697789</v>
      </c>
    </row>
    <row r="20" spans="1:3" x14ac:dyDescent="0.25">
      <c r="A20" s="3" t="s">
        <v>26</v>
      </c>
      <c r="B20" s="3">
        <v>111.1</v>
      </c>
      <c r="C20" s="3">
        <f t="shared" si="0"/>
        <v>0.72529465095194667</v>
      </c>
    </row>
    <row r="21" spans="1:3" x14ac:dyDescent="0.25">
      <c r="A21" s="3" t="s">
        <v>27</v>
      </c>
      <c r="B21" s="3">
        <v>109.6</v>
      </c>
      <c r="C21" s="3">
        <f t="shared" si="0"/>
        <v>-1.3501350135013503</v>
      </c>
    </row>
    <row r="22" spans="1:3" x14ac:dyDescent="0.25">
      <c r="A22" s="3" t="s">
        <v>28</v>
      </c>
      <c r="B22" s="3">
        <v>109.85</v>
      </c>
      <c r="C22" s="3">
        <f t="shared" si="0"/>
        <v>0.22810218978102192</v>
      </c>
    </row>
    <row r="23" spans="1:3" x14ac:dyDescent="0.25">
      <c r="A23" s="3" t="s">
        <v>29</v>
      </c>
      <c r="B23" s="3">
        <v>110.75</v>
      </c>
      <c r="C23" s="3">
        <f t="shared" si="0"/>
        <v>0.81929904415112031</v>
      </c>
    </row>
    <row r="24" spans="1:3" x14ac:dyDescent="0.25">
      <c r="A24" s="3" t="s">
        <v>37</v>
      </c>
      <c r="B24" s="3">
        <v>110.75</v>
      </c>
      <c r="C24" s="3">
        <f t="shared" si="0"/>
        <v>0</v>
      </c>
    </row>
  </sheetData>
  <mergeCells count="1"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tabSelected="1" workbookViewId="0">
      <selection activeCell="G16" sqref="G16"/>
    </sheetView>
  </sheetViews>
  <sheetFormatPr defaultRowHeight="15" x14ac:dyDescent="0.25"/>
  <cols>
    <col min="1" max="1" width="27.42578125" customWidth="1"/>
    <col min="2" max="2" width="12.42578125" customWidth="1"/>
    <col min="5" max="5" width="15.28515625" customWidth="1"/>
  </cols>
  <sheetData>
    <row r="2" spans="1:6" ht="21" x14ac:dyDescent="0.35">
      <c r="A2" s="7" t="s">
        <v>39</v>
      </c>
      <c r="B2" s="7"/>
      <c r="C2" s="7"/>
    </row>
    <row r="4" spans="1:6" x14ac:dyDescent="0.25">
      <c r="A4" s="3" t="s">
        <v>1</v>
      </c>
      <c r="B4" s="3" t="s">
        <v>2</v>
      </c>
      <c r="C4" s="3" t="s">
        <v>31</v>
      </c>
    </row>
    <row r="5" spans="1:6" x14ac:dyDescent="0.25">
      <c r="A5" s="3" t="s">
        <v>11</v>
      </c>
      <c r="B5" s="3">
        <v>2489.66</v>
      </c>
      <c r="C5" s="3"/>
    </row>
    <row r="6" spans="1:6" x14ac:dyDescent="0.25">
      <c r="A6" s="3" t="s">
        <v>12</v>
      </c>
      <c r="B6" s="3">
        <v>2442.61</v>
      </c>
      <c r="C6" s="3">
        <f>((B6-B5)/B5)*100</f>
        <v>-1.8898162801346259</v>
      </c>
      <c r="F6" t="s">
        <v>34</v>
      </c>
    </row>
    <row r="7" spans="1:6" x14ac:dyDescent="0.25">
      <c r="A7" s="3" t="s">
        <v>13</v>
      </c>
      <c r="B7" s="3">
        <v>2431.52</v>
      </c>
      <c r="C7" s="3">
        <f t="shared" ref="C7:C24" si="0">((B7-B6)/B6)*100</f>
        <v>-0.45402254146180293</v>
      </c>
      <c r="E7" t="s">
        <v>32</v>
      </c>
      <c r="F7">
        <f>AVERAGE(C6:C24)</f>
        <v>-0.4352976394764988</v>
      </c>
    </row>
    <row r="8" spans="1:6" x14ac:dyDescent="0.25">
      <c r="A8" s="3" t="s">
        <v>14</v>
      </c>
      <c r="B8" s="3">
        <v>2431.2199999999998</v>
      </c>
      <c r="C8" s="3">
        <f t="shared" si="0"/>
        <v>-1.233796143976533E-2</v>
      </c>
    </row>
    <row r="9" spans="1:6" ht="30" x14ac:dyDescent="0.25">
      <c r="A9" s="3" t="s">
        <v>15</v>
      </c>
      <c r="B9" s="3">
        <v>2437.11</v>
      </c>
      <c r="C9" s="3">
        <f t="shared" si="0"/>
        <v>0.24226520018757364</v>
      </c>
      <c r="E9" s="1" t="s">
        <v>33</v>
      </c>
      <c r="F9">
        <f>_xlfn.STDEV.S(C6:C24)</f>
        <v>2.1081016011035056</v>
      </c>
    </row>
    <row r="10" spans="1:6" x14ac:dyDescent="0.25">
      <c r="A10" s="3" t="s">
        <v>16</v>
      </c>
      <c r="B10" s="3">
        <v>2426.7199999999998</v>
      </c>
      <c r="C10" s="3">
        <f t="shared" si="0"/>
        <v>-0.426324622195975</v>
      </c>
    </row>
    <row r="11" spans="1:6" x14ac:dyDescent="0.25">
      <c r="A11" s="3" t="s">
        <v>17</v>
      </c>
      <c r="B11" s="3">
        <v>2448.6999999999998</v>
      </c>
      <c r="C11" s="3">
        <f t="shared" si="0"/>
        <v>0.90574932419067788</v>
      </c>
    </row>
    <row r="12" spans="1:6" x14ac:dyDescent="0.25">
      <c r="A12" s="3" t="s">
        <v>18</v>
      </c>
      <c r="B12" s="3">
        <v>2482.3200000000002</v>
      </c>
      <c r="C12" s="3">
        <f t="shared" si="0"/>
        <v>1.3729734144648322</v>
      </c>
    </row>
    <row r="13" spans="1:6" x14ac:dyDescent="0.25">
      <c r="A13" s="3" t="s">
        <v>19</v>
      </c>
      <c r="B13" s="3">
        <v>2460.09</v>
      </c>
      <c r="C13" s="3">
        <f t="shared" si="0"/>
        <v>-0.89553321086725401</v>
      </c>
    </row>
    <row r="14" spans="1:6" x14ac:dyDescent="0.25">
      <c r="A14" s="3" t="s">
        <v>20</v>
      </c>
      <c r="B14" s="3">
        <v>2454.69</v>
      </c>
      <c r="C14" s="3">
        <f t="shared" si="0"/>
        <v>-0.21950416448179091</v>
      </c>
    </row>
    <row r="15" spans="1:6" x14ac:dyDescent="0.25">
      <c r="A15" s="3" t="s">
        <v>21</v>
      </c>
      <c r="B15" s="3">
        <v>2483.17</v>
      </c>
      <c r="C15" s="3">
        <f t="shared" si="0"/>
        <v>1.1602279717601822</v>
      </c>
    </row>
    <row r="16" spans="1:6" x14ac:dyDescent="0.25">
      <c r="A16" s="3" t="s">
        <v>22</v>
      </c>
      <c r="B16" s="3">
        <v>2507.09</v>
      </c>
      <c r="C16" s="3">
        <f t="shared" si="0"/>
        <v>0.96328483349911886</v>
      </c>
    </row>
    <row r="17" spans="1:3" x14ac:dyDescent="0.25">
      <c r="A17" s="3" t="s">
        <v>23</v>
      </c>
      <c r="B17" s="3">
        <v>2399</v>
      </c>
      <c r="C17" s="3">
        <f t="shared" si="0"/>
        <v>-4.3113729463242301</v>
      </c>
    </row>
    <row r="18" spans="1:3" x14ac:dyDescent="0.25">
      <c r="A18" s="3" t="s">
        <v>24</v>
      </c>
      <c r="B18" s="3">
        <v>2412.39</v>
      </c>
      <c r="C18" s="3">
        <f t="shared" si="0"/>
        <v>0.5581492288453469</v>
      </c>
    </row>
    <row r="19" spans="1:3" x14ac:dyDescent="0.25">
      <c r="A19" s="3" t="s">
        <v>25</v>
      </c>
      <c r="B19" s="3">
        <v>2403.5500000000002</v>
      </c>
      <c r="C19" s="3">
        <f t="shared" si="0"/>
        <v>-0.36644157868336757</v>
      </c>
    </row>
    <row r="20" spans="1:3" x14ac:dyDescent="0.25">
      <c r="A20" s="3" t="s">
        <v>26</v>
      </c>
      <c r="B20" s="3">
        <v>2394.85</v>
      </c>
      <c r="C20" s="3">
        <f t="shared" si="0"/>
        <v>-0.3619645940379968</v>
      </c>
    </row>
    <row r="21" spans="1:3" x14ac:dyDescent="0.25">
      <c r="A21" s="3" t="s">
        <v>27</v>
      </c>
      <c r="B21" s="3">
        <v>2231.3200000000002</v>
      </c>
      <c r="C21" s="3">
        <f t="shared" si="0"/>
        <v>-6.8284026139424085</v>
      </c>
    </row>
    <row r="22" spans="1:3" x14ac:dyDescent="0.25">
      <c r="A22" s="3" t="s">
        <v>28</v>
      </c>
      <c r="B22" s="3">
        <v>2293.31</v>
      </c>
      <c r="C22" s="3">
        <f t="shared" si="0"/>
        <v>2.7781761468547663</v>
      </c>
    </row>
    <row r="23" spans="1:3" x14ac:dyDescent="0.25">
      <c r="A23" s="3" t="s">
        <v>29</v>
      </c>
      <c r="B23" s="3">
        <v>2282.17</v>
      </c>
      <c r="C23" s="3">
        <f t="shared" si="0"/>
        <v>-0.48576075628675902</v>
      </c>
    </row>
    <row r="24" spans="1:3" x14ac:dyDescent="0.25">
      <c r="A24" s="3" t="s">
        <v>30</v>
      </c>
      <c r="B24" s="3">
        <v>2282.17</v>
      </c>
      <c r="C24" s="3">
        <f t="shared" si="0"/>
        <v>0</v>
      </c>
    </row>
  </sheetData>
  <mergeCells count="1">
    <mergeCell ref="A2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workbookViewId="0">
      <selection activeCell="D18" sqref="D18"/>
    </sheetView>
  </sheetViews>
  <sheetFormatPr defaultRowHeight="15" x14ac:dyDescent="0.25"/>
  <cols>
    <col min="2" max="2" width="12" customWidth="1"/>
    <col min="4" max="4" width="17.5703125" customWidth="1"/>
  </cols>
  <sheetData>
    <row r="2" spans="2:4" ht="33.75" customHeight="1" x14ac:dyDescent="0.25">
      <c r="B2" s="2" t="s">
        <v>40</v>
      </c>
      <c r="C2" s="2" t="s">
        <v>32</v>
      </c>
      <c r="D2" s="2" t="s">
        <v>33</v>
      </c>
    </row>
    <row r="3" spans="2:4" x14ac:dyDescent="0.25">
      <c r="B3" s="3" t="s">
        <v>0</v>
      </c>
      <c r="C3" s="3">
        <v>0.41656799999999999</v>
      </c>
      <c r="D3" s="3">
        <v>0.74998100000000001</v>
      </c>
    </row>
    <row r="4" spans="2:4" x14ac:dyDescent="0.25">
      <c r="B4" s="3" t="s">
        <v>10</v>
      </c>
      <c r="C4" s="3">
        <v>0.110247</v>
      </c>
      <c r="D4" s="3">
        <v>0.67044000000000004</v>
      </c>
    </row>
    <row r="5" spans="2:4" x14ac:dyDescent="0.25">
      <c r="B5" s="3" t="s">
        <v>35</v>
      </c>
      <c r="C5" s="3">
        <v>7.3162000000000005E-2</v>
      </c>
      <c r="D5" s="3">
        <v>0.75182800000000005</v>
      </c>
    </row>
    <row r="6" spans="2:4" x14ac:dyDescent="0.25">
      <c r="B6" s="3" t="s">
        <v>36</v>
      </c>
      <c r="C6" s="3">
        <v>0.40927999999999998</v>
      </c>
      <c r="D6" s="3">
        <v>1.143113</v>
      </c>
    </row>
    <row r="7" spans="2:4" x14ac:dyDescent="0.25">
      <c r="B7" s="3" t="s">
        <v>39</v>
      </c>
      <c r="C7" s="3">
        <v>-0.43530000000000002</v>
      </c>
      <c r="D7" s="3">
        <v>2.1081020000000001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J22" sqref="J22"/>
    </sheetView>
  </sheetViews>
  <sheetFormatPr defaultRowHeight="15" x14ac:dyDescent="0.25"/>
  <sheetData>
    <row r="2" spans="2:5" x14ac:dyDescent="0.25">
      <c r="B2" t="s">
        <v>41</v>
      </c>
    </row>
    <row r="4" spans="2:5" x14ac:dyDescent="0.25">
      <c r="B4" s="5" t="s">
        <v>42</v>
      </c>
    </row>
    <row r="5" spans="2:5" x14ac:dyDescent="0.25">
      <c r="B5">
        <v>20</v>
      </c>
    </row>
    <row r="6" spans="2:5" x14ac:dyDescent="0.25">
      <c r="B6">
        <v>24</v>
      </c>
    </row>
    <row r="7" spans="2:5" x14ac:dyDescent="0.25">
      <c r="B7">
        <v>42</v>
      </c>
      <c r="D7" s="6" t="s">
        <v>43</v>
      </c>
      <c r="E7" s="3">
        <f>B17/B18</f>
        <v>34.833333333333336</v>
      </c>
    </row>
    <row r="8" spans="2:5" x14ac:dyDescent="0.25">
      <c r="B8">
        <v>41</v>
      </c>
      <c r="D8" s="6" t="s">
        <v>44</v>
      </c>
      <c r="E8" s="3">
        <f>MEDIAN(B5:B16)</f>
        <v>37.5</v>
      </c>
    </row>
    <row r="9" spans="2:5" x14ac:dyDescent="0.25">
      <c r="B9">
        <v>42</v>
      </c>
      <c r="D9" s="6" t="s">
        <v>45</v>
      </c>
      <c r="E9" s="3">
        <f>MODE(B5:B16)</f>
        <v>42</v>
      </c>
    </row>
    <row r="10" spans="2:5" x14ac:dyDescent="0.25">
      <c r="B10">
        <v>34</v>
      </c>
      <c r="D10" s="6" t="s">
        <v>46</v>
      </c>
      <c r="E10" s="3">
        <f>QUARTILE(B5:B16,1)</f>
        <v>30</v>
      </c>
    </row>
    <row r="11" spans="2:5" x14ac:dyDescent="0.25">
      <c r="B11">
        <v>42</v>
      </c>
      <c r="D11" s="6" t="s">
        <v>47</v>
      </c>
      <c r="E11" s="3">
        <f>QUARTILE(B5:B16,2)</f>
        <v>37.5</v>
      </c>
    </row>
    <row r="12" spans="2:5" x14ac:dyDescent="0.25">
      <c r="B12">
        <v>30</v>
      </c>
      <c r="D12" s="6" t="s">
        <v>48</v>
      </c>
      <c r="E12" s="3">
        <f>QUARTILE(B5:B16,3)</f>
        <v>42</v>
      </c>
    </row>
    <row r="13" spans="2:5" x14ac:dyDescent="0.25">
      <c r="B13">
        <v>30</v>
      </c>
      <c r="D13" s="6" t="s">
        <v>49</v>
      </c>
      <c r="E13" s="3">
        <f>PERCENTILE(B5:B16,0.5)</f>
        <v>37.5</v>
      </c>
    </row>
    <row r="14" spans="2:5" x14ac:dyDescent="0.25">
      <c r="B14">
        <v>41</v>
      </c>
      <c r="D14" s="6" t="s">
        <v>50</v>
      </c>
      <c r="E14" s="3">
        <f>PERCENTILE(B5:B16,0.87)</f>
        <v>42</v>
      </c>
    </row>
    <row r="15" spans="2:5" x14ac:dyDescent="0.25">
      <c r="B15">
        <v>30</v>
      </c>
    </row>
    <row r="16" spans="2:5" x14ac:dyDescent="0.25">
      <c r="B16">
        <v>42</v>
      </c>
    </row>
    <row r="17" spans="1:2" x14ac:dyDescent="0.25">
      <c r="A17" s="3" t="s">
        <v>51</v>
      </c>
      <c r="B17" s="3">
        <f>SUM(B5:B16)</f>
        <v>418</v>
      </c>
    </row>
    <row r="18" spans="1:2" x14ac:dyDescent="0.25">
      <c r="A18" s="3" t="s">
        <v>52</v>
      </c>
      <c r="B18" s="3">
        <f>COUNT(B5:B16)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 &amp; T</vt:lpstr>
      <vt:lpstr>MRF</vt:lpstr>
      <vt:lpstr>RELIANCE</vt:lpstr>
      <vt:lpstr>TATA STEEL</vt:lpstr>
      <vt:lpstr>ADANIENT</vt:lpstr>
      <vt:lpstr>SUMMARY</vt:lpstr>
      <vt:lpstr>PRACTISE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NIHARIKA SINGH</dc:creator>
  <cp:lastModifiedBy>ABCD</cp:lastModifiedBy>
  <dcterms:created xsi:type="dcterms:W3CDTF">2015-06-05T18:17:20Z</dcterms:created>
  <dcterms:modified xsi:type="dcterms:W3CDTF">2023-08-28T04:00:46Z</dcterms:modified>
</cp:coreProperties>
</file>