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 activeTab="2"/>
  </bookViews>
  <sheets>
    <sheet name="ranck cr" sheetId="1" r:id="rId1"/>
    <sheet name="rank cr" sheetId="2" r:id="rId2"/>
    <sheet name="karl's" sheetId="3" r:id="rId3"/>
    <sheet name="sum1" sheetId="4" r:id="rId4"/>
    <sheet name="sum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5" l="1"/>
  <c r="H14" i="4" l="1"/>
  <c r="I12" i="4"/>
  <c r="I11" i="4"/>
  <c r="I10" i="4"/>
  <c r="K15" i="3" l="1"/>
  <c r="J10" i="3"/>
  <c r="J9" i="3"/>
  <c r="L13" i="3"/>
  <c r="L12" i="3"/>
  <c r="M7" i="3"/>
  <c r="M3" i="3"/>
  <c r="M4" i="3"/>
  <c r="M5" i="3"/>
  <c r="M6" i="3"/>
  <c r="M2" i="3"/>
  <c r="L3" i="3"/>
  <c r="L4" i="3"/>
  <c r="L5" i="3"/>
  <c r="L6" i="3"/>
  <c r="L2" i="3"/>
  <c r="K3" i="3"/>
  <c r="K4" i="3"/>
  <c r="K5" i="3"/>
  <c r="K6" i="3"/>
  <c r="K2" i="3"/>
  <c r="J13" i="3"/>
  <c r="J12" i="3"/>
  <c r="F4" i="3" l="1"/>
  <c r="F5" i="3"/>
  <c r="F6" i="3"/>
  <c r="F9" i="3" s="1"/>
  <c r="F13" i="3" s="1"/>
  <c r="F7" i="3"/>
  <c r="F3" i="3"/>
  <c r="E4" i="3"/>
  <c r="E5" i="3"/>
  <c r="E6" i="3"/>
  <c r="E7" i="3"/>
  <c r="E3" i="3"/>
  <c r="E9" i="3" s="1"/>
  <c r="F12" i="3" s="1"/>
  <c r="D4" i="3"/>
  <c r="D5" i="3"/>
  <c r="D9" i="3" s="1"/>
  <c r="D6" i="3"/>
  <c r="D7" i="3"/>
  <c r="D3" i="3"/>
  <c r="F3" i="2"/>
  <c r="F4" i="2"/>
  <c r="F5" i="2"/>
  <c r="F6" i="2"/>
  <c r="F7" i="2"/>
  <c r="F8" i="2"/>
  <c r="F9" i="2"/>
  <c r="F11" i="2"/>
  <c r="F2" i="2"/>
  <c r="E3" i="2"/>
  <c r="E4" i="2"/>
  <c r="E5" i="2"/>
  <c r="E6" i="2"/>
  <c r="E7" i="2"/>
  <c r="E8" i="2"/>
  <c r="E9" i="2"/>
  <c r="E10" i="2"/>
  <c r="F10" i="2" s="1"/>
  <c r="E11" i="2"/>
  <c r="E2" i="2"/>
  <c r="D16" i="3" l="1"/>
  <c r="F12" i="2"/>
  <c r="C16" i="2" s="1"/>
  <c r="D17" i="1"/>
  <c r="D14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<sst xmlns="http://schemas.openxmlformats.org/spreadsheetml/2006/main" count="54" uniqueCount="32">
  <si>
    <t>1st judge</t>
  </si>
  <si>
    <t>2nd judge</t>
  </si>
  <si>
    <t>d</t>
  </si>
  <si>
    <t>d2</t>
  </si>
  <si>
    <t>total</t>
  </si>
  <si>
    <r>
      <t>r=1-((6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d2)/n(n2-1))</t>
    </r>
  </si>
  <si>
    <t>y</t>
  </si>
  <si>
    <t>x</t>
  </si>
  <si>
    <r>
      <t>r = 1 - (6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)/n(n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</si>
  <si>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xr</t>
  </si>
  <si>
    <t>yr</t>
  </si>
  <si>
    <t>length</t>
  </si>
  <si>
    <t>weight</t>
  </si>
  <si>
    <t>xy</t>
  </si>
  <si>
    <t>x2</t>
  </si>
  <si>
    <t>y2</t>
  </si>
  <si>
    <t>x-xbar</t>
  </si>
  <si>
    <t>y-ybar</t>
  </si>
  <si>
    <t>meanx =</t>
  </si>
  <si>
    <t xml:space="preserve">meany = </t>
  </si>
  <si>
    <t>cov(s)=</t>
  </si>
  <si>
    <t>s.d.x =</t>
  </si>
  <si>
    <t>s.dy=</t>
  </si>
  <si>
    <t>cov(p)=</t>
  </si>
  <si>
    <t>cov(x,y)</t>
  </si>
  <si>
    <t>std.x=</t>
  </si>
  <si>
    <t>std.y=</t>
  </si>
  <si>
    <t>proporation of water</t>
  </si>
  <si>
    <t>yield</t>
  </si>
  <si>
    <t>Column 1</t>
  </si>
  <si>
    <t>Column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</si>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</sst>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9" xfId="0" applyFont="1" applyFill="1" applyBorder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zoomScale="160" zoomScaleNormal="160" workbookViewId="0">
      <selection activeCell="A17" sqref="A17:B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3</v>
      </c>
      <c r="B3">
        <v>6</v>
      </c>
      <c r="C3">
        <f>A3-B3</f>
        <v>-3</v>
      </c>
      <c r="D3">
        <f>POWER(C3,2)</f>
        <v>9</v>
      </c>
    </row>
    <row r="4" spans="1:4" x14ac:dyDescent="0.25">
      <c r="A4">
        <v>5</v>
      </c>
      <c r="B4">
        <v>4</v>
      </c>
      <c r="C4">
        <f t="shared" ref="C4:C12" si="0">A4-B4</f>
        <v>1</v>
      </c>
      <c r="D4">
        <f t="shared" ref="D4:D12" si="1">POWER(C4,2)</f>
        <v>1</v>
      </c>
    </row>
    <row r="5" spans="1:4" x14ac:dyDescent="0.25">
      <c r="A5">
        <v>8</v>
      </c>
      <c r="B5">
        <v>9</v>
      </c>
      <c r="C5">
        <f t="shared" si="0"/>
        <v>-1</v>
      </c>
      <c r="D5">
        <f t="shared" si="1"/>
        <v>1</v>
      </c>
    </row>
    <row r="6" spans="1:4" x14ac:dyDescent="0.25">
      <c r="A6">
        <v>4</v>
      </c>
      <c r="B6">
        <v>8</v>
      </c>
      <c r="C6">
        <f t="shared" si="0"/>
        <v>-4</v>
      </c>
      <c r="D6">
        <f t="shared" si="1"/>
        <v>16</v>
      </c>
    </row>
    <row r="7" spans="1:4" x14ac:dyDescent="0.25">
      <c r="A7">
        <v>7</v>
      </c>
      <c r="B7">
        <v>1</v>
      </c>
      <c r="C7">
        <f t="shared" si="0"/>
        <v>6</v>
      </c>
      <c r="D7">
        <f t="shared" si="1"/>
        <v>36</v>
      </c>
    </row>
    <row r="8" spans="1:4" x14ac:dyDescent="0.25">
      <c r="A8">
        <v>10</v>
      </c>
      <c r="B8">
        <v>2</v>
      </c>
      <c r="C8">
        <f t="shared" si="0"/>
        <v>8</v>
      </c>
      <c r="D8">
        <f t="shared" si="1"/>
        <v>64</v>
      </c>
    </row>
    <row r="9" spans="1:4" x14ac:dyDescent="0.25">
      <c r="A9">
        <v>2</v>
      </c>
      <c r="B9">
        <v>3</v>
      </c>
      <c r="C9">
        <f t="shared" si="0"/>
        <v>-1</v>
      </c>
      <c r="D9">
        <f t="shared" si="1"/>
        <v>1</v>
      </c>
    </row>
    <row r="10" spans="1:4" x14ac:dyDescent="0.25">
      <c r="A10">
        <v>1</v>
      </c>
      <c r="B10">
        <v>10</v>
      </c>
      <c r="C10">
        <f t="shared" si="0"/>
        <v>-9</v>
      </c>
      <c r="D10">
        <f t="shared" si="1"/>
        <v>81</v>
      </c>
    </row>
    <row r="11" spans="1:4" x14ac:dyDescent="0.25">
      <c r="A11">
        <v>6</v>
      </c>
      <c r="B11">
        <v>5</v>
      </c>
      <c r="C11">
        <f t="shared" si="0"/>
        <v>1</v>
      </c>
      <c r="D11">
        <f t="shared" si="1"/>
        <v>1</v>
      </c>
    </row>
    <row r="12" spans="1:4" x14ac:dyDescent="0.25">
      <c r="A12">
        <v>9</v>
      </c>
      <c r="B12">
        <v>7</v>
      </c>
      <c r="C12">
        <f t="shared" si="0"/>
        <v>2</v>
      </c>
      <c r="D12">
        <f t="shared" si="1"/>
        <v>4</v>
      </c>
    </row>
    <row r="14" spans="1:4" x14ac:dyDescent="0.25">
      <c r="A14" t="s">
        <v>4</v>
      </c>
      <c r="D14">
        <f>SUM(D3:D12)</f>
        <v>214</v>
      </c>
    </row>
    <row r="17" spans="1:4" x14ac:dyDescent="0.25">
      <c r="A17" s="19" t="s">
        <v>5</v>
      </c>
      <c r="B17" s="19"/>
      <c r="D17" s="1">
        <f>1-(((6*D14)/(10*(99))))</f>
        <v>-0.29696969696969688</v>
      </c>
    </row>
  </sheetData>
  <mergeCells count="1"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15" zoomScaleNormal="115" workbookViewId="0">
      <selection activeCell="B21" sqref="B21:B22"/>
    </sheetView>
  </sheetViews>
  <sheetFormatPr defaultRowHeight="15" x14ac:dyDescent="0.25"/>
  <cols>
    <col min="4" max="4" width="11.85546875" bestFit="1" customWidth="1"/>
  </cols>
  <sheetData>
    <row r="1" spans="1:6" x14ac:dyDescent="0.25">
      <c r="A1" t="s">
        <v>7</v>
      </c>
      <c r="B1" t="s">
        <v>6</v>
      </c>
      <c r="C1" t="s">
        <v>9</v>
      </c>
      <c r="D1" t="s">
        <v>10</v>
      </c>
      <c r="E1" t="s">
        <v>2</v>
      </c>
      <c r="F1" t="s">
        <v>3</v>
      </c>
    </row>
    <row r="2" spans="1:6" x14ac:dyDescent="0.25">
      <c r="A2">
        <v>35</v>
      </c>
      <c r="B2">
        <v>102</v>
      </c>
      <c r="C2">
        <v>10</v>
      </c>
      <c r="D2">
        <v>1</v>
      </c>
      <c r="E2">
        <f>C2-D2</f>
        <v>9</v>
      </c>
      <c r="F2">
        <f>POWER(E2,2)</f>
        <v>81</v>
      </c>
    </row>
    <row r="3" spans="1:6" x14ac:dyDescent="0.25">
      <c r="A3">
        <v>40</v>
      </c>
      <c r="B3">
        <v>101</v>
      </c>
      <c r="C3">
        <v>8.5</v>
      </c>
      <c r="D3">
        <v>2.5</v>
      </c>
      <c r="E3">
        <f t="shared" ref="E3:E11" si="0">C3-D3</f>
        <v>6</v>
      </c>
      <c r="F3">
        <f t="shared" ref="F3:F11" si="1">POWER(E3,2)</f>
        <v>36</v>
      </c>
    </row>
    <row r="4" spans="1:6" x14ac:dyDescent="0.25">
      <c r="A4">
        <v>42</v>
      </c>
      <c r="B4">
        <v>97</v>
      </c>
      <c r="C4">
        <v>6</v>
      </c>
      <c r="D4">
        <v>5.5</v>
      </c>
      <c r="E4">
        <f t="shared" si="0"/>
        <v>0.5</v>
      </c>
      <c r="F4">
        <f t="shared" si="1"/>
        <v>0.25</v>
      </c>
    </row>
    <row r="5" spans="1:6" x14ac:dyDescent="0.25">
      <c r="A5">
        <v>43</v>
      </c>
      <c r="B5">
        <v>98</v>
      </c>
      <c r="C5">
        <v>5</v>
      </c>
      <c r="D5">
        <v>4</v>
      </c>
      <c r="E5">
        <f t="shared" si="0"/>
        <v>1</v>
      </c>
      <c r="F5">
        <f t="shared" si="1"/>
        <v>1</v>
      </c>
    </row>
    <row r="6" spans="1:6" x14ac:dyDescent="0.25">
      <c r="A6">
        <v>40</v>
      </c>
      <c r="B6">
        <v>38</v>
      </c>
      <c r="C6">
        <v>8.5</v>
      </c>
      <c r="D6">
        <v>10</v>
      </c>
      <c r="E6">
        <f t="shared" si="0"/>
        <v>-1.5</v>
      </c>
      <c r="F6">
        <f t="shared" si="1"/>
        <v>2.25</v>
      </c>
    </row>
    <row r="7" spans="1:6" x14ac:dyDescent="0.25">
      <c r="A7">
        <v>53</v>
      </c>
      <c r="B7">
        <v>101</v>
      </c>
      <c r="C7">
        <v>3</v>
      </c>
      <c r="D7">
        <v>2.5</v>
      </c>
      <c r="E7">
        <f t="shared" si="0"/>
        <v>0.5</v>
      </c>
      <c r="F7">
        <f t="shared" si="1"/>
        <v>0.25</v>
      </c>
    </row>
    <row r="8" spans="1:6" x14ac:dyDescent="0.25">
      <c r="A8">
        <v>54</v>
      </c>
      <c r="B8">
        <v>97</v>
      </c>
      <c r="C8">
        <v>2</v>
      </c>
      <c r="D8">
        <v>5.5</v>
      </c>
      <c r="E8">
        <f t="shared" si="0"/>
        <v>-3.5</v>
      </c>
      <c r="F8">
        <f t="shared" si="1"/>
        <v>12.25</v>
      </c>
    </row>
    <row r="9" spans="1:6" x14ac:dyDescent="0.25">
      <c r="A9">
        <v>49</v>
      </c>
      <c r="B9">
        <v>92</v>
      </c>
      <c r="C9">
        <v>4</v>
      </c>
      <c r="D9">
        <v>9</v>
      </c>
      <c r="E9">
        <f t="shared" si="0"/>
        <v>-5</v>
      </c>
      <c r="F9">
        <f t="shared" si="1"/>
        <v>25</v>
      </c>
    </row>
    <row r="10" spans="1:6" x14ac:dyDescent="0.25">
      <c r="A10">
        <v>41</v>
      </c>
      <c r="B10">
        <v>95</v>
      </c>
      <c r="C10">
        <v>7</v>
      </c>
      <c r="D10">
        <v>7.5</v>
      </c>
      <c r="E10">
        <f t="shared" si="0"/>
        <v>-0.5</v>
      </c>
      <c r="F10">
        <f t="shared" si="1"/>
        <v>0.25</v>
      </c>
    </row>
    <row r="11" spans="1:6" x14ac:dyDescent="0.25">
      <c r="A11">
        <v>55</v>
      </c>
      <c r="B11">
        <v>95</v>
      </c>
      <c r="C11">
        <v>1</v>
      </c>
      <c r="D11">
        <v>7.5</v>
      </c>
      <c r="E11">
        <f t="shared" si="0"/>
        <v>-6.5</v>
      </c>
      <c r="F11">
        <f t="shared" si="1"/>
        <v>42.25</v>
      </c>
    </row>
    <row r="12" spans="1:6" x14ac:dyDescent="0.25">
      <c r="F12">
        <f>SUM(F2:F11)</f>
        <v>200.5</v>
      </c>
    </row>
    <row r="16" spans="1:6" ht="17.25" x14ac:dyDescent="0.25">
      <c r="A16" s="19" t="s">
        <v>8</v>
      </c>
      <c r="B16" s="19"/>
      <c r="C16" s="2">
        <f>1 - ((6*F12)/990)</f>
        <v>-0.21515151515151509</v>
      </c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tabSelected="1" workbookViewId="0">
      <selection activeCell="O18" sqref="O18"/>
    </sheetView>
  </sheetViews>
  <sheetFormatPr defaultRowHeight="15" x14ac:dyDescent="0.25"/>
  <sheetData>
    <row r="1" spans="2:17" x14ac:dyDescent="0.25">
      <c r="B1" s="3" t="s">
        <v>11</v>
      </c>
      <c r="C1" s="4" t="s">
        <v>12</v>
      </c>
      <c r="D1" s="4"/>
      <c r="E1" s="4" t="s">
        <v>14</v>
      </c>
      <c r="F1" s="5" t="s">
        <v>15</v>
      </c>
      <c r="I1" s="3" t="s">
        <v>7</v>
      </c>
      <c r="J1" s="4" t="s">
        <v>6</v>
      </c>
      <c r="K1" s="12" t="s">
        <v>16</v>
      </c>
      <c r="L1" s="12" t="s">
        <v>17</v>
      </c>
      <c r="M1" s="5"/>
    </row>
    <row r="2" spans="2:17" x14ac:dyDescent="0.25">
      <c r="B2" s="6" t="s">
        <v>7</v>
      </c>
      <c r="C2" s="7" t="s">
        <v>6</v>
      </c>
      <c r="D2" s="7" t="s">
        <v>13</v>
      </c>
      <c r="E2" s="7"/>
      <c r="F2" s="8"/>
      <c r="I2" s="6">
        <v>3</v>
      </c>
      <c r="J2" s="7">
        <v>9</v>
      </c>
      <c r="K2" s="7">
        <f>I2-$J$12</f>
        <v>-3</v>
      </c>
      <c r="L2" s="7">
        <f>J2-$J$13</f>
        <v>-4</v>
      </c>
      <c r="M2" s="8">
        <f>K2*L2</f>
        <v>12</v>
      </c>
    </row>
    <row r="3" spans="2:17" x14ac:dyDescent="0.25">
      <c r="B3" s="6">
        <v>3</v>
      </c>
      <c r="C3" s="7">
        <v>9</v>
      </c>
      <c r="D3" s="7">
        <f>B3*C3</f>
        <v>27</v>
      </c>
      <c r="E3" s="7">
        <f>POWER(B3,2)</f>
        <v>9</v>
      </c>
      <c r="F3" s="8">
        <f>POWER(C3,2)</f>
        <v>81</v>
      </c>
      <c r="I3" s="6">
        <v>4</v>
      </c>
      <c r="J3" s="7">
        <v>11</v>
      </c>
      <c r="K3" s="7">
        <f t="shared" ref="K3:K6" si="0">I3-$J$12</f>
        <v>-2</v>
      </c>
      <c r="L3" s="7">
        <f t="shared" ref="L3:L6" si="1">J3-$J$13</f>
        <v>-2</v>
      </c>
      <c r="M3" s="8">
        <f t="shared" ref="M3:M6" si="2">K3*L3</f>
        <v>4</v>
      </c>
    </row>
    <row r="4" spans="2:17" x14ac:dyDescent="0.25">
      <c r="B4" s="6">
        <v>4</v>
      </c>
      <c r="C4" s="7">
        <v>11</v>
      </c>
      <c r="D4" s="7">
        <f t="shared" ref="D4:D7" si="3">B4*C4</f>
        <v>44</v>
      </c>
      <c r="E4" s="7">
        <f t="shared" ref="E4:E7" si="4">POWER(B4,2)</f>
        <v>16</v>
      </c>
      <c r="F4" s="8">
        <f t="shared" ref="F4:F7" si="5">POWER(C4,2)</f>
        <v>121</v>
      </c>
      <c r="I4" s="6">
        <v>6</v>
      </c>
      <c r="J4" s="7">
        <v>14</v>
      </c>
      <c r="K4" s="7">
        <f t="shared" si="0"/>
        <v>0</v>
      </c>
      <c r="L4" s="7">
        <f t="shared" si="1"/>
        <v>1</v>
      </c>
      <c r="M4" s="8">
        <f t="shared" si="2"/>
        <v>0</v>
      </c>
    </row>
    <row r="5" spans="2:17" x14ac:dyDescent="0.25">
      <c r="B5" s="6">
        <v>6</v>
      </c>
      <c r="C5" s="7">
        <v>14</v>
      </c>
      <c r="D5" s="7">
        <f t="shared" si="3"/>
        <v>84</v>
      </c>
      <c r="E5" s="7">
        <f t="shared" si="4"/>
        <v>36</v>
      </c>
      <c r="F5" s="8">
        <f t="shared" si="5"/>
        <v>196</v>
      </c>
      <c r="I5" s="6">
        <v>7</v>
      </c>
      <c r="J5" s="7">
        <v>15</v>
      </c>
      <c r="K5" s="7">
        <f t="shared" si="0"/>
        <v>1</v>
      </c>
      <c r="L5" s="7">
        <f t="shared" si="1"/>
        <v>2</v>
      </c>
      <c r="M5" s="8">
        <f t="shared" si="2"/>
        <v>2</v>
      </c>
    </row>
    <row r="6" spans="2:17" x14ac:dyDescent="0.25">
      <c r="B6" s="6">
        <v>7</v>
      </c>
      <c r="C6" s="7">
        <v>15</v>
      </c>
      <c r="D6" s="7">
        <f t="shared" si="3"/>
        <v>105</v>
      </c>
      <c r="E6" s="7">
        <f t="shared" si="4"/>
        <v>49</v>
      </c>
      <c r="F6" s="8">
        <f t="shared" si="5"/>
        <v>225</v>
      </c>
      <c r="I6" s="6">
        <v>10</v>
      </c>
      <c r="J6" s="7">
        <v>16</v>
      </c>
      <c r="K6" s="7">
        <f t="shared" si="0"/>
        <v>4</v>
      </c>
      <c r="L6" s="7">
        <f t="shared" si="1"/>
        <v>3</v>
      </c>
      <c r="M6" s="8">
        <f t="shared" si="2"/>
        <v>12</v>
      </c>
    </row>
    <row r="7" spans="2:17" x14ac:dyDescent="0.25">
      <c r="B7" s="6">
        <v>10</v>
      </c>
      <c r="C7" s="7">
        <v>16</v>
      </c>
      <c r="D7" s="7">
        <f t="shared" si="3"/>
        <v>160</v>
      </c>
      <c r="E7" s="7">
        <f t="shared" si="4"/>
        <v>100</v>
      </c>
      <c r="F7" s="8">
        <f t="shared" si="5"/>
        <v>256</v>
      </c>
      <c r="I7" s="6"/>
      <c r="J7" s="7"/>
      <c r="K7" s="7"/>
      <c r="L7" s="7"/>
      <c r="M7" s="8">
        <f>SUM(M2:M6)</f>
        <v>30</v>
      </c>
    </row>
    <row r="8" spans="2:17" x14ac:dyDescent="0.25">
      <c r="B8" s="6"/>
      <c r="C8" s="7"/>
      <c r="D8" s="7"/>
      <c r="E8" s="7"/>
      <c r="F8" s="8"/>
      <c r="I8" s="6"/>
      <c r="J8" s="7"/>
      <c r="K8" s="7"/>
      <c r="L8" s="7"/>
      <c r="M8" s="8"/>
    </row>
    <row r="9" spans="2:17" x14ac:dyDescent="0.25">
      <c r="B9" s="6"/>
      <c r="C9" s="7"/>
      <c r="D9" s="7">
        <f>SUM(D3:D7)</f>
        <v>420</v>
      </c>
      <c r="E9" s="7">
        <f t="shared" ref="E9:F9" si="6">SUM(E3:E7)</f>
        <v>210</v>
      </c>
      <c r="F9" s="8">
        <f t="shared" si="6"/>
        <v>879</v>
      </c>
      <c r="I9" s="6" t="s">
        <v>21</v>
      </c>
      <c r="J9" s="7">
        <f>_xlfn.STDEV.S(I2:I6)</f>
        <v>2.7386127875258306</v>
      </c>
      <c r="K9" s="7"/>
      <c r="L9" s="7"/>
      <c r="M9" s="8"/>
    </row>
    <row r="10" spans="2:17" ht="15.75" thickBot="1" x14ac:dyDescent="0.3">
      <c r="B10" s="6"/>
      <c r="C10" s="7"/>
      <c r="D10" s="7"/>
      <c r="E10" s="7"/>
      <c r="F10" s="8"/>
      <c r="I10" s="6" t="s">
        <v>22</v>
      </c>
      <c r="J10" s="7">
        <f>_xlfn.STDEV.S(J2:J6)</f>
        <v>2.9154759474226504</v>
      </c>
      <c r="K10" s="7"/>
      <c r="L10" s="7"/>
      <c r="M10" s="8"/>
    </row>
    <row r="11" spans="2:17" x14ac:dyDescent="0.25">
      <c r="B11" s="6"/>
      <c r="C11" s="7"/>
      <c r="D11" s="7"/>
      <c r="E11" s="7"/>
      <c r="F11" s="8"/>
      <c r="I11" s="6"/>
      <c r="J11" s="7"/>
      <c r="K11" s="7"/>
      <c r="L11" s="7"/>
      <c r="M11" s="8"/>
      <c r="O11" s="15"/>
      <c r="P11" s="15" t="s">
        <v>7</v>
      </c>
      <c r="Q11" s="15" t="s">
        <v>6</v>
      </c>
    </row>
    <row r="12" spans="2:17" x14ac:dyDescent="0.25">
      <c r="B12" s="6"/>
      <c r="C12" s="7"/>
      <c r="D12" s="7"/>
      <c r="E12" s="7"/>
      <c r="F12" s="8">
        <f>SQRT(E9)</f>
        <v>14.491376746189438</v>
      </c>
      <c r="I12" s="6" t="s">
        <v>18</v>
      </c>
      <c r="J12" s="7">
        <f>AVERAGE(I2:I6)</f>
        <v>6</v>
      </c>
      <c r="K12" s="7" t="s">
        <v>23</v>
      </c>
      <c r="L12" s="7">
        <f>M7/5</f>
        <v>6</v>
      </c>
      <c r="M12" s="8"/>
      <c r="O12" s="13" t="s">
        <v>7</v>
      </c>
      <c r="P12" s="13">
        <v>1</v>
      </c>
      <c r="Q12" s="13"/>
    </row>
    <row r="13" spans="2:17" ht="15.75" thickBot="1" x14ac:dyDescent="0.3">
      <c r="B13" s="9"/>
      <c r="C13" s="10"/>
      <c r="D13" s="10"/>
      <c r="E13" s="10"/>
      <c r="F13" s="11">
        <f>SQRT(F9)</f>
        <v>29.647934160747187</v>
      </c>
      <c r="I13" s="9" t="s">
        <v>19</v>
      </c>
      <c r="J13" s="10">
        <f>AVERAGE(J2:J6)</f>
        <v>13</v>
      </c>
      <c r="K13" s="10" t="s">
        <v>20</v>
      </c>
      <c r="L13" s="10">
        <f>M7/4</f>
        <v>7.5</v>
      </c>
      <c r="M13" s="11"/>
      <c r="O13" s="14" t="s">
        <v>6</v>
      </c>
      <c r="P13" s="14">
        <v>0.93933643662772426</v>
      </c>
      <c r="Q13" s="14">
        <v>1</v>
      </c>
    </row>
    <row r="15" spans="2:17" x14ac:dyDescent="0.25">
      <c r="K15" s="2">
        <f>L13/(J9*J10)</f>
        <v>0.93933643662772415</v>
      </c>
    </row>
    <row r="16" spans="2:17" x14ac:dyDescent="0.25">
      <c r="D16" s="2">
        <f>D9/(F12*F13)</f>
        <v>0.9775640129001304</v>
      </c>
    </row>
    <row r="18" spans="12:14" ht="15.75" thickBot="1" x14ac:dyDescent="0.3"/>
    <row r="19" spans="12:14" x14ac:dyDescent="0.25">
      <c r="L19" s="15"/>
      <c r="M19" s="15" t="s">
        <v>7</v>
      </c>
      <c r="N19" s="15" t="s">
        <v>6</v>
      </c>
    </row>
    <row r="20" spans="12:14" x14ac:dyDescent="0.25">
      <c r="L20" s="13" t="s">
        <v>7</v>
      </c>
      <c r="M20" s="13">
        <v>1</v>
      </c>
      <c r="N20" s="13"/>
    </row>
    <row r="21" spans="12:14" ht="15.75" thickBot="1" x14ac:dyDescent="0.3">
      <c r="L21" s="14" t="s">
        <v>6</v>
      </c>
      <c r="M21" s="14">
        <v>0.93933643662772426</v>
      </c>
      <c r="N2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4"/>
  <sheetViews>
    <sheetView zoomScale="115" zoomScaleNormal="115" workbookViewId="0">
      <selection activeCell="H8" sqref="H8"/>
    </sheetView>
  </sheetViews>
  <sheetFormatPr defaultRowHeight="15" x14ac:dyDescent="0.25"/>
  <sheetData>
    <row r="4" spans="3:14" x14ac:dyDescent="0.25">
      <c r="C4" t="s">
        <v>7</v>
      </c>
      <c r="D4" t="s">
        <v>6</v>
      </c>
    </row>
    <row r="5" spans="3:14" x14ac:dyDescent="0.25">
      <c r="C5" s="16">
        <v>3</v>
      </c>
      <c r="D5">
        <v>7.88</v>
      </c>
    </row>
    <row r="6" spans="3:14" x14ac:dyDescent="0.25">
      <c r="C6" s="16">
        <v>2</v>
      </c>
      <c r="D6">
        <v>7.43</v>
      </c>
    </row>
    <row r="7" spans="3:14" x14ac:dyDescent="0.25">
      <c r="C7" s="16">
        <v>4</v>
      </c>
      <c r="D7">
        <v>8.3800000000000008</v>
      </c>
    </row>
    <row r="8" spans="3:14" x14ac:dyDescent="0.25">
      <c r="C8" s="16">
        <v>2</v>
      </c>
      <c r="D8">
        <v>7.42</v>
      </c>
    </row>
    <row r="9" spans="3:14" ht="15.75" thickBot="1" x14ac:dyDescent="0.3">
      <c r="C9" s="16">
        <v>3</v>
      </c>
      <c r="D9">
        <v>7.97</v>
      </c>
    </row>
    <row r="10" spans="3:14" x14ac:dyDescent="0.25">
      <c r="C10" s="16">
        <v>2</v>
      </c>
      <c r="D10">
        <v>7.49</v>
      </c>
      <c r="H10" t="s">
        <v>24</v>
      </c>
      <c r="I10">
        <f>_xlfn.COVARIANCE.S(C5:C12,D5:D12)</f>
        <v>0.57821428571428579</v>
      </c>
      <c r="L10" s="15"/>
      <c r="M10" s="15" t="s">
        <v>7</v>
      </c>
      <c r="N10" s="15" t="s">
        <v>6</v>
      </c>
    </row>
    <row r="11" spans="3:14" x14ac:dyDescent="0.25">
      <c r="C11" s="16">
        <v>5</v>
      </c>
      <c r="D11">
        <v>8.84</v>
      </c>
      <c r="H11" t="s">
        <v>25</v>
      </c>
      <c r="I11">
        <f>_xlfn.STDEV.S(C5:C12)</f>
        <v>1.1259916264596033</v>
      </c>
      <c r="L11" s="13" t="s">
        <v>7</v>
      </c>
      <c r="M11" s="13">
        <v>1</v>
      </c>
      <c r="N11" s="13"/>
    </row>
    <row r="12" spans="3:14" ht="15.75" thickBot="1" x14ac:dyDescent="0.3">
      <c r="C12" s="16">
        <v>4</v>
      </c>
      <c r="D12">
        <v>8.2899999999999991</v>
      </c>
      <c r="H12" t="s">
        <v>26</v>
      </c>
      <c r="I12">
        <f>_xlfn.STDEV.S(D5:D12)</f>
        <v>0.51541245619406595</v>
      </c>
      <c r="L12" s="14" t="s">
        <v>6</v>
      </c>
      <c r="M12" s="14">
        <v>0.99631976612570827</v>
      </c>
      <c r="N12" s="14">
        <v>1</v>
      </c>
    </row>
    <row r="14" spans="3:14" x14ac:dyDescent="0.25">
      <c r="H14" s="17">
        <f>I10/(I11*I12)</f>
        <v>0.99631976612570849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F10" sqref="F10"/>
    </sheetView>
  </sheetViews>
  <sheetFormatPr defaultRowHeight="15" x14ac:dyDescent="0.25"/>
  <cols>
    <col min="2" max="2" width="13" customWidth="1"/>
  </cols>
  <sheetData>
    <row r="2" spans="2:12" ht="25.5" customHeight="1" x14ac:dyDescent="0.25">
      <c r="B2" s="18" t="s">
        <v>27</v>
      </c>
      <c r="C2" t="s">
        <v>28</v>
      </c>
    </row>
    <row r="3" spans="2:12" ht="15.75" thickBot="1" x14ac:dyDescent="0.3"/>
    <row r="4" spans="2:12" x14ac:dyDescent="0.25">
      <c r="B4">
        <v>12</v>
      </c>
      <c r="C4">
        <v>51</v>
      </c>
      <c r="E4" s="15"/>
      <c r="F4" s="15" t="s">
        <v>29</v>
      </c>
      <c r="G4" s="15" t="s">
        <v>30</v>
      </c>
    </row>
    <row r="5" spans="2:12" x14ac:dyDescent="0.25">
      <c r="B5">
        <v>18</v>
      </c>
      <c r="C5">
        <v>57</v>
      </c>
      <c r="E5" s="13" t="s">
        <v>29</v>
      </c>
      <c r="F5" s="13">
        <v>1</v>
      </c>
      <c r="G5" s="13"/>
    </row>
    <row r="6" spans="2:12" ht="15.75" thickBot="1" x14ac:dyDescent="0.3">
      <c r="B6">
        <v>24</v>
      </c>
      <c r="C6">
        <v>62</v>
      </c>
      <c r="E6" s="14" t="s">
        <v>30</v>
      </c>
      <c r="F6" s="14">
        <v>0.97693737351104171</v>
      </c>
      <c r="G6" s="14">
        <v>1</v>
      </c>
    </row>
    <row r="7" spans="2:12" x14ac:dyDescent="0.25">
      <c r="B7">
        <v>30</v>
      </c>
      <c r="C7">
        <v>70</v>
      </c>
    </row>
    <row r="8" spans="2:12" x14ac:dyDescent="0.25">
      <c r="B8">
        <v>36</v>
      </c>
      <c r="C8">
        <v>80</v>
      </c>
    </row>
    <row r="9" spans="2:12" x14ac:dyDescent="0.25">
      <c r="B9">
        <v>42</v>
      </c>
      <c r="C9">
        <v>86</v>
      </c>
    </row>
    <row r="10" spans="2:12" x14ac:dyDescent="0.25">
      <c r="B10">
        <v>48</v>
      </c>
      <c r="C10">
        <v>84</v>
      </c>
    </row>
    <row r="13" spans="2:12" x14ac:dyDescent="0.25">
      <c r="L13">
        <f>CORREL(B4:B10,C4:C10)</f>
        <v>0.97693737351104171</v>
      </c>
    </row>
    <row r="18" spans="7:7" x14ac:dyDescent="0.25">
      <c r="G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ranck cr</vt:lpstr>
      <vt:lpstr>rank cr</vt:lpstr>
      <vt:lpstr>karl's</vt:lpstr>
      <vt:lpstr>sum1</vt:lpstr>
      <vt:lpstr>sum2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2023-08-24T03:29:04Z</dcterms:created>
  <dcterms:modified xsi:type="dcterms:W3CDTF">2023-09-11T16:15:49Z</dcterms:modified>
</cp:coreProperties>
</file>