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5"/>
  <workbookPr/>
  <xr:revisionPtr revIDLastSave="0" documentId="8_{5EC19729-C800-4F84-B010-F583A1B511E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6" i="1" l="1"/>
  <c r="S26" i="1" s="1"/>
  <c r="T25" i="1"/>
  <c r="S25" i="1" s="1"/>
  <c r="O26" i="1"/>
  <c r="N26" i="1" s="1"/>
  <c r="O25" i="1"/>
  <c r="N25" i="1" s="1"/>
  <c r="J26" i="1"/>
  <c r="I26" i="1" s="1"/>
  <c r="J25" i="1"/>
  <c r="I25" i="1" s="1"/>
  <c r="U23" i="1"/>
  <c r="U22" i="1"/>
  <c r="U21" i="1"/>
  <c r="U20" i="1"/>
  <c r="U19" i="1"/>
  <c r="U18" i="1"/>
  <c r="U17" i="1"/>
  <c r="U16" i="1"/>
  <c r="U15" i="1"/>
  <c r="U14" i="1"/>
  <c r="U13" i="1"/>
  <c r="P23" i="1"/>
  <c r="P22" i="1"/>
  <c r="P21" i="1"/>
  <c r="P20" i="1"/>
  <c r="P19" i="1"/>
  <c r="P18" i="1"/>
  <c r="P17" i="1"/>
  <c r="P16" i="1"/>
  <c r="P15" i="1"/>
  <c r="P14" i="1"/>
  <c r="P13" i="1"/>
  <c r="K23" i="1"/>
  <c r="K22" i="1"/>
  <c r="K21" i="1"/>
  <c r="K20" i="1"/>
  <c r="K19" i="1"/>
  <c r="K18" i="1"/>
  <c r="K17" i="1"/>
  <c r="K16" i="1"/>
  <c r="K15" i="1"/>
  <c r="K14" i="1"/>
  <c r="K13" i="1"/>
  <c r="E26" i="1"/>
  <c r="D26" i="1" s="1"/>
  <c r="E25" i="1"/>
  <c r="D25" i="1" s="1"/>
  <c r="F19" i="1"/>
  <c r="F14" i="1"/>
  <c r="F15" i="1"/>
  <c r="F16" i="1"/>
  <c r="F17" i="1"/>
  <c r="F18" i="1"/>
  <c r="F20" i="1"/>
  <c r="F21" i="1"/>
  <c r="F22" i="1"/>
  <c r="F23" i="1"/>
  <c r="F13" i="1"/>
  <c r="T34" i="1"/>
  <c r="T33" i="1"/>
  <c r="T32" i="1"/>
  <c r="T31" i="1"/>
  <c r="T42" i="1" s="1"/>
  <c r="O34" i="1"/>
  <c r="O33" i="1"/>
  <c r="O32" i="1"/>
  <c r="O31" i="1"/>
  <c r="O42" i="1" s="1"/>
  <c r="J34" i="1"/>
  <c r="J33" i="1"/>
  <c r="J32" i="1"/>
  <c r="J31" i="1"/>
  <c r="J42" i="1" s="1"/>
  <c r="E34" i="1"/>
  <c r="E33" i="1"/>
  <c r="E32" i="1"/>
  <c r="E31" i="1"/>
  <c r="E42" i="1" s="1"/>
  <c r="D46" i="1" s="1"/>
  <c r="K42" i="1" l="1"/>
  <c r="P42" i="1"/>
  <c r="U42" i="1"/>
  <c r="E37" i="1"/>
  <c r="D37" i="1" s="1"/>
  <c r="E36" i="1"/>
  <c r="D36" i="1" s="1"/>
  <c r="J37" i="1"/>
  <c r="I37" i="1" s="1"/>
  <c r="J36" i="1"/>
  <c r="I36" i="1" s="1"/>
  <c r="K32" i="1"/>
  <c r="K33" i="1"/>
  <c r="K34" i="1"/>
  <c r="O37" i="1"/>
  <c r="N37" i="1" s="1"/>
  <c r="O36" i="1"/>
  <c r="N36" i="1" s="1"/>
  <c r="P32" i="1"/>
  <c r="P33" i="1"/>
  <c r="P34" i="1"/>
  <c r="T37" i="1"/>
  <c r="S37" i="1" s="1"/>
  <c r="T36" i="1"/>
  <c r="S36" i="1" s="1"/>
  <c r="U32" i="1"/>
  <c r="U33" i="1"/>
  <c r="U34" i="1"/>
  <c r="E28" i="1"/>
  <c r="D28" i="1" s="1"/>
  <c r="E27" i="1"/>
  <c r="D27" i="1" s="1"/>
  <c r="J28" i="1"/>
  <c r="I28" i="1" s="1"/>
  <c r="J27" i="1"/>
  <c r="I27" i="1" s="1"/>
  <c r="O28" i="1"/>
  <c r="N28" i="1" s="1"/>
  <c r="O27" i="1"/>
  <c r="N27" i="1" s="1"/>
  <c r="T28" i="1"/>
  <c r="S28" i="1" s="1"/>
  <c r="T27" i="1"/>
  <c r="S27" i="1" s="1"/>
  <c r="F32" i="1"/>
  <c r="F33" i="1"/>
  <c r="F34" i="1"/>
  <c r="E39" i="1" l="1"/>
  <c r="D39" i="1" s="1"/>
  <c r="E38" i="1"/>
  <c r="D38" i="1" s="1"/>
  <c r="T39" i="1"/>
  <c r="S39" i="1" s="1"/>
  <c r="T38" i="1"/>
  <c r="S38" i="1" s="1"/>
  <c r="O39" i="1"/>
  <c r="N39" i="1" s="1"/>
  <c r="O38" i="1"/>
  <c r="N38" i="1" s="1"/>
  <c r="J39" i="1"/>
  <c r="I39" i="1" s="1"/>
  <c r="J38" i="1"/>
  <c r="I38" i="1" s="1"/>
</calcChain>
</file>

<file path=xl/sharedStrings.xml><?xml version="1.0" encoding="utf-8"?>
<sst xmlns="http://schemas.openxmlformats.org/spreadsheetml/2006/main" count="124" uniqueCount="49">
  <si>
    <t>NOTE</t>
  </si>
  <si>
    <t xml:space="preserve">Data Processing Note: The values presented in this sheet have been aggregated and summarized from the raw database named "ECOMM_DATA" using data manipulation techniques. Specifically, the data has been aggregated month-wise over a four-year period to provide insights and analysis.
</t>
  </si>
  <si>
    <t>INSIGHTS FROM SALES DATASET</t>
  </si>
  <si>
    <t>2011 monthly sales</t>
  </si>
  <si>
    <t>2012 monthly sales</t>
  </si>
  <si>
    <t>2013 monthly sales</t>
  </si>
  <si>
    <t>2014 monthly sales</t>
  </si>
  <si>
    <t>Order_Month</t>
  </si>
  <si>
    <t>Sales</t>
  </si>
  <si>
    <t>M/M GROWTH %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</si>
  <si>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</si>
  <si>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</si>
  <si>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</si>
  <si>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</si>
  <si>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</si>
  <si>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</si>
  <si>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</si>
  <si>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</si>
  <si>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</si>
  <si>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</si>
  <si>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</si>
  <si>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</si>
  <si>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MAX SALES</t>
  </si>
  <si>
    <t>MINIMUM SALES</t>
  </si>
  <si>
    <t>MAX GROWTH</t>
  </si>
  <si>
    <t>MINIMUM GROWTH</t>
  </si>
  <si>
    <t>Order_Quarter</t>
  </si>
  <si>
    <t>x</t>
  </si>
  <si>
    <t>Q/Q GROWTH %</t>
  </si>
  <si>
    <t>Q1</t>
  </si>
  <si>
    <t>Q2</t>
  </si>
  <si>
    <t>Q3</t>
  </si>
  <si>
    <t>Q4</t>
  </si>
  <si>
    <t>2011 sales</t>
  </si>
  <si>
    <t>2012 sales</t>
  </si>
  <si>
    <t>Y/Y GROWTH %</t>
  </si>
  <si>
    <t>2013 sales</t>
  </si>
  <si>
    <t>2014 sales</t>
  </si>
  <si>
    <t xml:space="preserve">Total sales:   </t>
  </si>
  <si>
    <t xml:space="preserve">Total sales:  </t>
  </si>
  <si>
    <t>TOTAL SALES:</t>
  </si>
  <si>
    <t>ANALYZING THE DATA WE CAN INTERPRET THE FOLLOWING</t>
  </si>
  <si>
    <t xml:space="preserve">MINIMUM SALES EVERY YEAR HAPPENS </t>
  </si>
  <si>
    <t>FEBRUARY (Q1)</t>
  </si>
  <si>
    <t xml:space="preserve">MAXIMUM SALES SALES EVERY YEAR HAPPENS </t>
  </si>
  <si>
    <t>DECEMBER ,NOVEMBER (Q4)</t>
  </si>
  <si>
    <t xml:space="preserve">MAXIMUM GROWTH SALES EVERY YEAR HAPPENS </t>
  </si>
  <si>
    <t>AUGUST,JUNE(Q1)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</si>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</sst>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6"/>
      <color rgb="FF000000"/>
      <name val="Aptos Narrow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2"/>
      <color theme="1"/>
      <name val="Aptos Narrow"/>
      <family val="2"/>
      <scheme val="minor"/>
    </font>
    <font>
      <b/>
      <sz val="18"/>
      <color rgb="FF000000"/>
      <name val="Aptos Narrow"/>
      <scheme val="minor"/>
    </font>
    <font>
      <sz val="18"/>
      <color theme="1"/>
      <name val="Aptos Narrow"/>
      <family val="2"/>
      <scheme val="minor"/>
    </font>
    <font>
      <b/>
      <sz val="24"/>
      <color rgb="FF000000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A7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0" fillId="2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0" fontId="4" fillId="8" borderId="0" xfId="0" applyFont="1" applyFill="1" applyAlignment="1">
      <alignment horizontal="center"/>
    </xf>
    <xf numFmtId="0" fontId="0" fillId="8" borderId="0" xfId="0" applyFill="1"/>
    <xf numFmtId="2" fontId="0" fillId="8" borderId="0" xfId="0" applyNumberFormat="1" applyFill="1"/>
    <xf numFmtId="0" fontId="4" fillId="6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2" fontId="0" fillId="5" borderId="0" xfId="0" applyNumberFormat="1" applyFill="1"/>
    <xf numFmtId="0" fontId="5" fillId="9" borderId="0" xfId="0" applyFont="1" applyFill="1" applyAlignment="1">
      <alignment horizontal="center"/>
    </xf>
    <xf numFmtId="3" fontId="6" fillId="9" borderId="0" xfId="0" applyNumberFormat="1" applyFont="1" applyFill="1" applyAlignment="1">
      <alignment horizontal="center"/>
    </xf>
    <xf numFmtId="0" fontId="3" fillId="9" borderId="0" xfId="0" applyFont="1" applyFill="1"/>
    <xf numFmtId="0" fontId="0" fillId="9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3" fontId="6" fillId="0" borderId="0" xfId="0" applyNumberFormat="1" applyFont="1" applyFill="1" applyAlignment="1">
      <alignment horizontal="center"/>
    </xf>
    <xf numFmtId="0" fontId="3" fillId="0" borderId="0" xfId="0" applyFont="1" applyFill="1"/>
    <xf numFmtId="0" fontId="0" fillId="0" borderId="0" xfId="0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7A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 DATA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Sheet1!$D$12:$D$23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Sheet1!$E$12:$E$23</c:f>
              <c:numCache>
                <c:formatCode>General</c:formatCode>
                <c:ptCount val="12"/>
                <c:pt idx="0">
                  <c:v>98898.49</c:v>
                </c:pt>
                <c:pt idx="1">
                  <c:v>91152.16</c:v>
                </c:pt>
                <c:pt idx="2">
                  <c:v>145729.37</c:v>
                </c:pt>
                <c:pt idx="3">
                  <c:v>116915.76</c:v>
                </c:pt>
                <c:pt idx="4">
                  <c:v>146747.84</c:v>
                </c:pt>
                <c:pt idx="5">
                  <c:v>215207.38</c:v>
                </c:pt>
                <c:pt idx="6">
                  <c:v>115510.42</c:v>
                </c:pt>
                <c:pt idx="7">
                  <c:v>207581.49</c:v>
                </c:pt>
                <c:pt idx="8">
                  <c:v>290214.46000000002</c:v>
                </c:pt>
                <c:pt idx="9">
                  <c:v>199071.26</c:v>
                </c:pt>
                <c:pt idx="10">
                  <c:v>298496.53999999998</c:v>
                </c:pt>
                <c:pt idx="11">
                  <c:v>333925.73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1-42F7-83A6-8B9AD21BD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859080"/>
        <c:axId val="1892679688"/>
      </c:lineChart>
      <c:catAx>
        <c:axId val="188985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79688"/>
        <c:crosses val="autoZero"/>
        <c:auto val="1"/>
        <c:lblAlgn val="ctr"/>
        <c:lblOffset val="100"/>
        <c:noMultiLvlLbl val="0"/>
      </c:catAx>
      <c:valAx>
        <c:axId val="189267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85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 DATA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Sheet1!$I$12:$I$23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Sheet1!$J$12:$J$23</c:f>
              <c:numCache>
                <c:formatCode>General</c:formatCode>
                <c:ptCount val="12"/>
                <c:pt idx="0">
                  <c:v>135780.70000000001</c:v>
                </c:pt>
                <c:pt idx="1">
                  <c:v>100510.2</c:v>
                </c:pt>
                <c:pt idx="2">
                  <c:v>163076.79999999999</c:v>
                </c:pt>
                <c:pt idx="3">
                  <c:v>161052.29999999999</c:v>
                </c:pt>
                <c:pt idx="4">
                  <c:v>208364.9</c:v>
                </c:pt>
                <c:pt idx="5">
                  <c:v>256175.7</c:v>
                </c:pt>
                <c:pt idx="6">
                  <c:v>145236.79999999999</c:v>
                </c:pt>
                <c:pt idx="7">
                  <c:v>303142.90000000002</c:v>
                </c:pt>
                <c:pt idx="8">
                  <c:v>289389.2</c:v>
                </c:pt>
                <c:pt idx="9">
                  <c:v>252939.9</c:v>
                </c:pt>
                <c:pt idx="10">
                  <c:v>323512.40000000002</c:v>
                </c:pt>
                <c:pt idx="11">
                  <c:v>338257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1-4580-8CE0-AC086712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209992"/>
        <c:axId val="503212040"/>
      </c:lineChart>
      <c:catAx>
        <c:axId val="50320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12040"/>
        <c:crosses val="autoZero"/>
        <c:auto val="1"/>
        <c:lblAlgn val="ctr"/>
        <c:lblOffset val="100"/>
        <c:noMultiLvlLbl val="0"/>
      </c:catAx>
      <c:valAx>
        <c:axId val="50321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0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2013 DATA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Sheet1!$N$12:$N$23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Sheet1!$O$12:$O$23</c:f>
              <c:numCache>
                <c:formatCode>General</c:formatCode>
                <c:ptCount val="12"/>
                <c:pt idx="0">
                  <c:v>199185.9</c:v>
                </c:pt>
                <c:pt idx="1">
                  <c:v>167239.70000000001</c:v>
                </c:pt>
                <c:pt idx="2">
                  <c:v>198594</c:v>
                </c:pt>
                <c:pt idx="3">
                  <c:v>177821.3</c:v>
                </c:pt>
                <c:pt idx="4">
                  <c:v>260498.6</c:v>
                </c:pt>
                <c:pt idx="5">
                  <c:v>396519.6</c:v>
                </c:pt>
                <c:pt idx="6">
                  <c:v>229929</c:v>
                </c:pt>
                <c:pt idx="7">
                  <c:v>326488.8</c:v>
                </c:pt>
                <c:pt idx="8">
                  <c:v>376619.2</c:v>
                </c:pt>
                <c:pt idx="9">
                  <c:v>293406.59999999998</c:v>
                </c:pt>
                <c:pt idx="10">
                  <c:v>373989.4</c:v>
                </c:pt>
                <c:pt idx="11">
                  <c:v>405454.4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7-4B81-BA54-677A76C91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227912"/>
        <c:axId val="503229960"/>
      </c:lineChart>
      <c:catAx>
        <c:axId val="50322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29960"/>
        <c:crosses val="autoZero"/>
        <c:auto val="1"/>
        <c:lblAlgn val="ctr"/>
        <c:lblOffset val="100"/>
        <c:noMultiLvlLbl val="0"/>
      </c:catAx>
      <c:valAx>
        <c:axId val="50322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2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DATA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Sheet1!$S$12:$S$23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Sheet1!$T$12:$T$23</c:f>
              <c:numCache>
                <c:formatCode>General</c:formatCode>
                <c:ptCount val="12"/>
                <c:pt idx="0">
                  <c:v>241268.6</c:v>
                </c:pt>
                <c:pt idx="1">
                  <c:v>184837.4</c:v>
                </c:pt>
                <c:pt idx="2">
                  <c:v>263100.79999999999</c:v>
                </c:pt>
                <c:pt idx="3">
                  <c:v>242771.9</c:v>
                </c:pt>
                <c:pt idx="4">
                  <c:v>288401</c:v>
                </c:pt>
                <c:pt idx="5">
                  <c:v>401814.1</c:v>
                </c:pt>
                <c:pt idx="6">
                  <c:v>258705.7</c:v>
                </c:pt>
                <c:pt idx="7">
                  <c:v>456619.9</c:v>
                </c:pt>
                <c:pt idx="8">
                  <c:v>481157.2</c:v>
                </c:pt>
                <c:pt idx="9">
                  <c:v>422766.6</c:v>
                </c:pt>
                <c:pt idx="10">
                  <c:v>555279</c:v>
                </c:pt>
                <c:pt idx="11">
                  <c:v>503143.7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4-4A53-B6FD-43D7CDB85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085128"/>
        <c:axId val="366087176"/>
      </c:lineChart>
      <c:catAx>
        <c:axId val="36608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87176"/>
        <c:crosses val="autoZero"/>
        <c:auto val="1"/>
        <c:lblAlgn val="ctr"/>
        <c:lblOffset val="100"/>
        <c:noMultiLvlLbl val="0"/>
      </c:catAx>
      <c:valAx>
        <c:axId val="36608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8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54</xdr:row>
      <xdr:rowOff>0</xdr:rowOff>
    </xdr:from>
    <xdr:to>
      <xdr:col>18</xdr:col>
      <xdr:colOff>581025</xdr:colOff>
      <xdr:row>74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E16776-BD1B-A4F3-71C2-B8AA39D14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76</xdr:row>
      <xdr:rowOff>47625</xdr:rowOff>
    </xdr:from>
    <xdr:to>
      <xdr:col>18</xdr:col>
      <xdr:colOff>695325</xdr:colOff>
      <xdr:row>97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ED0FAA-92DB-8D65-E116-485578118722}"/>
            </a:ext>
            <a:ext uri="{147F2762-F138-4A5C-976F-8EAC2B608ADB}">
              <a16:predDERef xmlns:a16="http://schemas.microsoft.com/office/drawing/2014/main" pred="{4FE16776-BD1B-A4F3-71C2-B8AA39D14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98</xdr:row>
      <xdr:rowOff>19050</xdr:rowOff>
    </xdr:from>
    <xdr:to>
      <xdr:col>18</xdr:col>
      <xdr:colOff>733425</xdr:colOff>
      <xdr:row>125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CFA4DB-F47E-DEFA-EBE5-D855A593074A}"/>
            </a:ext>
            <a:ext uri="{147F2762-F138-4A5C-976F-8EAC2B608ADB}">
              <a16:predDERef xmlns:a16="http://schemas.microsoft.com/office/drawing/2014/main" pred="{D7ED0FAA-92DB-8D65-E116-485578118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571500</xdr:colOff>
      <xdr:row>126</xdr:row>
      <xdr:rowOff>28575</xdr:rowOff>
    </xdr:from>
    <xdr:to>
      <xdr:col>19</xdr:col>
      <xdr:colOff>9525</xdr:colOff>
      <xdr:row>150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B5D785-A933-599C-EF82-23875E838F32}"/>
            </a:ext>
            <a:ext uri="{147F2762-F138-4A5C-976F-8EAC2B608ADB}">
              <a16:predDERef xmlns:a16="http://schemas.microsoft.com/office/drawing/2014/main" pred="{04CFA4DB-F47E-DEFA-EBE5-D855A5930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53"/>
  <sheetViews>
    <sheetView tabSelected="1" topLeftCell="A64" workbookViewId="0">
      <selection activeCell="A5" sqref="A5"/>
    </sheetView>
  </sheetViews>
  <sheetFormatPr defaultRowHeight="15"/>
  <cols>
    <col min="4" max="4" width="12.7109375" customWidth="1"/>
    <col min="5" max="5" width="13" customWidth="1"/>
    <col min="6" max="6" width="26.85546875" customWidth="1"/>
    <col min="7" max="7" width="14.42578125" customWidth="1"/>
    <col min="9" max="9" width="14.42578125" customWidth="1"/>
    <col min="10" max="10" width="13" customWidth="1"/>
    <col min="11" max="11" width="14.5703125" customWidth="1"/>
    <col min="14" max="14" width="13.28515625" customWidth="1"/>
    <col min="15" max="15" width="11.85546875" customWidth="1"/>
    <col min="16" max="16" width="14.140625" customWidth="1"/>
    <col min="19" max="19" width="12.28515625" customWidth="1"/>
    <col min="20" max="20" width="11.140625" customWidth="1"/>
    <col min="21" max="21" width="15.5703125" bestFit="1" customWidth="1"/>
  </cols>
  <sheetData>
    <row r="2" spans="1:21" ht="32.25" customHeight="1">
      <c r="A2" s="32" t="s">
        <v>0</v>
      </c>
      <c r="B2" s="32"/>
      <c r="C2" s="32"/>
      <c r="D2" s="31" t="s">
        <v>1</v>
      </c>
      <c r="E2" s="31"/>
      <c r="F2" s="31"/>
      <c r="G2" s="31"/>
      <c r="H2" s="31"/>
      <c r="I2" s="31"/>
      <c r="J2" s="31"/>
      <c r="K2" s="31"/>
      <c r="L2" s="31"/>
      <c r="M2" s="31"/>
    </row>
    <row r="3" spans="1:21" ht="15" customHeight="1">
      <c r="A3" s="32"/>
      <c r="B3" s="32"/>
      <c r="C3" s="32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21" ht="15" customHeight="1">
      <c r="A4" s="33"/>
      <c r="B4" s="33"/>
      <c r="C4" s="33"/>
      <c r="D4" s="31"/>
      <c r="E4" s="31"/>
      <c r="F4" s="31"/>
      <c r="G4" s="31"/>
      <c r="H4" s="31"/>
      <c r="I4" s="31"/>
      <c r="J4" s="31"/>
      <c r="K4" s="31"/>
      <c r="L4" s="31"/>
      <c r="M4" s="31"/>
    </row>
    <row r="6" spans="1:21" ht="15" customHeight="1">
      <c r="C6" s="9" t="s">
        <v>2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1" ht="15" customHeight="1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9" spans="1:21">
      <c r="C9" s="10" t="s">
        <v>3</v>
      </c>
      <c r="D9" s="10"/>
      <c r="E9" s="10"/>
      <c r="F9" s="5"/>
      <c r="H9" s="10" t="s">
        <v>4</v>
      </c>
      <c r="I9" s="10"/>
      <c r="J9" s="10"/>
      <c r="M9" s="10" t="s">
        <v>5</v>
      </c>
      <c r="N9" s="10"/>
      <c r="O9" s="10"/>
      <c r="R9" s="10" t="s">
        <v>6</v>
      </c>
      <c r="S9" s="10"/>
      <c r="T9" s="10"/>
    </row>
    <row r="11" spans="1:21" ht="15.75">
      <c r="B11" s="2"/>
      <c r="D11" s="6" t="s">
        <v>7</v>
      </c>
      <c r="E11" s="6" t="s">
        <v>8</v>
      </c>
      <c r="F11" s="6" t="s">
        <v>9</v>
      </c>
      <c r="I11" s="6" t="s">
        <v>7</v>
      </c>
      <c r="J11" s="6" t="s">
        <v>8</v>
      </c>
      <c r="K11" s="6" t="s">
        <v>9</v>
      </c>
      <c r="N11" s="6" t="s">
        <v>7</v>
      </c>
      <c r="O11" s="6" t="s">
        <v>8</v>
      </c>
      <c r="P11" s="6" t="s">
        <v>9</v>
      </c>
      <c r="S11" s="6" t="s">
        <v>7</v>
      </c>
      <c r="T11" s="6" t="s">
        <v>8</v>
      </c>
      <c r="U11" s="6" t="s">
        <v>9</v>
      </c>
    </row>
    <row r="12" spans="1:21">
      <c r="C12">
        <v>1</v>
      </c>
      <c r="D12" t="s">
        <v>10</v>
      </c>
      <c r="E12">
        <v>98898.49</v>
      </c>
      <c r="H12">
        <v>1</v>
      </c>
      <c r="I12" t="s">
        <v>10</v>
      </c>
      <c r="J12">
        <v>135780.70000000001</v>
      </c>
      <c r="M12">
        <v>1</v>
      </c>
      <c r="N12" t="s">
        <v>10</v>
      </c>
      <c r="O12">
        <v>199185.9</v>
      </c>
      <c r="P12" s="8"/>
      <c r="R12">
        <v>1</v>
      </c>
      <c r="S12" t="s">
        <v>10</v>
      </c>
      <c r="T12">
        <v>241268.6</v>
      </c>
      <c r="U12" s="8"/>
    </row>
    <row r="13" spans="1:21">
      <c r="C13">
        <v>2</v>
      </c>
      <c r="D13" t="s">
        <v>11</v>
      </c>
      <c r="E13" s="11">
        <v>91152.16</v>
      </c>
      <c r="F13" s="8">
        <f>((E13-E12)/E12)*100</f>
        <v>-7.8326069488017476</v>
      </c>
      <c r="H13">
        <v>2</v>
      </c>
      <c r="I13" t="s">
        <v>11</v>
      </c>
      <c r="J13" s="11">
        <v>100510.2</v>
      </c>
      <c r="K13" s="8">
        <f>((J13-J12)/J12)*100</f>
        <v>-25.97607760160318</v>
      </c>
      <c r="M13">
        <v>2</v>
      </c>
      <c r="N13" t="s">
        <v>11</v>
      </c>
      <c r="O13" s="11">
        <v>167239.70000000001</v>
      </c>
      <c r="P13" s="8">
        <f>((O13-O12)/O12)*100</f>
        <v>-16.038384243061373</v>
      </c>
      <c r="R13">
        <v>2</v>
      </c>
      <c r="S13" t="s">
        <v>11</v>
      </c>
      <c r="T13" s="11">
        <v>184837.4</v>
      </c>
      <c r="U13" s="8">
        <f>((T13-T12)/T12)*100</f>
        <v>-23.389367700562779</v>
      </c>
    </row>
    <row r="14" spans="1:21">
      <c r="C14">
        <v>3</v>
      </c>
      <c r="D14" t="s">
        <v>12</v>
      </c>
      <c r="E14">
        <v>145729.37</v>
      </c>
      <c r="F14" s="8">
        <f>((E14-E13)/E13)*100</f>
        <v>59.874840047674112</v>
      </c>
      <c r="H14">
        <v>3</v>
      </c>
      <c r="I14" t="s">
        <v>12</v>
      </c>
      <c r="J14">
        <v>163076.79999999999</v>
      </c>
      <c r="K14" s="8">
        <f>((J14-J13)/J13)*100</f>
        <v>62.249005573563679</v>
      </c>
      <c r="M14">
        <v>3</v>
      </c>
      <c r="N14" t="s">
        <v>12</v>
      </c>
      <c r="O14">
        <v>198594</v>
      </c>
      <c r="P14" s="8">
        <f>((O14-O13)/O13)*100</f>
        <v>18.748120213083368</v>
      </c>
      <c r="R14">
        <v>3</v>
      </c>
      <c r="S14" t="s">
        <v>12</v>
      </c>
      <c r="T14">
        <v>263100.79999999999</v>
      </c>
      <c r="U14" s="8">
        <f>((T14-T13)/T13)*100</f>
        <v>42.341755510518972</v>
      </c>
    </row>
    <row r="15" spans="1:21">
      <c r="C15">
        <v>4</v>
      </c>
      <c r="D15" t="s">
        <v>13</v>
      </c>
      <c r="E15">
        <v>116915.76</v>
      </c>
      <c r="F15" s="8">
        <f t="shared" ref="F14:F23" si="0">((E15-E14)/E14)*100</f>
        <v>-19.771999288818719</v>
      </c>
      <c r="H15">
        <v>4</v>
      </c>
      <c r="I15" t="s">
        <v>13</v>
      </c>
      <c r="J15">
        <v>161052.29999999999</v>
      </c>
      <c r="K15" s="8">
        <f t="shared" ref="K15:K23" si="1">((J15-J14)/J14)*100</f>
        <v>-1.2414396161808425</v>
      </c>
      <c r="M15">
        <v>4</v>
      </c>
      <c r="N15" t="s">
        <v>13</v>
      </c>
      <c r="O15">
        <v>177821.3</v>
      </c>
      <c r="P15" s="8">
        <f t="shared" ref="P15:P23" si="2">((O15-O14)/O14)*100</f>
        <v>-10.45988297733064</v>
      </c>
      <c r="R15">
        <v>4</v>
      </c>
      <c r="S15" t="s">
        <v>13</v>
      </c>
      <c r="T15">
        <v>242771.9</v>
      </c>
      <c r="U15" s="8">
        <f t="shared" ref="U15:U23" si="3">((T15-T14)/T14)*100</f>
        <v>-7.7266583758012128</v>
      </c>
    </row>
    <row r="16" spans="1:21">
      <c r="C16">
        <v>5</v>
      </c>
      <c r="D16" t="s">
        <v>14</v>
      </c>
      <c r="E16">
        <v>146747.84</v>
      </c>
      <c r="F16" s="8">
        <f t="shared" si="0"/>
        <v>25.515875704011165</v>
      </c>
      <c r="H16">
        <v>5</v>
      </c>
      <c r="I16" t="s">
        <v>14</v>
      </c>
      <c r="J16">
        <v>208364.9</v>
      </c>
      <c r="K16" s="8">
        <f t="shared" si="1"/>
        <v>29.377165057562056</v>
      </c>
      <c r="M16">
        <v>5</v>
      </c>
      <c r="N16" t="s">
        <v>14</v>
      </c>
      <c r="O16">
        <v>260498.6</v>
      </c>
      <c r="P16" s="8">
        <f t="shared" si="2"/>
        <v>46.494598791033482</v>
      </c>
      <c r="R16">
        <v>5</v>
      </c>
      <c r="S16" t="s">
        <v>14</v>
      </c>
      <c r="T16">
        <v>288401</v>
      </c>
      <c r="U16" s="8">
        <f t="shared" si="3"/>
        <v>18.795050003727781</v>
      </c>
    </row>
    <row r="17" spans="2:21">
      <c r="C17">
        <v>6</v>
      </c>
      <c r="D17" t="s">
        <v>15</v>
      </c>
      <c r="E17">
        <v>215207.38</v>
      </c>
      <c r="F17" s="8">
        <f t="shared" si="0"/>
        <v>46.651139805533084</v>
      </c>
      <c r="H17">
        <v>6</v>
      </c>
      <c r="I17" t="s">
        <v>15</v>
      </c>
      <c r="J17">
        <v>256175.7</v>
      </c>
      <c r="K17" s="8">
        <f t="shared" si="1"/>
        <v>22.945707266434997</v>
      </c>
      <c r="M17">
        <v>6</v>
      </c>
      <c r="N17" t="s">
        <v>15</v>
      </c>
      <c r="O17">
        <v>396519.6</v>
      </c>
      <c r="P17" s="8">
        <f t="shared" si="2"/>
        <v>52.215635707831041</v>
      </c>
      <c r="R17">
        <v>6</v>
      </c>
      <c r="S17" t="s">
        <v>15</v>
      </c>
      <c r="T17">
        <v>401814.1</v>
      </c>
      <c r="U17" s="8">
        <f t="shared" si="3"/>
        <v>39.324794296829751</v>
      </c>
    </row>
    <row r="18" spans="2:21">
      <c r="C18">
        <v>7</v>
      </c>
      <c r="D18" t="s">
        <v>16</v>
      </c>
      <c r="E18">
        <v>115510.42</v>
      </c>
      <c r="F18" s="16">
        <f t="shared" si="0"/>
        <v>-46.325994954262256</v>
      </c>
      <c r="H18">
        <v>7</v>
      </c>
      <c r="I18" t="s">
        <v>16</v>
      </c>
      <c r="J18">
        <v>145236.79999999999</v>
      </c>
      <c r="K18" s="16">
        <f t="shared" si="1"/>
        <v>-43.305785833707105</v>
      </c>
      <c r="M18">
        <v>7</v>
      </c>
      <c r="N18" t="s">
        <v>16</v>
      </c>
      <c r="O18">
        <v>229929</v>
      </c>
      <c r="P18" s="16">
        <f t="shared" si="2"/>
        <v>-42.013206913353081</v>
      </c>
      <c r="R18">
        <v>7</v>
      </c>
      <c r="S18" t="s">
        <v>16</v>
      </c>
      <c r="T18">
        <v>258705.7</v>
      </c>
      <c r="U18" s="16">
        <f t="shared" si="3"/>
        <v>-35.615574465903507</v>
      </c>
    </row>
    <row r="19" spans="2:21">
      <c r="C19">
        <v>8</v>
      </c>
      <c r="D19" t="s">
        <v>17</v>
      </c>
      <c r="E19">
        <v>207581.49</v>
      </c>
      <c r="F19" s="17">
        <f>((E19-E18)/E18)*100</f>
        <v>79.708021146490509</v>
      </c>
      <c r="H19">
        <v>8</v>
      </c>
      <c r="I19" t="s">
        <v>17</v>
      </c>
      <c r="J19">
        <v>303142.90000000002</v>
      </c>
      <c r="K19" s="17">
        <f>((J19-J18)/J18)*100</f>
        <v>108.72320238396884</v>
      </c>
      <c r="M19">
        <v>8</v>
      </c>
      <c r="N19" t="s">
        <v>17</v>
      </c>
      <c r="O19">
        <v>326488.8</v>
      </c>
      <c r="P19" s="17">
        <f>((O19-O18)/O18)*100</f>
        <v>41.99548556293464</v>
      </c>
      <c r="R19">
        <v>8</v>
      </c>
      <c r="S19" t="s">
        <v>17</v>
      </c>
      <c r="T19">
        <v>456619.9</v>
      </c>
      <c r="U19" s="17">
        <f>((T19-T18)/T18)*100</f>
        <v>76.50167738863118</v>
      </c>
    </row>
    <row r="20" spans="2:21">
      <c r="C20">
        <v>9</v>
      </c>
      <c r="D20" t="s">
        <v>18</v>
      </c>
      <c r="E20">
        <v>290214.46000000002</v>
      </c>
      <c r="F20" s="8">
        <f t="shared" si="0"/>
        <v>39.807484761767554</v>
      </c>
      <c r="H20">
        <v>9</v>
      </c>
      <c r="I20" t="s">
        <v>18</v>
      </c>
      <c r="J20">
        <v>289389.2</v>
      </c>
      <c r="K20" s="8">
        <f t="shared" si="1"/>
        <v>-4.5370351738404597</v>
      </c>
      <c r="M20">
        <v>9</v>
      </c>
      <c r="N20" t="s">
        <v>18</v>
      </c>
      <c r="O20">
        <v>376619.2</v>
      </c>
      <c r="P20" s="8">
        <f t="shared" si="2"/>
        <v>15.35440113106484</v>
      </c>
      <c r="R20">
        <v>9</v>
      </c>
      <c r="S20" t="s">
        <v>18</v>
      </c>
      <c r="T20">
        <v>481157.2</v>
      </c>
      <c r="U20" s="8">
        <f t="shared" si="3"/>
        <v>5.3736816989360268</v>
      </c>
    </row>
    <row r="21" spans="2:21">
      <c r="C21">
        <v>10</v>
      </c>
      <c r="D21" t="s">
        <v>19</v>
      </c>
      <c r="E21">
        <v>199071.26</v>
      </c>
      <c r="F21" s="8">
        <f t="shared" si="0"/>
        <v>-31.40546477249962</v>
      </c>
      <c r="H21">
        <v>10</v>
      </c>
      <c r="I21" t="s">
        <v>19</v>
      </c>
      <c r="J21">
        <v>252939.9</v>
      </c>
      <c r="K21" s="8">
        <f t="shared" si="1"/>
        <v>-12.595252345284488</v>
      </c>
      <c r="M21">
        <v>10</v>
      </c>
      <c r="N21" t="s">
        <v>19</v>
      </c>
      <c r="O21">
        <v>293406.59999999998</v>
      </c>
      <c r="P21" s="8">
        <f t="shared" si="2"/>
        <v>-22.094625021772664</v>
      </c>
      <c r="R21">
        <v>10</v>
      </c>
      <c r="S21" t="s">
        <v>19</v>
      </c>
      <c r="T21">
        <v>422766.6</v>
      </c>
      <c r="U21" s="8">
        <f t="shared" si="3"/>
        <v>-12.135451781663049</v>
      </c>
    </row>
    <row r="22" spans="2:21" ht="15.75">
      <c r="C22">
        <v>11</v>
      </c>
      <c r="D22" t="s">
        <v>20</v>
      </c>
      <c r="E22">
        <v>298496.53999999998</v>
      </c>
      <c r="F22" s="8">
        <f t="shared" si="0"/>
        <v>49.944567588510751</v>
      </c>
      <c r="H22">
        <v>11</v>
      </c>
      <c r="I22" s="2" t="s">
        <v>20</v>
      </c>
      <c r="J22">
        <v>323512.40000000002</v>
      </c>
      <c r="K22" s="8">
        <f t="shared" si="1"/>
        <v>27.900896616152703</v>
      </c>
      <c r="M22">
        <v>11</v>
      </c>
      <c r="N22" t="s">
        <v>20</v>
      </c>
      <c r="O22">
        <v>373989.4</v>
      </c>
      <c r="P22" s="8">
        <f t="shared" si="2"/>
        <v>27.464549195553218</v>
      </c>
      <c r="R22">
        <v>11</v>
      </c>
      <c r="S22" t="s">
        <v>20</v>
      </c>
      <c r="T22" s="12">
        <v>555279</v>
      </c>
      <c r="U22" s="8">
        <f t="shared" si="3"/>
        <v>31.344103342127795</v>
      </c>
    </row>
    <row r="23" spans="2:21">
      <c r="C23">
        <v>12</v>
      </c>
      <c r="D23" t="s">
        <v>21</v>
      </c>
      <c r="E23" s="12">
        <v>333925.73</v>
      </c>
      <c r="F23" s="8">
        <f t="shared" si="0"/>
        <v>11.869212956371287</v>
      </c>
      <c r="H23">
        <v>12</v>
      </c>
      <c r="I23" t="s">
        <v>21</v>
      </c>
      <c r="J23" s="12">
        <v>338257</v>
      </c>
      <c r="K23" s="8">
        <f t="shared" si="1"/>
        <v>4.5576614683084715</v>
      </c>
      <c r="M23">
        <v>12</v>
      </c>
      <c r="N23" t="s">
        <v>21</v>
      </c>
      <c r="O23" s="12">
        <v>405454.4</v>
      </c>
      <c r="P23" s="8">
        <f t="shared" si="2"/>
        <v>8.4133400572315686</v>
      </c>
      <c r="R23">
        <v>12</v>
      </c>
      <c r="S23" t="s">
        <v>21</v>
      </c>
      <c r="T23">
        <v>503143.7</v>
      </c>
      <c r="U23" s="8">
        <f t="shared" si="3"/>
        <v>-9.3890278580677453</v>
      </c>
    </row>
    <row r="24" spans="2:21">
      <c r="E24" s="14"/>
      <c r="J24" s="14"/>
      <c r="K24" s="15"/>
      <c r="L24" s="14"/>
      <c r="M24" s="14"/>
      <c r="N24" s="14"/>
      <c r="O24" s="14"/>
      <c r="P24" s="14"/>
    </row>
    <row r="25" spans="2:21" ht="15.75">
      <c r="B25" s="18" t="s">
        <v>22</v>
      </c>
      <c r="C25" s="18"/>
      <c r="D25" s="19" t="str">
        <f>INDEX(D12:D23,MATCH(E25,E12:E23,0))</f>
        <v>December</v>
      </c>
      <c r="E25" s="20">
        <f>MAX(E12:E23)</f>
        <v>333925.73</v>
      </c>
      <c r="F25" s="19"/>
      <c r="G25" s="19"/>
      <c r="H25" s="19"/>
      <c r="I25" s="19" t="str">
        <f>INDEX(I12:I23,MATCH(J25,J12:J23,0))</f>
        <v>December</v>
      </c>
      <c r="J25" s="20">
        <f>MAX(J12:J23)</f>
        <v>338257</v>
      </c>
      <c r="K25" s="20"/>
      <c r="L25" s="19"/>
      <c r="M25" s="19"/>
      <c r="N25" s="19" t="str">
        <f>INDEX(N12:N23,MATCH(O25,O12:O23,0))</f>
        <v>December</v>
      </c>
      <c r="O25" s="20">
        <f>MAX(O12:O23)</f>
        <v>405454.4</v>
      </c>
      <c r="P25" s="19"/>
      <c r="Q25" s="19"/>
      <c r="R25" s="19"/>
      <c r="S25" s="19" t="str">
        <f>INDEX(S12:S23,MATCH(T25,T12:T23,0))</f>
        <v>November</v>
      </c>
      <c r="T25" s="20">
        <f>MAX(T12:T23)</f>
        <v>555279</v>
      </c>
      <c r="U25" s="19"/>
    </row>
    <row r="26" spans="2:21" ht="15.75">
      <c r="B26" s="21" t="s">
        <v>23</v>
      </c>
      <c r="C26" s="21"/>
      <c r="D26" s="11" t="str">
        <f>INDEX(D12:D23,MATCH(E26,E12:E23,0))</f>
        <v>February</v>
      </c>
      <c r="E26" s="16">
        <f>MIN(E12:E23)</f>
        <v>91152.16</v>
      </c>
      <c r="F26" s="11"/>
      <c r="G26" s="11"/>
      <c r="H26" s="11"/>
      <c r="I26" s="11" t="str">
        <f>INDEX(I12:I23,MATCH(J26,J12:J23,0))</f>
        <v>February</v>
      </c>
      <c r="J26" s="16">
        <f>MIN(J12:J23)</f>
        <v>100510.2</v>
      </c>
      <c r="K26" s="16"/>
      <c r="L26" s="11"/>
      <c r="M26" s="11"/>
      <c r="N26" s="11" t="str">
        <f>INDEX(N12:N23,MATCH(O26,O12:O23,0))</f>
        <v>February</v>
      </c>
      <c r="O26" s="16">
        <f>MIN(O12:O23)</f>
        <v>167239.70000000001</v>
      </c>
      <c r="P26" s="11"/>
      <c r="Q26" s="11"/>
      <c r="R26" s="11"/>
      <c r="S26" s="11" t="str">
        <f>INDEX(S12:S23,MATCH(T26,T12:T23,0))</f>
        <v>February</v>
      </c>
      <c r="T26" s="16">
        <f>MIN(T12:T23)</f>
        <v>184837.4</v>
      </c>
      <c r="U26" s="11"/>
    </row>
    <row r="27" spans="2:21" ht="15.75">
      <c r="B27" s="18" t="s">
        <v>24</v>
      </c>
      <c r="C27" s="18"/>
      <c r="D27" s="19" t="str">
        <f>INDEX(D12:D23,MATCH(E27,F12:F23,0))</f>
        <v>August</v>
      </c>
      <c r="E27" s="20">
        <f>MAX(F13:F23)</f>
        <v>79.708021146490509</v>
      </c>
      <c r="F27" s="19"/>
      <c r="G27" s="19"/>
      <c r="H27" s="19"/>
      <c r="I27" s="19" t="str">
        <f>INDEX(I12:I23,MATCH(J27,K12:K23,0))</f>
        <v>August</v>
      </c>
      <c r="J27" s="20">
        <f>MAX(K13:K23)</f>
        <v>108.72320238396884</v>
      </c>
      <c r="K27" s="19"/>
      <c r="L27" s="19"/>
      <c r="M27" s="19"/>
      <c r="N27" s="19" t="str">
        <f>INDEX(N12:N23,MATCH(O27,P12:P23,0))</f>
        <v>June</v>
      </c>
      <c r="O27" s="20">
        <f>MAX(P13:P23)</f>
        <v>52.215635707831041</v>
      </c>
      <c r="P27" s="19"/>
      <c r="Q27" s="19"/>
      <c r="R27" s="19"/>
      <c r="S27" s="19" t="str">
        <f>INDEX(S12:S23,MATCH(T27,U12:U23,0))</f>
        <v>August</v>
      </c>
      <c r="T27" s="20">
        <f>MAX(U13:U23)</f>
        <v>76.50167738863118</v>
      </c>
      <c r="U27" s="19"/>
    </row>
    <row r="28" spans="2:21" ht="15.75">
      <c r="B28" s="21" t="s">
        <v>25</v>
      </c>
      <c r="C28" s="21"/>
      <c r="D28" s="11" t="str">
        <f>INDEX(D12:D23,MATCH(E28,F12:F23,0))</f>
        <v>July</v>
      </c>
      <c r="E28" s="16">
        <f>MIN(F13:F23)</f>
        <v>-46.325994954262256</v>
      </c>
      <c r="F28" s="11"/>
      <c r="G28" s="11"/>
      <c r="H28" s="11"/>
      <c r="I28" s="11" t="str">
        <f>INDEX(I12:I23,MATCH(J28,K12:K23,0))</f>
        <v>July</v>
      </c>
      <c r="J28" s="16">
        <f>MIN(K13:K23)</f>
        <v>-43.305785833707105</v>
      </c>
      <c r="K28" s="11"/>
      <c r="L28" s="11"/>
      <c r="M28" s="11"/>
      <c r="N28" s="11" t="str">
        <f>INDEX(N12:N23,MATCH(O28,P12:P23,0))</f>
        <v>July</v>
      </c>
      <c r="O28" s="16">
        <f>MIN(P13:P23)</f>
        <v>-42.013206913353081</v>
      </c>
      <c r="P28" s="11"/>
      <c r="Q28" s="11"/>
      <c r="R28" s="11"/>
      <c r="S28" s="11" t="str">
        <f>INDEX(S12:S23,MATCH(T28,U12:U23,0))</f>
        <v>July</v>
      </c>
      <c r="T28" s="16">
        <f>MIN(U13:U23)</f>
        <v>-35.615574465903507</v>
      </c>
      <c r="U28" s="11"/>
    </row>
    <row r="30" spans="2:21">
      <c r="D30" s="6" t="s">
        <v>26</v>
      </c>
      <c r="E30" s="6" t="s">
        <v>27</v>
      </c>
      <c r="F30" s="6" t="s">
        <v>28</v>
      </c>
      <c r="I30" s="6" t="s">
        <v>26</v>
      </c>
      <c r="J30" s="6" t="s">
        <v>27</v>
      </c>
      <c r="K30" s="6" t="s">
        <v>28</v>
      </c>
      <c r="N30" s="6" t="s">
        <v>26</v>
      </c>
      <c r="O30" s="6" t="s">
        <v>27</v>
      </c>
      <c r="P30" s="6" t="s">
        <v>28</v>
      </c>
      <c r="S30" s="6" t="s">
        <v>26</v>
      </c>
      <c r="T30" s="6" t="s">
        <v>27</v>
      </c>
      <c r="U30" s="6" t="s">
        <v>28</v>
      </c>
    </row>
    <row r="31" spans="2:21">
      <c r="C31">
        <v>1</v>
      </c>
      <c r="D31" t="s">
        <v>29</v>
      </c>
      <c r="E31">
        <f>SUM(E12:E14)</f>
        <v>335780.02</v>
      </c>
      <c r="H31">
        <v>1</v>
      </c>
      <c r="I31" t="s">
        <v>29</v>
      </c>
      <c r="J31">
        <f>SUM(J12:J14)</f>
        <v>399367.7</v>
      </c>
      <c r="M31">
        <v>1</v>
      </c>
      <c r="N31" t="s">
        <v>29</v>
      </c>
      <c r="O31">
        <f>SUM(O12:O14)</f>
        <v>565019.6</v>
      </c>
      <c r="R31">
        <v>1</v>
      </c>
      <c r="S31" t="s">
        <v>29</v>
      </c>
      <c r="T31">
        <f>SUM(T12:T14)</f>
        <v>689206.8</v>
      </c>
    </row>
    <row r="32" spans="2:21">
      <c r="C32">
        <v>2</v>
      </c>
      <c r="D32" t="s">
        <v>30</v>
      </c>
      <c r="E32">
        <f>SUM(E15:E17)</f>
        <v>478870.98</v>
      </c>
      <c r="F32" s="8">
        <f>((E32-E31)/E31)*100</f>
        <v>42.614495049467195</v>
      </c>
      <c r="H32">
        <v>2</v>
      </c>
      <c r="I32" t="s">
        <v>30</v>
      </c>
      <c r="J32">
        <f>SUM(J15:J17)</f>
        <v>625592.89999999991</v>
      </c>
      <c r="K32" s="8">
        <f>((J32-J31)/J31)*100</f>
        <v>56.645842916189736</v>
      </c>
      <c r="M32">
        <v>2</v>
      </c>
      <c r="N32" t="s">
        <v>30</v>
      </c>
      <c r="O32">
        <f>SUM(O15:O17)</f>
        <v>834839.5</v>
      </c>
      <c r="P32" s="8">
        <f>((O32-O31)/O31)*100</f>
        <v>47.754077911633516</v>
      </c>
      <c r="R32">
        <v>2</v>
      </c>
      <c r="S32" t="s">
        <v>30</v>
      </c>
      <c r="T32">
        <f>SUM(T15:T17)</f>
        <v>932987</v>
      </c>
      <c r="U32" s="8">
        <f>((T32-T31)/T31)*100</f>
        <v>35.371125183326683</v>
      </c>
    </row>
    <row r="33" spans="1:21" ht="15.75">
      <c r="C33">
        <v>3</v>
      </c>
      <c r="D33" t="s">
        <v>31</v>
      </c>
      <c r="E33">
        <f>SUM(E18:E20)</f>
        <v>613306.37</v>
      </c>
      <c r="F33" s="8">
        <f>((E33-E32)/E32)*100</f>
        <v>28.07340507457771</v>
      </c>
      <c r="H33" s="2">
        <v>3</v>
      </c>
      <c r="I33" t="s">
        <v>31</v>
      </c>
      <c r="J33">
        <f>SUM(J18:J20)</f>
        <v>737768.9</v>
      </c>
      <c r="K33" s="8">
        <f>((J33-J32)/J32)*100</f>
        <v>17.931149794059383</v>
      </c>
      <c r="M33">
        <v>3</v>
      </c>
      <c r="N33" t="s">
        <v>31</v>
      </c>
      <c r="O33">
        <f>SUM(O18:O20)</f>
        <v>933037</v>
      </c>
      <c r="P33" s="8">
        <f>((O33-O32)/O32)*100</f>
        <v>11.762440564922958</v>
      </c>
      <c r="R33">
        <v>3</v>
      </c>
      <c r="S33" t="s">
        <v>31</v>
      </c>
      <c r="T33">
        <f>SUM(T18:T20)</f>
        <v>1196482.8</v>
      </c>
      <c r="U33" s="8">
        <f>((T33-T32)/T32)*100</f>
        <v>28.242172720520227</v>
      </c>
    </row>
    <row r="34" spans="1:21">
      <c r="C34">
        <v>4</v>
      </c>
      <c r="D34" t="s">
        <v>32</v>
      </c>
      <c r="E34">
        <f>SUM(E21:E23)</f>
        <v>831493.53</v>
      </c>
      <c r="F34" s="8">
        <f t="shared" ref="F34" si="4">((E34-E33)/E33)*100</f>
        <v>35.575557449370699</v>
      </c>
      <c r="H34">
        <v>4</v>
      </c>
      <c r="I34" t="s">
        <v>32</v>
      </c>
      <c r="J34">
        <f>SUM(J21:J23)</f>
        <v>914709.3</v>
      </c>
      <c r="K34" s="8">
        <f t="shared" ref="K34" si="5">((J34-J33)/J33)*100</f>
        <v>23.983174134881537</v>
      </c>
      <c r="M34">
        <v>4</v>
      </c>
      <c r="N34" t="s">
        <v>32</v>
      </c>
      <c r="O34">
        <f>SUM(O21:O23)</f>
        <v>1072850.3999999999</v>
      </c>
      <c r="P34" s="8">
        <f t="shared" ref="P34" si="6">((O34-O33)/O33)*100</f>
        <v>14.984764805682937</v>
      </c>
      <c r="R34">
        <v>4</v>
      </c>
      <c r="S34" t="s">
        <v>32</v>
      </c>
      <c r="T34">
        <f>SUM(T21:T23)</f>
        <v>1481189.3</v>
      </c>
      <c r="U34" s="8">
        <f t="shared" ref="U34" si="7">((T34-T33)/T33)*100</f>
        <v>23.795285648903601</v>
      </c>
    </row>
    <row r="36" spans="1:21" ht="15.75">
      <c r="B36" s="22" t="s">
        <v>22</v>
      </c>
      <c r="C36" s="22"/>
      <c r="D36" s="7" t="str">
        <f>INDEX(D31:D34,MATCH(E36,E31:E34,0))</f>
        <v>Q4</v>
      </c>
      <c r="E36" s="7">
        <f>MAX(E31:E34)</f>
        <v>831493.53</v>
      </c>
      <c r="F36" s="7"/>
      <c r="G36" s="7"/>
      <c r="H36" s="7"/>
      <c r="I36" s="7" t="str">
        <f>INDEX(I31:I34,MATCH(J36,J31:J34,0))</f>
        <v>Q4</v>
      </c>
      <c r="J36" s="7">
        <f>MAX(J31:J34)</f>
        <v>914709.3</v>
      </c>
      <c r="K36" s="7"/>
      <c r="L36" s="7"/>
      <c r="M36" s="7"/>
      <c r="N36" s="7" t="str">
        <f>INDEX(N31:N34,MATCH(O36,O31:O34,0))</f>
        <v>Q4</v>
      </c>
      <c r="O36" s="7">
        <f>MAX(O31:O34)</f>
        <v>1072850.3999999999</v>
      </c>
      <c r="P36" s="7"/>
      <c r="Q36" s="7"/>
      <c r="R36" s="7"/>
      <c r="S36" s="7" t="str">
        <f>INDEX(S31:S34,MATCH(T36,T31:T34,0))</f>
        <v>Q4</v>
      </c>
      <c r="T36" s="7">
        <f>MAX(T31:T34)</f>
        <v>1481189.3</v>
      </c>
      <c r="U36" s="7"/>
    </row>
    <row r="37" spans="1:21" ht="15.75">
      <c r="B37" s="21" t="s">
        <v>23</v>
      </c>
      <c r="C37" s="21"/>
      <c r="D37" s="11" t="str">
        <f>INDEX(D31:D34,MATCH(E37,E31:E34,0))</f>
        <v>Q1</v>
      </c>
      <c r="E37" s="11">
        <f>MIN(E31:E34)</f>
        <v>335780.02</v>
      </c>
      <c r="F37" s="11"/>
      <c r="G37" s="11"/>
      <c r="H37" s="11"/>
      <c r="I37" s="11" t="str">
        <f>INDEX(I31:I34,MATCH(J37,J31:J34,0))</f>
        <v>Q1</v>
      </c>
      <c r="J37" s="11">
        <f>MIN(J31:J34)</f>
        <v>399367.7</v>
      </c>
      <c r="K37" s="11"/>
      <c r="L37" s="11"/>
      <c r="M37" s="11"/>
      <c r="N37" s="11" t="str">
        <f>INDEX(N31:N34,MATCH(O37,O31:O34,0))</f>
        <v>Q1</v>
      </c>
      <c r="O37" s="11">
        <f>MIN(O31:O34)</f>
        <v>565019.6</v>
      </c>
      <c r="P37" s="11"/>
      <c r="Q37" s="11"/>
      <c r="R37" s="11"/>
      <c r="S37" s="11" t="str">
        <f>INDEX(S31:S34,MATCH(T37,T31:T34,0))</f>
        <v>Q1</v>
      </c>
      <c r="T37" s="11">
        <f>MIN(T31:T34)</f>
        <v>689206.8</v>
      </c>
      <c r="U37" s="11"/>
    </row>
    <row r="38" spans="1:21" ht="15.75">
      <c r="B38" s="22" t="s">
        <v>24</v>
      </c>
      <c r="C38" s="22"/>
      <c r="D38" s="7" t="str">
        <f>INDEX(D31:D34,MATCH(E38,F32:F34,0))</f>
        <v>Q1</v>
      </c>
      <c r="E38" s="23">
        <f>MAX(F32:F34)</f>
        <v>42.614495049467195</v>
      </c>
      <c r="F38" s="7"/>
      <c r="G38" s="7"/>
      <c r="H38" s="7"/>
      <c r="I38" s="7" t="str">
        <f>INDEX(I31:I34,MATCH(J38,K32:K34,0))</f>
        <v>Q1</v>
      </c>
      <c r="J38" s="23">
        <f>MAX(K32:K34)</f>
        <v>56.645842916189736</v>
      </c>
      <c r="K38" s="7"/>
      <c r="L38" s="7"/>
      <c r="M38" s="7"/>
      <c r="N38" s="7" t="str">
        <f>INDEX(N31:N34,MATCH(O38,P32:P34,0))</f>
        <v>Q1</v>
      </c>
      <c r="O38" s="23">
        <f>MAX(P32:P34)</f>
        <v>47.754077911633516</v>
      </c>
      <c r="P38" s="7"/>
      <c r="Q38" s="7"/>
      <c r="R38" s="7"/>
      <c r="S38" s="7" t="str">
        <f>INDEX(S31:S34,MATCH(T38,U32:U34,0))</f>
        <v>Q1</v>
      </c>
      <c r="T38" s="23">
        <f>MAX(U32:U34)</f>
        <v>35.371125183326683</v>
      </c>
      <c r="U38" s="7"/>
    </row>
    <row r="39" spans="1:21" ht="15.75">
      <c r="B39" s="21" t="s">
        <v>25</v>
      </c>
      <c r="C39" s="21"/>
      <c r="D39" s="11" t="str">
        <f>INDEX(D31:D34,MATCH(E39,F31:F34,0))</f>
        <v>Q3</v>
      </c>
      <c r="E39" s="16">
        <f>MIN(F32:F34)</f>
        <v>28.07340507457771</v>
      </c>
      <c r="F39" s="11"/>
      <c r="G39" s="11"/>
      <c r="H39" s="11"/>
      <c r="I39" s="11" t="str">
        <f>INDEX(I31:I34,MATCH(J39,K31:K34,0))</f>
        <v>Q3</v>
      </c>
      <c r="J39" s="16">
        <f>MIN(K32:K34)</f>
        <v>17.931149794059383</v>
      </c>
      <c r="K39" s="11"/>
      <c r="L39" s="11"/>
      <c r="M39" s="11"/>
      <c r="N39" s="11" t="str">
        <f>INDEX(N31:N34,MATCH(O39,P31:P34,0))</f>
        <v>Q3</v>
      </c>
      <c r="O39" s="16">
        <f>MIN(P32:P34)</f>
        <v>11.762440564922958</v>
      </c>
      <c r="P39" s="11"/>
      <c r="Q39" s="11"/>
      <c r="R39" s="11"/>
      <c r="S39" s="11" t="str">
        <f>INDEX(S31:S34,MATCH(T39,U31:U34,0))</f>
        <v>Q4</v>
      </c>
      <c r="T39" s="16">
        <f>MIN(U32:U34)</f>
        <v>23.795285648903601</v>
      </c>
      <c r="U39" s="11"/>
    </row>
    <row r="41" spans="1:21">
      <c r="D41" s="13" t="s">
        <v>33</v>
      </c>
      <c r="E41" s="13"/>
      <c r="F41" s="1"/>
      <c r="I41" s="13" t="s">
        <v>34</v>
      </c>
      <c r="J41" s="13"/>
      <c r="K41" s="6" t="s">
        <v>35</v>
      </c>
      <c r="N41" s="13" t="s">
        <v>36</v>
      </c>
      <c r="O41" s="13"/>
      <c r="P41" s="6" t="s">
        <v>35</v>
      </c>
      <c r="S41" s="13" t="s">
        <v>37</v>
      </c>
      <c r="T41" s="13"/>
      <c r="U41" s="6" t="s">
        <v>35</v>
      </c>
    </row>
    <row r="42" spans="1:21">
      <c r="D42" s="7" t="s">
        <v>38</v>
      </c>
      <c r="E42" s="4">
        <f>SUM(E31:E34)</f>
        <v>2259450.9000000004</v>
      </c>
      <c r="F42" s="4"/>
      <c r="I42" s="7" t="s">
        <v>39</v>
      </c>
      <c r="J42" s="4">
        <f>SUM(J31:J34)</f>
        <v>2677438.7999999998</v>
      </c>
      <c r="K42" s="4">
        <f>((J42-E42)/E42)*100</f>
        <v>18.499534555054918</v>
      </c>
      <c r="N42" s="7" t="s">
        <v>38</v>
      </c>
      <c r="O42" s="4">
        <f>SUM(O31:O34)</f>
        <v>3405746.5</v>
      </c>
      <c r="P42" s="8">
        <f>((O42-J42)/J42)*100</f>
        <v>27.201656299296189</v>
      </c>
      <c r="S42" s="7" t="s">
        <v>38</v>
      </c>
      <c r="T42" s="4">
        <f>SUM(T31:T34)</f>
        <v>4299865.9000000004</v>
      </c>
      <c r="U42" s="8">
        <f>((T42-O42)/O42)*100</f>
        <v>26.253257545739249</v>
      </c>
    </row>
    <row r="43" spans="1:21">
      <c r="E43" s="3"/>
      <c r="F43" s="3"/>
      <c r="J43" s="3"/>
      <c r="K43" s="3"/>
      <c r="O43" s="3"/>
      <c r="P43" s="3"/>
      <c r="T43" s="3"/>
    </row>
    <row r="44" spans="1:21">
      <c r="E44" s="3"/>
      <c r="F44" s="3"/>
      <c r="J44" s="3"/>
      <c r="K44" s="3"/>
      <c r="O44" s="3"/>
      <c r="P44" s="3"/>
      <c r="T44" s="3"/>
    </row>
    <row r="45" spans="1:21">
      <c r="E45" s="3"/>
      <c r="F45" s="3"/>
      <c r="J45" s="3"/>
      <c r="K45" s="3"/>
      <c r="O45" s="3"/>
      <c r="P45" s="3"/>
      <c r="T45" s="3"/>
    </row>
    <row r="46" spans="1:21" ht="24">
      <c r="A46" s="24" t="s">
        <v>40</v>
      </c>
      <c r="B46" s="24"/>
      <c r="C46" s="24"/>
      <c r="D46" s="25">
        <f>SUM(E42,J42,O42,T42)</f>
        <v>12642502.100000001</v>
      </c>
      <c r="E46" s="25"/>
      <c r="F46" s="25"/>
      <c r="J46" s="3"/>
      <c r="K46" s="3"/>
      <c r="O46" s="3"/>
      <c r="P46" s="3"/>
      <c r="T46" s="3"/>
    </row>
    <row r="47" spans="1:21" s="14" customFormat="1" ht="24">
      <c r="A47" s="28"/>
      <c r="B47" s="28"/>
      <c r="C47" s="28"/>
      <c r="D47" s="29"/>
      <c r="E47" s="29"/>
      <c r="F47" s="29"/>
      <c r="J47" s="30"/>
      <c r="K47" s="30"/>
      <c r="O47" s="30"/>
      <c r="P47" s="30"/>
      <c r="T47" s="30"/>
    </row>
    <row r="48" spans="1:21">
      <c r="B48" t="s">
        <v>41</v>
      </c>
      <c r="E48" s="3"/>
      <c r="F48" s="3"/>
      <c r="J48" s="3"/>
      <c r="K48" s="3"/>
      <c r="O48" s="3"/>
      <c r="P48" s="3"/>
      <c r="T48" s="3"/>
    </row>
    <row r="49" spans="1:20">
      <c r="E49" s="3"/>
      <c r="F49" s="3"/>
      <c r="J49" s="3"/>
      <c r="K49" s="3"/>
      <c r="O49" s="3"/>
      <c r="P49" s="3"/>
      <c r="T49" s="3"/>
    </row>
    <row r="50" spans="1:20">
      <c r="A50" s="27" t="s">
        <v>42</v>
      </c>
      <c r="B50" s="27"/>
      <c r="C50" s="27"/>
      <c r="D50" s="27"/>
      <c r="E50" s="27"/>
      <c r="F50" s="26" t="s">
        <v>43</v>
      </c>
      <c r="J50" s="3"/>
      <c r="K50" s="3"/>
      <c r="O50" s="3"/>
      <c r="P50" s="3"/>
      <c r="T50" s="3"/>
    </row>
    <row r="51" spans="1:20">
      <c r="A51" s="27" t="s">
        <v>44</v>
      </c>
      <c r="B51" s="27"/>
      <c r="C51" s="27"/>
      <c r="D51" s="27"/>
      <c r="E51" s="27"/>
      <c r="F51" s="26" t="s">
        <v>45</v>
      </c>
      <c r="J51" s="3"/>
      <c r="K51" s="3"/>
      <c r="O51" s="3"/>
      <c r="P51" s="3"/>
      <c r="T51" s="3"/>
    </row>
    <row r="52" spans="1:20">
      <c r="A52" s="27" t="s">
        <v>46</v>
      </c>
      <c r="B52" s="27"/>
      <c r="C52" s="27"/>
      <c r="D52" s="27"/>
      <c r="E52" s="27"/>
      <c r="F52" s="26" t="s">
        <v>47</v>
      </c>
      <c r="J52" s="3"/>
      <c r="K52" s="3"/>
      <c r="O52" s="3"/>
      <c r="P52" s="3"/>
      <c r="T52" s="3"/>
    </row>
    <row r="53" spans="1:20">
      <c r="A53" s="27" t="s">
        <v>42</v>
      </c>
      <c r="B53" s="27"/>
      <c r="C53" s="27"/>
      <c r="D53" s="27"/>
      <c r="E53" s="27"/>
      <c r="F53" s="26" t="s">
        <v>48</v>
      </c>
      <c r="J53" s="3"/>
      <c r="K53" s="3"/>
      <c r="O53" s="3"/>
      <c r="P53" s="3"/>
      <c r="T53" s="3"/>
    </row>
  </sheetData>
  <sortState xmlns:xlrd2="http://schemas.microsoft.com/office/spreadsheetml/2017/richdata2" ref="R12:T23">
    <sortCondition ref="R12:R23"/>
  </sortState>
  <mergeCells count="25">
    <mergeCell ref="D2:M4"/>
    <mergeCell ref="A2:C3"/>
    <mergeCell ref="A50:E50"/>
    <mergeCell ref="A51:E51"/>
    <mergeCell ref="A52:E52"/>
    <mergeCell ref="A53:E53"/>
    <mergeCell ref="B38:C38"/>
    <mergeCell ref="B39:C39"/>
    <mergeCell ref="D46:F46"/>
    <mergeCell ref="A46:C46"/>
    <mergeCell ref="C6:T7"/>
    <mergeCell ref="R9:T9"/>
    <mergeCell ref="S41:T41"/>
    <mergeCell ref="N41:O41"/>
    <mergeCell ref="I41:J41"/>
    <mergeCell ref="C9:E9"/>
    <mergeCell ref="H9:J9"/>
    <mergeCell ref="M9:O9"/>
    <mergeCell ref="D41:E41"/>
    <mergeCell ref="B28:C28"/>
    <mergeCell ref="B26:C26"/>
    <mergeCell ref="B25:C25"/>
    <mergeCell ref="B27:C27"/>
    <mergeCell ref="B36:C36"/>
    <mergeCell ref="B37:C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2024-04-09T09:48:56Z</dcterms:created>
  <dcterms:modified xsi:type="dcterms:W3CDTF">2024-04-10T16:14:45Z</dcterms:modified>
  <cp:category/>
  <cp:contentStatus/>
</cp:coreProperties>
</file>