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ruv\Desktop\final_computertool\"/>
    </mc:Choice>
  </mc:AlternateContent>
  <xr:revisionPtr revIDLastSave="0" documentId="13_ncr:1_{D7BA8962-F9DA-4C7C-BC8E-3AF23F1AF25A}" xr6:coauthVersionLast="47" xr6:coauthVersionMax="47" xr10:uidLastSave="{00000000-0000-0000-0000-000000000000}"/>
  <bookViews>
    <workbookView xWindow="-108" yWindow="-108" windowWidth="23256" windowHeight="12456" xr2:uid="{5822CD3C-6B6E-4725-8C50-BC3E8F392ECD}"/>
  </bookViews>
  <sheets>
    <sheet name="Sheet2" sheetId="2" r:id="rId1"/>
    <sheet name="Sheet3" sheetId="3" r:id="rId2"/>
  </sheets>
  <definedNames>
    <definedName name="_xlnm._FilterDatabase" localSheetId="0" hidden="1">Sheet2!$A$3:$I$17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" l="1"/>
  <c r="C34" i="2"/>
  <c r="C37" i="2"/>
  <c r="C27" i="2"/>
  <c r="C26" i="2"/>
  <c r="C31" i="2"/>
  <c r="C30" i="2"/>
  <c r="B29" i="2"/>
  <c r="C24" i="2"/>
  <c r="C23" i="2"/>
  <c r="C22" i="2"/>
  <c r="B21" i="2"/>
  <c r="B20" i="2"/>
</calcChain>
</file>

<file path=xl/sharedStrings.xml><?xml version="1.0" encoding="utf-8"?>
<sst xmlns="http://schemas.openxmlformats.org/spreadsheetml/2006/main" count="242" uniqueCount="81">
  <si>
    <t>q2</t>
  </si>
  <si>
    <t>q3</t>
  </si>
  <si>
    <t>q4</t>
  </si>
  <si>
    <t>EEID</t>
  </si>
  <si>
    <t>Full Name</t>
  </si>
  <si>
    <t>Job Title</t>
  </si>
  <si>
    <t>Department</t>
  </si>
  <si>
    <t>Gender</t>
  </si>
  <si>
    <t>Age</t>
  </si>
  <si>
    <t>Annual Salary</t>
  </si>
  <si>
    <t>Country</t>
  </si>
  <si>
    <t>City</t>
  </si>
  <si>
    <t>E02387</t>
  </si>
  <si>
    <t>Emily Davis</t>
  </si>
  <si>
    <t>Sr. Manger</t>
  </si>
  <si>
    <t>IT</t>
  </si>
  <si>
    <t>Female</t>
  </si>
  <si>
    <t>United States</t>
  </si>
  <si>
    <t>Seattle</t>
  </si>
  <si>
    <t>E04105</t>
  </si>
  <si>
    <t>Theodore Dinh</t>
  </si>
  <si>
    <t>Technical Architect</t>
  </si>
  <si>
    <t>Male</t>
  </si>
  <si>
    <t>China</t>
  </si>
  <si>
    <t>Chongqing</t>
  </si>
  <si>
    <t>E02572</t>
  </si>
  <si>
    <t>Luna Sanders</t>
  </si>
  <si>
    <t>Director</t>
  </si>
  <si>
    <t>Finance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</si>
  <si>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</si>
  <si>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</si>
  <si>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</si>
  <si>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</si>
  <si>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</si>
  <si>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</si>
  <si>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</si>
  <si>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</si>
  <si>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</si>
  <si>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</si>
  <si>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</si>
  <si>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</si>
  <si>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</si>
  <si>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</si>
  <si>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</si>
  <si>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</si>
  <si>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</si>
  <si>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</si>
  <si>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</si>
  <si>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</si>
  <si>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</si>
  <si>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</si>
  <si>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</si>
  <si>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</si>
  <si>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</si>
  <si>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</si>
  <si>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</si>
  <si>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</si>
  <si>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</si>
  <si>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</si>
  <si>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</si>
  <si>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</si>
  <si>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</si>
  <si>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</si>
  <si>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</si>
  <si>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</si>
  <si>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</si>
  <si>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Total salary of IT department</t>
  </si>
  <si>
    <t>q5</t>
  </si>
  <si>
    <t>find female in IT</t>
  </si>
  <si>
    <t>q6</t>
  </si>
  <si>
    <t>highest salary</t>
  </si>
  <si>
    <t>q7</t>
  </si>
  <si>
    <t>name</t>
  </si>
  <si>
    <t>youngest</t>
  </si>
  <si>
    <t>oldest</t>
  </si>
  <si>
    <t>q8</t>
  </si>
  <si>
    <t>q9</t>
  </si>
  <si>
    <t>male avg salary</t>
  </si>
  <si>
    <t>female avg salary</t>
  </si>
  <si>
    <t>q10</t>
  </si>
  <si>
    <t>no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</si>
</sst>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6" fontId="4" fillId="0" borderId="4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0" borderId="5" xfId="0" applyBorder="1"/>
    <xf numFmtId="6" fontId="0" fillId="0" borderId="5" xfId="0" applyNumberFormat="1" applyBorder="1"/>
    <xf numFmtId="0" fontId="0" fillId="0" borderId="6" xfId="0" applyBorder="1"/>
    <xf numFmtId="6" fontId="0" fillId="0" borderId="6" xfId="0" applyNumberFormat="1" applyBorder="1"/>
    <xf numFmtId="0" fontId="5" fillId="0" borderId="7" xfId="0" applyFont="1" applyBorder="1"/>
    <xf numFmtId="0" fontId="0" fillId="0" borderId="7" xfId="0" applyBorder="1"/>
    <xf numFmtId="0" fontId="0" fillId="0" borderId="0" xfId="0" applyBorder="1"/>
    <xf numFmtId="0" fontId="2" fillId="0" borderId="5" xfId="0" applyFont="1" applyBorder="1" applyAlignment="1">
      <alignment horizontal="center"/>
    </xf>
    <xf numFmtId="6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0" xfId="0" applyFill="1"/>
    <xf numFmtId="0" fontId="0" fillId="3" borderId="5" xfId="0" applyFill="1" applyBorder="1" applyAlignment="1">
      <alignment horizontal="center"/>
    </xf>
    <xf numFmtId="0" fontId="2" fillId="0" borderId="5" xfId="0" applyFont="1" applyBorder="1"/>
    <xf numFmtId="0" fontId="2" fillId="0" borderId="0" xfId="0" applyFont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814F-48F4-4413-A8EC-52C90F7112D6}">
  <dimension ref="A2:I39"/>
  <sheetViews>
    <sheetView tabSelected="1" topLeftCell="A21" workbookViewId="0">
      <selection activeCell="E36" sqref="E36"/>
    </sheetView>
  </sheetViews>
  <sheetFormatPr defaultRowHeight="14.4" x14ac:dyDescent="0.3"/>
  <cols>
    <col min="1" max="1" width="17.88671875" customWidth="1"/>
    <col min="2" max="2" width="20.109375" customWidth="1"/>
    <col min="3" max="3" width="26.33203125" customWidth="1"/>
    <col min="4" max="4" width="14.77734375" customWidth="1"/>
    <col min="5" max="5" width="15.44140625" customWidth="1"/>
    <col min="6" max="6" width="14.33203125" customWidth="1"/>
    <col min="7" max="7" width="10.6640625" customWidth="1"/>
    <col min="8" max="8" width="15.6640625" customWidth="1"/>
    <col min="9" max="9" width="17.77734375" customWidth="1"/>
  </cols>
  <sheetData>
    <row r="2" spans="1:9" ht="15" thickBot="1" x14ac:dyDescent="0.35"/>
    <row r="3" spans="1:9" ht="15" thickBot="1" x14ac:dyDescent="0.35">
      <c r="A3" s="5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</row>
    <row r="4" spans="1:9" ht="15" thickBot="1" x14ac:dyDescent="0.35">
      <c r="A4" s="1" t="s">
        <v>12</v>
      </c>
      <c r="B4" s="2" t="s">
        <v>13</v>
      </c>
      <c r="C4" s="2" t="s">
        <v>14</v>
      </c>
      <c r="D4" s="2" t="s">
        <v>15</v>
      </c>
      <c r="E4" s="2" t="s">
        <v>16</v>
      </c>
      <c r="F4" s="3">
        <v>55</v>
      </c>
      <c r="G4" s="4">
        <v>141604</v>
      </c>
      <c r="H4" s="2" t="s">
        <v>17</v>
      </c>
      <c r="I4" s="2" t="s">
        <v>18</v>
      </c>
    </row>
    <row r="5" spans="1:9" ht="15" thickBot="1" x14ac:dyDescent="0.35">
      <c r="A5" s="1" t="s">
        <v>19</v>
      </c>
      <c r="B5" s="2" t="s">
        <v>20</v>
      </c>
      <c r="C5" s="2" t="s">
        <v>21</v>
      </c>
      <c r="D5" s="2" t="s">
        <v>15</v>
      </c>
      <c r="E5" s="2" t="s">
        <v>22</v>
      </c>
      <c r="F5" s="3">
        <v>59</v>
      </c>
      <c r="G5" s="4">
        <v>99975</v>
      </c>
      <c r="H5" s="2" t="s">
        <v>23</v>
      </c>
      <c r="I5" s="2" t="s">
        <v>24</v>
      </c>
    </row>
    <row r="6" spans="1:9" ht="15" thickBot="1" x14ac:dyDescent="0.35">
      <c r="A6" s="1" t="s">
        <v>25</v>
      </c>
      <c r="B6" s="2" t="s">
        <v>26</v>
      </c>
      <c r="C6" s="2" t="s">
        <v>27</v>
      </c>
      <c r="D6" s="2" t="s">
        <v>28</v>
      </c>
      <c r="E6" s="2" t="s">
        <v>16</v>
      </c>
      <c r="F6" s="3">
        <v>50</v>
      </c>
      <c r="G6" s="4">
        <v>163099</v>
      </c>
      <c r="H6" s="2" t="s">
        <v>17</v>
      </c>
      <c r="I6" s="2" t="s">
        <v>29</v>
      </c>
    </row>
    <row r="7" spans="1:9" ht="15" thickBot="1" x14ac:dyDescent="0.35">
      <c r="A7" s="1" t="s">
        <v>30</v>
      </c>
      <c r="B7" s="2" t="s">
        <v>31</v>
      </c>
      <c r="C7" s="2" t="s">
        <v>32</v>
      </c>
      <c r="D7" s="2" t="s">
        <v>15</v>
      </c>
      <c r="E7" s="2" t="s">
        <v>16</v>
      </c>
      <c r="F7" s="3">
        <v>26</v>
      </c>
      <c r="G7" s="4">
        <v>84913</v>
      </c>
      <c r="H7" s="2" t="s">
        <v>17</v>
      </c>
      <c r="I7" s="2" t="s">
        <v>29</v>
      </c>
    </row>
    <row r="8" spans="1:9" ht="15" thickBot="1" x14ac:dyDescent="0.35">
      <c r="A8" s="1" t="s">
        <v>33</v>
      </c>
      <c r="B8" s="2" t="s">
        <v>34</v>
      </c>
      <c r="C8" s="2" t="s">
        <v>35</v>
      </c>
      <c r="D8" s="2" t="s">
        <v>28</v>
      </c>
      <c r="E8" s="2" t="s">
        <v>22</v>
      </c>
      <c r="F8" s="3">
        <v>55</v>
      </c>
      <c r="G8" s="4">
        <v>95409</v>
      </c>
      <c r="H8" s="2" t="s">
        <v>17</v>
      </c>
      <c r="I8" s="2" t="s">
        <v>36</v>
      </c>
    </row>
    <row r="9" spans="1:9" ht="15" thickBot="1" x14ac:dyDescent="0.35">
      <c r="A9" s="1" t="s">
        <v>37</v>
      </c>
      <c r="B9" s="2" t="s">
        <v>38</v>
      </c>
      <c r="C9" s="2" t="s">
        <v>39</v>
      </c>
      <c r="D9" s="2" t="s">
        <v>40</v>
      </c>
      <c r="E9" s="2" t="s">
        <v>22</v>
      </c>
      <c r="F9" s="3">
        <v>57</v>
      </c>
      <c r="G9" s="4">
        <v>50994</v>
      </c>
      <c r="H9" s="2" t="s">
        <v>23</v>
      </c>
      <c r="I9" s="2" t="s">
        <v>24</v>
      </c>
    </row>
    <row r="10" spans="1:9" ht="15" thickBot="1" x14ac:dyDescent="0.35">
      <c r="A10" s="1" t="s">
        <v>41</v>
      </c>
      <c r="B10" s="2" t="s">
        <v>42</v>
      </c>
      <c r="C10" s="2" t="s">
        <v>43</v>
      </c>
      <c r="D10" s="2" t="s">
        <v>15</v>
      </c>
      <c r="E10" s="2" t="s">
        <v>16</v>
      </c>
      <c r="F10" s="3">
        <v>27</v>
      </c>
      <c r="G10" s="4">
        <v>119746</v>
      </c>
      <c r="H10" s="2" t="s">
        <v>17</v>
      </c>
      <c r="I10" s="2" t="s">
        <v>36</v>
      </c>
    </row>
    <row r="11" spans="1:9" ht="15" thickBot="1" x14ac:dyDescent="0.35">
      <c r="A11" s="1" t="s">
        <v>44</v>
      </c>
      <c r="B11" s="2" t="s">
        <v>45</v>
      </c>
      <c r="C11" s="2" t="s">
        <v>46</v>
      </c>
      <c r="D11" s="2" t="s">
        <v>28</v>
      </c>
      <c r="E11" s="2" t="s">
        <v>22</v>
      </c>
      <c r="F11" s="3">
        <v>25</v>
      </c>
      <c r="G11" s="4">
        <v>41336</v>
      </c>
      <c r="H11" s="2" t="s">
        <v>17</v>
      </c>
      <c r="I11" s="2" t="s">
        <v>47</v>
      </c>
    </row>
    <row r="12" spans="1:9" ht="15" thickBot="1" x14ac:dyDescent="0.35">
      <c r="A12" s="1" t="s">
        <v>48</v>
      </c>
      <c r="B12" s="2" t="s">
        <v>49</v>
      </c>
      <c r="C12" s="2" t="s">
        <v>43</v>
      </c>
      <c r="D12" s="2" t="s">
        <v>50</v>
      </c>
      <c r="E12" s="2" t="s">
        <v>22</v>
      </c>
      <c r="F12" s="3">
        <v>29</v>
      </c>
      <c r="G12" s="4">
        <v>113527</v>
      </c>
      <c r="H12" s="2" t="s">
        <v>17</v>
      </c>
      <c r="I12" s="2" t="s">
        <v>51</v>
      </c>
    </row>
    <row r="13" spans="1:9" ht="15" thickBot="1" x14ac:dyDescent="0.35">
      <c r="A13" s="1" t="s">
        <v>52</v>
      </c>
      <c r="B13" s="2" t="s">
        <v>53</v>
      </c>
      <c r="C13" s="2" t="s">
        <v>35</v>
      </c>
      <c r="D13" s="2" t="s">
        <v>28</v>
      </c>
      <c r="E13" s="2" t="s">
        <v>16</v>
      </c>
      <c r="F13" s="3">
        <v>34</v>
      </c>
      <c r="G13" s="4">
        <v>77203</v>
      </c>
      <c r="H13" s="2" t="s">
        <v>17</v>
      </c>
      <c r="I13" s="2" t="s">
        <v>29</v>
      </c>
    </row>
    <row r="14" spans="1:9" ht="15" thickBot="1" x14ac:dyDescent="0.35">
      <c r="A14" s="1" t="s">
        <v>54</v>
      </c>
      <c r="B14" s="2" t="s">
        <v>55</v>
      </c>
      <c r="C14" s="2" t="s">
        <v>14</v>
      </c>
      <c r="D14" s="2" t="s">
        <v>56</v>
      </c>
      <c r="E14" s="2" t="s">
        <v>16</v>
      </c>
      <c r="F14" s="3">
        <v>36</v>
      </c>
      <c r="G14" s="4">
        <v>157333</v>
      </c>
      <c r="H14" s="2" t="s">
        <v>17</v>
      </c>
      <c r="I14" s="2" t="s">
        <v>47</v>
      </c>
    </row>
    <row r="15" spans="1:9" ht="15" thickBot="1" x14ac:dyDescent="0.35">
      <c r="A15" s="1" t="s">
        <v>57</v>
      </c>
      <c r="B15" s="2" t="s">
        <v>58</v>
      </c>
      <c r="C15" s="2" t="s">
        <v>59</v>
      </c>
      <c r="D15" s="2" t="s">
        <v>60</v>
      </c>
      <c r="E15" s="2" t="s">
        <v>16</v>
      </c>
      <c r="F15" s="3">
        <v>27</v>
      </c>
      <c r="G15" s="4">
        <v>109851</v>
      </c>
      <c r="H15" s="2" t="s">
        <v>17</v>
      </c>
      <c r="I15" s="2" t="s">
        <v>18</v>
      </c>
    </row>
    <row r="16" spans="1:9" ht="15" thickBot="1" x14ac:dyDescent="0.35">
      <c r="A16" s="1" t="s">
        <v>61</v>
      </c>
      <c r="B16" s="2" t="s">
        <v>62</v>
      </c>
      <c r="C16" s="2" t="s">
        <v>43</v>
      </c>
      <c r="D16" s="2" t="s">
        <v>56</v>
      </c>
      <c r="E16" s="2" t="s">
        <v>22</v>
      </c>
      <c r="F16" s="3">
        <v>59</v>
      </c>
      <c r="G16" s="4">
        <v>105086</v>
      </c>
      <c r="H16" s="2" t="s">
        <v>17</v>
      </c>
      <c r="I16" s="2" t="s">
        <v>51</v>
      </c>
    </row>
    <row r="17" spans="1:9" ht="15" thickBot="1" x14ac:dyDescent="0.35">
      <c r="A17" s="1" t="s">
        <v>63</v>
      </c>
      <c r="B17" s="2" t="s">
        <v>64</v>
      </c>
      <c r="C17" s="2" t="s">
        <v>14</v>
      </c>
      <c r="D17" s="2" t="s">
        <v>28</v>
      </c>
      <c r="E17" s="2" t="s">
        <v>16</v>
      </c>
      <c r="F17" s="3">
        <v>51</v>
      </c>
      <c r="G17" s="4">
        <v>146742</v>
      </c>
      <c r="H17" s="2" t="s">
        <v>23</v>
      </c>
      <c r="I17" s="2" t="s">
        <v>65</v>
      </c>
    </row>
    <row r="20" spans="1:9" x14ac:dyDescent="0.3">
      <c r="A20" s="20" t="s">
        <v>0</v>
      </c>
      <c r="B20" s="8">
        <f>AVERAGE(G4:G17,14)</f>
        <v>100455.46666666666</v>
      </c>
    </row>
    <row r="21" spans="1:9" x14ac:dyDescent="0.3">
      <c r="A21" s="20" t="s">
        <v>1</v>
      </c>
      <c r="B21" s="7">
        <f>COUNTIF(F4:F17,"&lt;50")</f>
        <v>7</v>
      </c>
    </row>
    <row r="22" spans="1:9" x14ac:dyDescent="0.3">
      <c r="A22" s="20" t="s">
        <v>2</v>
      </c>
      <c r="B22" s="7" t="s">
        <v>66</v>
      </c>
      <c r="C22" s="7">
        <f>SUMIFS(G4:G17,D4:D17,"IT")</f>
        <v>446238</v>
      </c>
    </row>
    <row r="23" spans="1:9" x14ac:dyDescent="0.3">
      <c r="A23" s="20" t="s">
        <v>67</v>
      </c>
      <c r="B23" s="7" t="s">
        <v>68</v>
      </c>
      <c r="C23" s="7">
        <f>COUNTIFS(D4:D17,D5,E4:E17,E4)</f>
        <v>3</v>
      </c>
    </row>
    <row r="24" spans="1:9" x14ac:dyDescent="0.3">
      <c r="A24" s="20" t="s">
        <v>69</v>
      </c>
      <c r="B24" s="9" t="s">
        <v>70</v>
      </c>
      <c r="C24" s="10">
        <f>MAX(G4:G17)</f>
        <v>163099</v>
      </c>
    </row>
    <row r="25" spans="1:9" x14ac:dyDescent="0.3">
      <c r="A25" s="20" t="s">
        <v>71</v>
      </c>
      <c r="B25" s="7"/>
      <c r="C25" s="11" t="s">
        <v>72</v>
      </c>
      <c r="D25" s="13"/>
    </row>
    <row r="26" spans="1:9" x14ac:dyDescent="0.3">
      <c r="A26" s="21"/>
      <c r="B26" s="7" t="s">
        <v>73</v>
      </c>
      <c r="C26" s="12" t="str">
        <f>INDEX(B4:B17,MATCH(MIN(F4:F17),F4:F17,0))&amp;INDEX(A4:A17,MATCH(MIN(F4:F17),F4:F17,0))</f>
        <v>Luke MartinE04332</v>
      </c>
      <c r="D26" s="13"/>
    </row>
    <row r="27" spans="1:9" x14ac:dyDescent="0.3">
      <c r="A27" s="21"/>
      <c r="B27" s="7" t="s">
        <v>74</v>
      </c>
      <c r="C27" s="7" t="str">
        <f>INDEX(B4:B17,MATCH(MAX(F4:F17),F4:F17,0))&amp;INDEX(A4:A17,MATCH(MAX(F4:F17),F4:F17,0))</f>
        <v>Theodore DinhE04105</v>
      </c>
      <c r="D27" s="13"/>
    </row>
    <row r="28" spans="1:9" x14ac:dyDescent="0.3">
      <c r="A28" s="21"/>
    </row>
    <row r="29" spans="1:9" x14ac:dyDescent="0.3">
      <c r="A29" s="22" t="s">
        <v>75</v>
      </c>
      <c r="B29" s="9">
        <f>COUNTIF(H4:H17,H15)</f>
        <v>11</v>
      </c>
    </row>
    <row r="30" spans="1:9" x14ac:dyDescent="0.3">
      <c r="A30" s="20" t="s">
        <v>76</v>
      </c>
      <c r="B30" s="7" t="s">
        <v>78</v>
      </c>
      <c r="C30" s="7">
        <f>AVERAGEIF(E4:E17,E4,G4:G17)</f>
        <v>125061.375</v>
      </c>
    </row>
    <row r="31" spans="1:9" x14ac:dyDescent="0.3">
      <c r="A31" s="20"/>
      <c r="B31" s="7" t="s">
        <v>77</v>
      </c>
      <c r="C31" s="7">
        <f>AVERAGEIF(E4:E17,E9,G4:G17)</f>
        <v>84387.833333333328</v>
      </c>
    </row>
    <row r="32" spans="1:9" x14ac:dyDescent="0.3">
      <c r="A32" s="21"/>
    </row>
    <row r="33" spans="1:3" x14ac:dyDescent="0.3">
      <c r="A33" s="21" t="s">
        <v>79</v>
      </c>
      <c r="B33" s="14" t="s">
        <v>6</v>
      </c>
      <c r="C33" s="14" t="s">
        <v>43</v>
      </c>
    </row>
    <row r="34" spans="1:3" x14ac:dyDescent="0.3">
      <c r="B34" s="15" t="s">
        <v>15</v>
      </c>
      <c r="C34" s="16" t="str">
        <f>INDEX(B4:B17,7,1)</f>
        <v>Ruby Barnes</v>
      </c>
    </row>
    <row r="35" spans="1:3" x14ac:dyDescent="0.3">
      <c r="B35" s="15" t="s">
        <v>28</v>
      </c>
      <c r="C35" s="18" t="s">
        <v>80</v>
      </c>
    </row>
    <row r="36" spans="1:3" x14ac:dyDescent="0.3">
      <c r="B36" s="15" t="s">
        <v>40</v>
      </c>
      <c r="C36" s="17" t="s">
        <v>80</v>
      </c>
    </row>
    <row r="37" spans="1:3" x14ac:dyDescent="0.3">
      <c r="B37" s="15" t="s">
        <v>50</v>
      </c>
      <c r="C37" s="16" t="str">
        <f>INDEX(B4:B17,9,1)</f>
        <v>Easton Bailey</v>
      </c>
    </row>
    <row r="38" spans="1:3" x14ac:dyDescent="0.3">
      <c r="B38" s="15" t="s">
        <v>56</v>
      </c>
      <c r="C38" s="16" t="str">
        <f>INDEX(B4:B17,13,1)</f>
        <v>Eli Jones</v>
      </c>
    </row>
    <row r="39" spans="1:3" x14ac:dyDescent="0.3">
      <c r="B39" s="15" t="s">
        <v>60</v>
      </c>
      <c r="C39" s="19" t="s">
        <v>80</v>
      </c>
    </row>
  </sheetData>
  <autoFilter ref="A3:I17" xr:uid="{4FAD814F-48F4-4413-A8EC-52C90F7112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E416-F6F0-4C02-8443-5C6C19256DF9}">
  <dimension ref="A1:I15"/>
  <sheetViews>
    <sheetView workbookViewId="0">
      <selection activeCell="B24" sqref="B24"/>
    </sheetView>
  </sheetViews>
  <sheetFormatPr defaultRowHeight="14.4" x14ac:dyDescent="0.3"/>
  <cols>
    <col min="1" max="1" width="18.5546875" customWidth="1"/>
    <col min="2" max="2" width="16.77734375" customWidth="1"/>
    <col min="3" max="3" width="17.6640625" customWidth="1"/>
    <col min="4" max="4" width="15.44140625" customWidth="1"/>
    <col min="5" max="5" width="15.77734375" customWidth="1"/>
    <col min="6" max="6" width="24.109375" customWidth="1"/>
    <col min="7" max="7" width="16.21875" customWidth="1"/>
    <col min="8" max="8" width="13.6640625" customWidth="1"/>
    <col min="9" max="9" width="15.109375" customWidth="1"/>
  </cols>
  <sheetData>
    <row r="1" spans="1:9" ht="15" thickBot="1" x14ac:dyDescent="0.35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</row>
    <row r="2" spans="1:9" ht="15" thickBot="1" x14ac:dyDescent="0.35">
      <c r="A2" s="1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3">
        <v>55</v>
      </c>
      <c r="G2" s="4">
        <v>141604</v>
      </c>
      <c r="H2" s="2" t="s">
        <v>17</v>
      </c>
      <c r="I2" s="2" t="s">
        <v>18</v>
      </c>
    </row>
    <row r="3" spans="1:9" ht="15" thickBot="1" x14ac:dyDescent="0.35">
      <c r="A3" s="1" t="s">
        <v>19</v>
      </c>
      <c r="B3" s="2" t="s">
        <v>20</v>
      </c>
      <c r="C3" s="2" t="s">
        <v>21</v>
      </c>
      <c r="D3" s="2" t="s">
        <v>15</v>
      </c>
      <c r="E3" s="2" t="s">
        <v>22</v>
      </c>
      <c r="F3" s="3">
        <v>59</v>
      </c>
      <c r="G3" s="4">
        <v>99975</v>
      </c>
      <c r="H3" s="2" t="s">
        <v>23</v>
      </c>
      <c r="I3" s="2" t="s">
        <v>24</v>
      </c>
    </row>
    <row r="4" spans="1:9" ht="15" thickBot="1" x14ac:dyDescent="0.35">
      <c r="A4" s="1" t="s">
        <v>25</v>
      </c>
      <c r="B4" s="2" t="s">
        <v>26</v>
      </c>
      <c r="C4" s="2" t="s">
        <v>27</v>
      </c>
      <c r="D4" s="2" t="s">
        <v>28</v>
      </c>
      <c r="E4" s="2" t="s">
        <v>16</v>
      </c>
      <c r="F4" s="3">
        <v>50</v>
      </c>
      <c r="G4" s="4">
        <v>163099</v>
      </c>
      <c r="H4" s="2" t="s">
        <v>17</v>
      </c>
      <c r="I4" s="2" t="s">
        <v>29</v>
      </c>
    </row>
    <row r="5" spans="1:9" ht="15" thickBot="1" x14ac:dyDescent="0.35">
      <c r="A5" s="1" t="s">
        <v>30</v>
      </c>
      <c r="B5" s="2" t="s">
        <v>31</v>
      </c>
      <c r="C5" s="2" t="s">
        <v>32</v>
      </c>
      <c r="D5" s="2" t="s">
        <v>15</v>
      </c>
      <c r="E5" s="2" t="s">
        <v>16</v>
      </c>
      <c r="F5" s="3">
        <v>26</v>
      </c>
      <c r="G5" s="4">
        <v>84913</v>
      </c>
      <c r="H5" s="2" t="s">
        <v>17</v>
      </c>
      <c r="I5" s="2" t="s">
        <v>29</v>
      </c>
    </row>
    <row r="6" spans="1:9" ht="15" thickBot="1" x14ac:dyDescent="0.35">
      <c r="A6" s="1" t="s">
        <v>33</v>
      </c>
      <c r="B6" s="2" t="s">
        <v>34</v>
      </c>
      <c r="C6" s="2" t="s">
        <v>35</v>
      </c>
      <c r="D6" s="2" t="s">
        <v>28</v>
      </c>
      <c r="E6" s="2" t="s">
        <v>22</v>
      </c>
      <c r="F6" s="3">
        <v>55</v>
      </c>
      <c r="G6" s="4">
        <v>95409</v>
      </c>
      <c r="H6" s="2" t="s">
        <v>17</v>
      </c>
      <c r="I6" s="2" t="s">
        <v>36</v>
      </c>
    </row>
    <row r="7" spans="1:9" ht="15" thickBot="1" x14ac:dyDescent="0.35">
      <c r="A7" s="1" t="s">
        <v>37</v>
      </c>
      <c r="B7" s="2" t="s">
        <v>38</v>
      </c>
      <c r="C7" s="2" t="s">
        <v>39</v>
      </c>
      <c r="D7" s="2" t="s">
        <v>40</v>
      </c>
      <c r="E7" s="2" t="s">
        <v>22</v>
      </c>
      <c r="F7" s="3">
        <v>57</v>
      </c>
      <c r="G7" s="4">
        <v>50994</v>
      </c>
      <c r="H7" s="2" t="s">
        <v>23</v>
      </c>
      <c r="I7" s="2" t="s">
        <v>24</v>
      </c>
    </row>
    <row r="8" spans="1:9" ht="15" thickBot="1" x14ac:dyDescent="0.35">
      <c r="A8" s="1" t="s">
        <v>41</v>
      </c>
      <c r="B8" s="2" t="s">
        <v>42</v>
      </c>
      <c r="C8" s="2" t="s">
        <v>43</v>
      </c>
      <c r="D8" s="2" t="s">
        <v>15</v>
      </c>
      <c r="E8" s="2" t="s">
        <v>16</v>
      </c>
      <c r="F8" s="3">
        <v>27</v>
      </c>
      <c r="G8" s="4">
        <v>119746</v>
      </c>
      <c r="H8" s="2" t="s">
        <v>17</v>
      </c>
      <c r="I8" s="2" t="s">
        <v>36</v>
      </c>
    </row>
    <row r="9" spans="1:9" ht="15" thickBot="1" x14ac:dyDescent="0.35">
      <c r="A9" s="1" t="s">
        <v>44</v>
      </c>
      <c r="B9" s="2" t="s">
        <v>45</v>
      </c>
      <c r="C9" s="2" t="s">
        <v>46</v>
      </c>
      <c r="D9" s="2" t="s">
        <v>28</v>
      </c>
      <c r="E9" s="2" t="s">
        <v>22</v>
      </c>
      <c r="F9" s="3">
        <v>25</v>
      </c>
      <c r="G9" s="4">
        <v>41336</v>
      </c>
      <c r="H9" s="2" t="s">
        <v>17</v>
      </c>
      <c r="I9" s="2" t="s">
        <v>47</v>
      </c>
    </row>
    <row r="10" spans="1:9" ht="15" thickBot="1" x14ac:dyDescent="0.35">
      <c r="A10" s="1" t="s">
        <v>48</v>
      </c>
      <c r="B10" s="2" t="s">
        <v>49</v>
      </c>
      <c r="C10" s="2" t="s">
        <v>43</v>
      </c>
      <c r="D10" s="2" t="s">
        <v>50</v>
      </c>
      <c r="E10" s="2" t="s">
        <v>22</v>
      </c>
      <c r="F10" s="3">
        <v>29</v>
      </c>
      <c r="G10" s="4">
        <v>113527</v>
      </c>
      <c r="H10" s="2" t="s">
        <v>17</v>
      </c>
      <c r="I10" s="2" t="s">
        <v>51</v>
      </c>
    </row>
    <row r="11" spans="1:9" ht="15" thickBot="1" x14ac:dyDescent="0.35">
      <c r="A11" s="1" t="s">
        <v>52</v>
      </c>
      <c r="B11" s="2" t="s">
        <v>53</v>
      </c>
      <c r="C11" s="2" t="s">
        <v>35</v>
      </c>
      <c r="D11" s="2" t="s">
        <v>28</v>
      </c>
      <c r="E11" s="2" t="s">
        <v>16</v>
      </c>
      <c r="F11" s="3">
        <v>34</v>
      </c>
      <c r="G11" s="4">
        <v>77203</v>
      </c>
      <c r="H11" s="2" t="s">
        <v>17</v>
      </c>
      <c r="I11" s="2" t="s">
        <v>29</v>
      </c>
    </row>
    <row r="12" spans="1:9" ht="15" thickBot="1" x14ac:dyDescent="0.35">
      <c r="A12" s="1" t="s">
        <v>54</v>
      </c>
      <c r="B12" s="2" t="s">
        <v>55</v>
      </c>
      <c r="C12" s="2" t="s">
        <v>14</v>
      </c>
      <c r="D12" s="2" t="s">
        <v>56</v>
      </c>
      <c r="E12" s="2" t="s">
        <v>16</v>
      </c>
      <c r="F12" s="3">
        <v>36</v>
      </c>
      <c r="G12" s="4">
        <v>157333</v>
      </c>
      <c r="H12" s="2" t="s">
        <v>17</v>
      </c>
      <c r="I12" s="2" t="s">
        <v>47</v>
      </c>
    </row>
    <row r="13" spans="1:9" ht="15" thickBot="1" x14ac:dyDescent="0.35">
      <c r="A13" s="1" t="s">
        <v>57</v>
      </c>
      <c r="B13" s="2" t="s">
        <v>58</v>
      </c>
      <c r="C13" s="2" t="s">
        <v>59</v>
      </c>
      <c r="D13" s="2" t="s">
        <v>60</v>
      </c>
      <c r="E13" s="2" t="s">
        <v>16</v>
      </c>
      <c r="F13" s="3">
        <v>27</v>
      </c>
      <c r="G13" s="4">
        <v>109851</v>
      </c>
      <c r="H13" s="2" t="s">
        <v>17</v>
      </c>
      <c r="I13" s="2" t="s">
        <v>18</v>
      </c>
    </row>
    <row r="14" spans="1:9" ht="15" thickBot="1" x14ac:dyDescent="0.35">
      <c r="A14" s="1" t="s">
        <v>61</v>
      </c>
      <c r="B14" s="2" t="s">
        <v>62</v>
      </c>
      <c r="C14" s="2" t="s">
        <v>43</v>
      </c>
      <c r="D14" s="2" t="s">
        <v>56</v>
      </c>
      <c r="E14" s="2" t="s">
        <v>22</v>
      </c>
      <c r="F14" s="3">
        <v>59</v>
      </c>
      <c r="G14" s="4">
        <v>105086</v>
      </c>
      <c r="H14" s="2" t="s">
        <v>17</v>
      </c>
      <c r="I14" s="2" t="s">
        <v>51</v>
      </c>
    </row>
    <row r="15" spans="1:9" ht="15" thickBot="1" x14ac:dyDescent="0.35">
      <c r="A15" s="1" t="s">
        <v>63</v>
      </c>
      <c r="B15" s="2" t="s">
        <v>64</v>
      </c>
      <c r="C15" s="2" t="s">
        <v>14</v>
      </c>
      <c r="D15" s="2" t="s">
        <v>28</v>
      </c>
      <c r="E15" s="2" t="s">
        <v>16</v>
      </c>
      <c r="F15" s="3">
        <v>51</v>
      </c>
      <c r="G15" s="4">
        <v>146742</v>
      </c>
      <c r="H15" s="2" t="s">
        <v>23</v>
      </c>
      <c r="I15" s="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Kiritkumar Sharma</dc:creator>
  <cp:lastModifiedBy>Dhruv Kiritkumar Sharma</cp:lastModifiedBy>
  <dcterms:created xsi:type="dcterms:W3CDTF">2024-04-24T13:16:37Z</dcterms:created>
  <dcterms:modified xsi:type="dcterms:W3CDTF">2024-04-24T14:50:38Z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2024-04-24T13:22:00Z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2172a9d0-7be4-4cc9-8c76-3ebb0336a90d</vt:lpwstr>
  </property>
  <property fmtid="{D5CDD505-2E9C-101B-9397-08002B2CF9AE}" pid="8" name="MSIP_Label_cdde0556-1f76-452e-9e94-03158f226e4e_ContentBits">
    <vt:lpwstr>0</vt:lpwstr>
  </property>
</Properties>
</file>