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635" windowHeight="8145" activeTab="2"/>
  </bookViews>
  <sheets>
    <sheet name="Original" sheetId="1" r:id="rId1"/>
    <sheet name="Pivot Tables" sheetId="2" r:id="rId2"/>
    <sheet name="Dashboard" sheetId="4" r:id="rId3"/>
    <sheet name="Icons" sheetId="5" r:id="rId4"/>
  </sheets>
  <definedNames>
    <definedName name="Slicer_Gender3">#N/A</definedName>
    <definedName name="Slicer_Department4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<sst xmlns="http://schemas.openxmlformats.org/spreadsheetml/2006/main" count="186" uniqueCount="96">
  <si>
    <t>Employee_ID</t>
  </si>
  <si>
    <t>Name</t>
  </si>
  <si>
    <t>Gender</t>
  </si>
  <si>
    <t>Department</t>
  </si>
  <si>
    <t>Joining_Date</t>
  </si>
  <si>
    <t>Exit_Date</t>
  </si>
  <si>
    <t>Status</t>
  </si>
  <si>
    <t>Salary(Rs)</t>
  </si>
  <si>
    <t>Tenure_Years</t>
  </si>
  <si>
    <t>Performance_Rating</t>
  </si>
  <si>
    <t>KPI</t>
  </si>
  <si>
    <t>E001</t>
  </si>
  <si>
    <t>Vikram Sharma</t>
  </si>
  <si>
    <t>Male</t>
  </si>
  <si>
    <t>HR</t>
  </si>
  <si>
    <t>Total_Employees</t>
  </si>
  <si>
    <t>Current_Employees</t>
  </si>
  <si>
    <t>Left_Employees</t>
  </si>
  <si>
    <t>Average_Rating</t>
  </si>
  <si>
    <t>E002</t>
  </si>
  <si>
    <t>Priya Fernandes</t>
  </si>
  <si>
    <t>Marketing</t>
  </si>
  <si>
    <t>E003</t>
  </si>
  <si>
    <t>Vikram Fernandes</t>
  </si>
  <si>
    <t>Female</t>
  </si>
  <si>
    <t>E004</t>
  </si>
  <si>
    <t>Vikram Nair</t>
  </si>
  <si>
    <t>E005</t>
  </si>
  <si>
    <t>David Nair</t>
  </si>
  <si>
    <t>E006</t>
  </si>
  <si>
    <t>Vikram Das</t>
  </si>
  <si>
    <t>E007</t>
  </si>
  <si>
    <t>Priya Rao</t>
  </si>
  <si>
    <t>Finance</t>
  </si>
  <si>
    <t>E008</t>
  </si>
  <si>
    <t>Karan Iyer</t>
  </si>
  <si>
    <t>IT</t>
  </si>
  <si>
    <t>E009</t>
  </si>
  <si>
    <t>John Roy</t>
  </si>
  <si>
    <t>E010</t>
  </si>
  <si>
    <t>Sara Roy</t>
  </si>
  <si>
    <t>E011</t>
  </si>
  <si>
    <t>Vikram Rao</t>
  </si>
  <si>
    <t>E012</t>
  </si>
  <si>
    <t>E013</t>
  </si>
  <si>
    <t>Nila Roy</t>
  </si>
  <si>
    <t>E014</t>
  </si>
  <si>
    <t>John Fernandes</t>
  </si>
  <si>
    <t>E015</t>
  </si>
  <si>
    <t>Arun Fernandes</t>
  </si>
  <si>
    <t>E016</t>
  </si>
  <si>
    <t>Meera Das</t>
  </si>
  <si>
    <t>E017</t>
  </si>
  <si>
    <t>Vikram Patel</t>
  </si>
  <si>
    <t>E018</t>
  </si>
  <si>
    <t>Karan Nair</t>
  </si>
  <si>
    <t>E019</t>
  </si>
  <si>
    <t>Sara Fernandes</t>
  </si>
  <si>
    <t>E020</t>
  </si>
  <si>
    <t>Sara Ali</t>
  </si>
  <si>
    <t>E021</t>
  </si>
  <si>
    <t>Meera Ali</t>
  </si>
  <si>
    <t>E022</t>
  </si>
  <si>
    <t>Sara Iyer</t>
  </si>
  <si>
    <t>E023</t>
  </si>
  <si>
    <t>Meera Kumar</t>
  </si>
  <si>
    <t>E024</t>
  </si>
  <si>
    <t>E025</t>
  </si>
  <si>
    <t>Sara Patel</t>
  </si>
  <si>
    <t>E026</t>
  </si>
  <si>
    <t>Sales</t>
  </si>
  <si>
    <t>E027</t>
  </si>
  <si>
    <t>E028</t>
  </si>
  <si>
    <t>Arun Patel</t>
  </si>
  <si>
    <t>E029</t>
  </si>
  <si>
    <t>Nila Ali</t>
  </si>
  <si>
    <t>E030</t>
  </si>
  <si>
    <t>Nila Das</t>
  </si>
  <si>
    <t>Employee status by Department</t>
  </si>
  <si>
    <t>Average salary by department</t>
  </si>
  <si>
    <t>Tenure by Gender</t>
  </si>
  <si>
    <t>KPI distribution by Department</t>
  </si>
  <si>
    <t xml:space="preserve"> </t>
  </si>
  <si>
    <t>Average of Salary(Rs)</t>
  </si>
  <si>
    <t>Sum of Tenure_Years</t>
  </si>
  <si>
    <t>Current</t>
  </si>
  <si>
    <t>Left</t>
  </si>
  <si>
    <t>Total</t>
  </si>
  <si>
    <t>Average</t>
  </si>
  <si>
    <t>Great</t>
  </si>
  <si>
    <t>Needs Improvement</t>
  </si>
  <si>
    <t>Outstanding</t>
  </si>
  <si>
    <t>hjhj</t>
  </si>
  <si>
    <t>gdhdhdd</t>
  </si>
  <si>
    <t>jddj</t>
  </si>
  <si>
    <t>klkll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</si>
</sst>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[$₹-4009]\ * #,##0.00_ ;_ [$₹-4009]\ * \-#,##0.00_ ;_ [$₹-4009]\ * &quot;-&quot;??_ ;_ @_ "/>
    <numFmt numFmtId="179" formatCode="yyyy\-mm\-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78" fontId="0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</font>
    </dxf>
    <dxf>
      <numFmt numFmtId="178" formatCode="_ [$₹-4009]\ * #,##0.00_ ;_ [$₹-4009]\ * \-#,##0.00_ ;_ [$₹-4009]\ * &quot;-&quot;??_ ;_ @_ 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9" formatCode="yyyy\-mm\-dd"/>
      <alignment horizontal="center"/>
    </dxf>
    <dxf>
      <alignment horizontal="center"/>
    </dxf>
    <dxf>
      <numFmt numFmtId="0" formatCode="General"/>
      <alignment horizontal="center"/>
    </dxf>
    <dxf>
      <numFmt numFmtId="49" formatCode="@"/>
      <alignment horizontal="center"/>
    </dxf>
    <dxf>
      <alignment horizontal="center"/>
    </dxf>
    <dxf>
      <alignment horizontal="center"/>
    </dxf>
    <dxf>
      <numFmt numFmtId="0" formatCode="General"/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  <alignment horizontal="center"/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chartUserShapes" Target="../drawings/drawing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[HR_Dashboard_Data (1).xlsx]Pivot Tables!PivotTable2</c:name>
    <c:fmtId val="0"/>
  </c:pivotSource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Tables'!$B$9:$B$10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solidFill>
                <a:schemeClr val="bg1"/>
              </a:solidFill>
            </a:ln>
            <a:effectLst/>
            <a:sp3d>
              <a:extrusionClr>
                <a:srgbClr val="FFFFFF"/>
              </a:extrusionClr>
              <a:contourClr>
                <a:srgbClr val="FFFFFF"/>
              </a:contourClr>
            </a:sp3d>
          </c:spPr>
          <c:invertIfNegative val="0"/>
          <c:dLbls>
            <c:dLbl>
              <c:idx val="4"/>
              <c:layout>
                <c:manualLayout>
                  <c:x val="-0.00171007629571165"/>
                  <c:y val="0.000231481481481481"/>
                </c:manualLayout>
              </c:layout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Tables'!$A$11:$A$16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Tables'!$B$11:$B$16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'Pivot Tables'!$C$9:$C$10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Tables'!$A$11:$A$16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Tables'!$C$11:$C$16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8"/>
        <c:overlap val="100"/>
        <c:axId val="860834585"/>
        <c:axId val="867196397"/>
      </c:barChart>
      <c:catAx>
        <c:axId val="86083458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sng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7196397"/>
        <c:crosses val="autoZero"/>
        <c:auto val="1"/>
        <c:lblAlgn val="ctr"/>
        <c:lblOffset val="100"/>
        <c:noMultiLvlLbl val="0"/>
      </c:catAx>
      <c:valAx>
        <c:axId val="86719639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8345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[HR_Dashboard_Data (1).xlsx]Pivot Tables!PivotTable3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84620283702274"/>
          <c:y val="0.14702059221741"/>
          <c:w val="0.811154959221257"/>
          <c:h val="0.761898148148148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Tables'!$G$9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circle"/>
            <c:size val="6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25400" dir="5400000" algn="t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marker>
          <c:dLbls>
            <c:dLbl>
              <c:idx val="0"/>
              <c:layout>
                <c:manualLayout>
                  <c:x val="0"/>
                  <c:y val="-0.0451388888888889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240726124704025"/>
                  <c:y val="-0.01828703703703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74927650618258"/>
                  <c:y val="-0.0122685185185185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71007629571165"/>
                  <c:y val="-0.0391203703703704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355353854248881"/>
                  <c:y val="-0.0361111111111111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Tables'!$F$10:$F$15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Tables'!$G$10:$G$15</c:f>
              <c:numCache>
                <c:formatCode>_ [$₹-4009]\ * #,##0.00_ ;_ [$₹-4009]\ * \-#,##0.00_ ;_ [$₹-4009]\ * "-"??_ ;_ @_ </c:formatCode>
                <c:ptCount val="5"/>
                <c:pt idx="0">
                  <c:v>67641</c:v>
                </c:pt>
                <c:pt idx="1">
                  <c:v>63035.4285714286</c:v>
                </c:pt>
                <c:pt idx="2">
                  <c:v>108061.25</c:v>
                </c:pt>
                <c:pt idx="3">
                  <c:v>87084.375</c:v>
                </c:pt>
                <c:pt idx="4">
                  <c:v>92221.5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0733774"/>
        <c:axId val="824880637"/>
      </c:lineChart>
      <c:catAx>
        <c:axId val="43073377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sng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4880637"/>
        <c:crosses val="autoZero"/>
        <c:auto val="1"/>
        <c:lblAlgn val="ctr"/>
        <c:lblOffset val="100"/>
        <c:noMultiLvlLbl val="0"/>
      </c:catAx>
      <c:valAx>
        <c:axId val="82488063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0733774"/>
        <c:crosses val="autoZero"/>
        <c:crossBetween val="between"/>
      </c:valAx>
      <c:spPr>
        <a:noFill/>
        <a:ln w="28575" cmpd="sng">
          <a:noFill/>
          <a:prstDash val="lgDashDot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b="1" i="0" u="none">
          <a:solidFill>
            <a:schemeClr val="tx2">
              <a:lumMod val="50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[HR_Dashboard_Data (1).xlsx]Pivot Tables!PivotTable4</c:name>
    <c:fmtId val="0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'Pivot Tables'!$J$9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tx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8389897395422"/>
                  <c:y val="0.07569444444444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44172586161536"/>
                  <c:y val="-0.0754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Tables'!$I$10:$I$12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Tables'!$J$10:$J$12</c:f>
              <c:numCache>
                <c:formatCode>0.00</c:formatCode>
                <c:ptCount val="2"/>
                <c:pt idx="0">
                  <c:v>76.4</c:v>
                </c:pt>
                <c:pt idx="1">
                  <c:v>69.8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404367271770587"/>
          <c:y val="0.894675925925926"/>
          <c:w val="0.207445409102868"/>
          <c:h val="0.091898148148148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[HR_Dashboard_Data (1).xlsx]Pivot Tables!PivotTable6</c:name>
    <c:fmtId val="0"/>
  </c:pivotSource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'Pivot Tables'!$M$9:$M$10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Tables'!$L$11:$L$16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Tables'!$M$11:$M$16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'Pivot Tables'!$N$9:$N$10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Tables'!$L$11:$L$16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Tables'!$N$11:$N$16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'Pivot Tables'!$O$9:$O$10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Tables'!$L$11:$L$16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Tables'!$O$11:$O$16</c:f>
              <c:numCache>
                <c:formatCode>General</c:formatCode>
                <c:ptCount val="5"/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'Pivot Tables'!$P$9:$P$10</c:f>
              <c:strCache>
                <c:ptCount val="1"/>
                <c:pt idx="0">
                  <c:v>Outstanding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Tables'!$L$11:$L$16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Tables'!$P$11:$P$16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6"/>
        <c:overlap val="100"/>
        <c:axId val="912917171"/>
        <c:axId val="278876124"/>
      </c:barChart>
      <c:catAx>
        <c:axId val="91291717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sng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876124"/>
        <c:crosses val="autoZero"/>
        <c:auto val="1"/>
        <c:lblAlgn val="ctr"/>
        <c:lblOffset val="100"/>
        <c:noMultiLvlLbl val="0"/>
      </c:catAx>
      <c:valAx>
        <c:axId val="27887612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29171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04473684210526"/>
          <c:y val="0.0277777777777778"/>
          <c:w val="0.606842105263158"/>
          <c:h val="0.10532407407407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[HR_Dashboard_Data (1).xlsx]Pivot Tables!PivotTable2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00502998433065092"/>
          <c:y val="0.0110987791342952"/>
          <c:w val="0.775958916075082"/>
          <c:h val="0.7944506104328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Tables'!$B$9:$B$10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solidFill>
                <a:schemeClr val="bg1"/>
              </a:solidFill>
            </a:ln>
            <a:effectLst/>
            <a:sp3d>
              <a:extrusionClr>
                <a:srgbClr val="FFFFFF"/>
              </a:extrusionClr>
              <a:contourClr>
                <a:srgbClr val="FFFFFF"/>
              </a:contourClr>
            </a:sp3d>
          </c:spPr>
          <c:invertIfNegative val="0"/>
          <c:dLbls>
            <c:dLbl>
              <c:idx val="4"/>
              <c:layout>
                <c:manualLayout>
                  <c:x val="-0.00171007629571165"/>
                  <c:y val="0.000231481481481481"/>
                </c:manualLayout>
              </c:layout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Tables'!$A$11:$A$16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Tables'!$B$11:$B$16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'Pivot Tables'!$C$9:$C$10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Tables'!$A$11:$A$16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Tables'!$C$11:$C$16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8"/>
        <c:overlap val="100"/>
        <c:axId val="860834585"/>
        <c:axId val="867196397"/>
      </c:barChart>
      <c:catAx>
        <c:axId val="86083458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sng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7196397"/>
        <c:crosses val="autoZero"/>
        <c:auto val="1"/>
        <c:lblAlgn val="ctr"/>
        <c:lblOffset val="100"/>
        <c:noMultiLvlLbl val="0"/>
      </c:catAx>
      <c:valAx>
        <c:axId val="86719639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8345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9236812-e2d7-4162-9012-172b109ed6ba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[HR_Dashboard_Data (1).xlsx]Pivot Tables!PivotTable4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34255006081144"/>
          <c:y val="0.31111766440578"/>
          <c:w val="0.318112729782743"/>
          <c:h val="0.583972793541014"/>
        </c:manualLayout>
      </c:layout>
      <c:doughnutChart>
        <c:varyColors val="1"/>
        <c:ser>
          <c:idx val="0"/>
          <c:order val="0"/>
          <c:tx>
            <c:strRef>
              <c:f>'Pivot Tables'!$J$9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tx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8389897395422"/>
                  <c:y val="0.07569444444444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44172586161536"/>
                  <c:y val="-0.0754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Tables'!$I$10:$I$12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Tables'!$J$10:$J$12</c:f>
              <c:numCache>
                <c:formatCode>0.00</c:formatCode>
                <c:ptCount val="2"/>
                <c:pt idx="0">
                  <c:v>76.4</c:v>
                </c:pt>
                <c:pt idx="1">
                  <c:v>69.8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404367271770587"/>
          <c:y val="0.894675925925926"/>
          <c:w val="0.207445409102868"/>
          <c:h val="0.091898148148148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5ceef5c-629b-4826-8012-8adbd06b7744}"/>
      </c:ext>
    </c:extLst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[HR_Dashboard_Data (1).xlsx]Pivot Tables!PivotTable3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19517096555103"/>
          <c:y val="0.100784454773499"/>
          <c:w val="0.811154959221257"/>
          <c:h val="0.761898148148148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Tables'!$G$9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circle"/>
            <c:size val="6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25400" dir="5400000" algn="t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marker>
          <c:dLbls>
            <c:dLbl>
              <c:idx val="0"/>
              <c:layout>
                <c:manualLayout>
                  <c:x val="0"/>
                  <c:y val="-0.0451388888888889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624881345495521"/>
                  <c:y val="0.20701336349700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4971310116775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959599388898"/>
                      <c:h val="0.176489742754803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0.00680259030012519"/>
                  <c:y val="0.224637363266881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254625700220668"/>
                  <c:y val="-0.0751863309092225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Tables'!$F$10:$F$15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Tables'!$G$10:$G$15</c:f>
              <c:numCache>
                <c:formatCode>_ [$₹-4009]\ * #,##0.00_ ;_ [$₹-4009]\ * \-#,##0.00_ ;_ [$₹-4009]\ * "-"??_ ;_ @_ </c:formatCode>
                <c:ptCount val="5"/>
                <c:pt idx="0">
                  <c:v>67641</c:v>
                </c:pt>
                <c:pt idx="1">
                  <c:v>63035.4285714286</c:v>
                </c:pt>
                <c:pt idx="2">
                  <c:v>108061.25</c:v>
                </c:pt>
                <c:pt idx="3">
                  <c:v>87084.375</c:v>
                </c:pt>
                <c:pt idx="4">
                  <c:v>92221.5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0733774"/>
        <c:axId val="824880637"/>
      </c:lineChart>
      <c:catAx>
        <c:axId val="43073377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sng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4880637"/>
        <c:crosses val="autoZero"/>
        <c:auto val="1"/>
        <c:lblAlgn val="ctr"/>
        <c:lblOffset val="100"/>
        <c:noMultiLvlLbl val="0"/>
      </c:catAx>
      <c:valAx>
        <c:axId val="82488063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0733774"/>
        <c:crosses val="autoZero"/>
        <c:crossBetween val="between"/>
      </c:valAx>
      <c:spPr>
        <a:noFill/>
        <a:ln w="28575" cmpd="sng">
          <a:noFill/>
          <a:prstDash val="lgDashDot"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4fa4d2c-8ad0-49d1-bf65-7cbbb51d971d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b="1" i="0" u="none">
          <a:solidFill>
            <a:schemeClr val="tx2">
              <a:lumMod val="50000"/>
            </a:schemeClr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[HR_Dashboard_Data (1).xlsx]Pivot Tables!PivotTable6</c:name>
    <c:fmtId val="2"/>
  </c:pivotSource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'Pivot Tables'!$M$9:$M$10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Tables'!$L$11:$L$16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Tables'!$M$11:$M$16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'Pivot Tables'!$N$9:$N$10</c:f>
              <c:strCache>
                <c:ptCount val="1"/>
                <c:pt idx="0">
                  <c:v>Great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Tables'!$L$11:$L$16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Tables'!$N$11:$N$16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'Pivot Tables'!$O$9:$O$10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Tables'!$L$11:$L$16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Tables'!$O$11:$O$16</c:f>
              <c:numCache>
                <c:formatCode>General</c:formatCode>
                <c:ptCount val="5"/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'Pivot Tables'!$P$9:$P$10</c:f>
              <c:strCache>
                <c:ptCount val="1"/>
                <c:pt idx="0">
                  <c:v>Outstanding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Tables'!$L$11:$L$16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Tables'!$P$11:$P$16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6"/>
        <c:overlap val="100"/>
        <c:axId val="912917171"/>
        <c:axId val="278876124"/>
      </c:barChart>
      <c:catAx>
        <c:axId val="91291717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sng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876124"/>
        <c:crosses val="autoZero"/>
        <c:auto val="1"/>
        <c:lblAlgn val="ctr"/>
        <c:lblOffset val="100"/>
        <c:noMultiLvlLbl val="0"/>
      </c:catAx>
      <c:valAx>
        <c:axId val="27887612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29171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04473684210526"/>
          <c:y val="0.0277777777777778"/>
          <c:w val="0.606842105263158"/>
          <c:h val="0.10532407407407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11b5fa6-b303-4131-bb82-ebca965af464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>
      <cs:styleClr val="auto"/>
    </cs:effectRef>
    <cs:fontRef idx="minor">
      <a:schemeClr val="dk1"/>
    </cs:fontRef>
    <cs:spPr>
      <a:ln w="19050">
        <a:solidFill>
          <a:schemeClr val="lt1"/>
        </a:solidFill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0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10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>
      <cs:styleClr val="auto"/>
    </cs:effectRef>
    <cs:fontRef idx="minor">
      <a:schemeClr val="dk1"/>
    </cs:fontRef>
    <cs:spPr>
      <a:ln w="19050">
        <a:solidFill>
          <a:schemeClr val="lt1"/>
        </a:solidFill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7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7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4</xdr:col>
      <xdr:colOff>209550</xdr:colOff>
      <xdr:row>5</xdr:row>
      <xdr:rowOff>66040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9525"/>
              <a:ext cx="3171825" cy="10090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1409700</xdr:colOff>
      <xdr:row>4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8025" y="0"/>
              <a:ext cx="251460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31115</xdr:colOff>
      <xdr:row>0</xdr:row>
      <xdr:rowOff>9525</xdr:rowOff>
    </xdr:from>
    <xdr:to>
      <xdr:col>10</xdr:col>
      <xdr:colOff>30480</xdr:colOff>
      <xdr:row>6</xdr:row>
      <xdr:rowOff>50800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Departmen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9490" y="9525"/>
              <a:ext cx="2256790" cy="1184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389890</xdr:colOff>
      <xdr:row>0</xdr:row>
      <xdr:rowOff>38100</xdr:rowOff>
    </xdr:from>
    <xdr:to>
      <xdr:col>14</xdr:col>
      <xdr:colOff>1132840</xdr:colOff>
      <xdr:row>5</xdr:row>
      <xdr:rowOff>132715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Gend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5690" y="38100"/>
              <a:ext cx="5057775" cy="1047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635</xdr:colOff>
      <xdr:row>32</xdr:row>
      <xdr:rowOff>78105</xdr:rowOff>
    </xdr:from>
    <xdr:to>
      <xdr:col>6</xdr:col>
      <xdr:colOff>473710</xdr:colOff>
      <xdr:row>46</xdr:row>
      <xdr:rowOff>154305</xdr:rowOff>
    </xdr:to>
    <xdr:graphicFrame>
      <xdr:nvGraphicFramePr>
        <xdr:cNvPr id="12" name="Chart 11"/>
        <xdr:cNvGraphicFramePr/>
      </xdr:nvGraphicFramePr>
      <xdr:xfrm>
        <a:off x="635" y="617410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601345</xdr:colOff>
      <xdr:row>32</xdr:row>
      <xdr:rowOff>61595</xdr:rowOff>
    </xdr:from>
    <xdr:to>
      <xdr:col>11</xdr:col>
      <xdr:colOff>769620</xdr:colOff>
      <xdr:row>47</xdr:row>
      <xdr:rowOff>87630</xdr:rowOff>
    </xdr:to>
    <xdr:graphicFrame>
      <xdr:nvGraphicFramePr>
        <xdr:cNvPr id="17" name="Chart 16"/>
        <xdr:cNvGraphicFramePr/>
      </xdr:nvGraphicFramePr>
      <xdr:xfrm>
        <a:off x="4954270" y="6157595"/>
        <a:ext cx="4511675" cy="2883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71755</xdr:colOff>
      <xdr:row>17</xdr:row>
      <xdr:rowOff>130810</xdr:rowOff>
    </xdr:from>
    <xdr:to>
      <xdr:col>6</xdr:col>
      <xdr:colOff>544830</xdr:colOff>
      <xdr:row>32</xdr:row>
      <xdr:rowOff>16510</xdr:rowOff>
    </xdr:to>
    <xdr:graphicFrame>
      <xdr:nvGraphicFramePr>
        <xdr:cNvPr id="18" name="Chart 17"/>
        <xdr:cNvGraphicFramePr/>
      </xdr:nvGraphicFramePr>
      <xdr:xfrm>
        <a:off x="71755" y="336931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1158875</xdr:colOff>
      <xdr:row>17</xdr:row>
      <xdr:rowOff>46355</xdr:rowOff>
    </xdr:from>
    <xdr:to>
      <xdr:col>12</xdr:col>
      <xdr:colOff>532765</xdr:colOff>
      <xdr:row>31</xdr:row>
      <xdr:rowOff>122555</xdr:rowOff>
    </xdr:to>
    <xdr:graphicFrame>
      <xdr:nvGraphicFramePr>
        <xdr:cNvPr id="20" name="Chart 19"/>
        <xdr:cNvGraphicFramePr/>
      </xdr:nvGraphicFramePr>
      <xdr:xfrm>
        <a:off x="5511800" y="3284855"/>
        <a:ext cx="482219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0.452117863720074</cdr:x>
      <cdr:y>0.403935185185185</cdr:y>
    </cdr:from>
    <cdr:to>
      <cdr:x>0.571165482767693</cdr:x>
      <cdr:y>0.503703703703704</cdr:y>
    </cdr:to>
    <cdr:sp>
      <cdr:nvSpPr>
        <cdr:cNvPr id="2" name="Text Box 1"/>
        <cdr:cNvSpPr txBox="1"/>
      </cdr:nvSpPr>
      <cdr:spPr xmlns:a="http://schemas.openxmlformats.org/drawingml/2006/main">
        <a:xfrm xmlns:a="http://schemas.openxmlformats.org/drawingml/2006/main">
          <a:off x="2182495" y="1108075"/>
          <a:ext cx="574675" cy="273685"/>
        </a:xfrm>
        <a:prstGeom xmlns:a="http://schemas.openxmlformats.org/drawingml/2006/main" prst="rect">
          <a:avLst/>
        </a:prstGeom>
        <a:noFill/>
      </cdr:spPr>
      <cdr:txBody xmlns:a="http://schemas.openxmlformats.org/drawingml/2006/main">
        <a:bodyPr/>
        <a:p>
          <a:r>
            <a:rPr lang="en-US" b="1">
              <a:solidFill>
                <a:sysClr val="windowText" lastClr="000000"/>
              </a:solidFill>
            </a:rPr>
            <a:t>Years</a:t>
          </a:r>
          <a:endParaRPr lang="en-US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0.824651407524336</cdr:x>
      <cdr:y>0.134953703703704</cdr:y>
    </cdr:from>
    <cdr:to>
      <cdr:x>0.910681399631676</cdr:x>
      <cdr:y>0.468287037037037</cdr:y>
    </cdr:to>
    <cdr:sp>
      <cdr:nvSpPr>
        <cdr:cNvPr id="3" name="Text Box 2"/>
        <cdr:cNvSpPr txBox="1"/>
      </cdr:nvSpPr>
      <cdr:spPr xmlns:a="http://schemas.openxmlformats.org/drawingml/2006/main">
        <a:xfrm xmlns:a="http://schemas.openxmlformats.org/drawingml/2006/main">
          <a:off x="3980815" y="370205"/>
          <a:ext cx="41529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p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37</xdr:col>
      <xdr:colOff>565785</xdr:colOff>
      <xdr:row>8</xdr:row>
      <xdr:rowOff>128270</xdr:rowOff>
    </xdr:from>
    <xdr:ext cx="1029335" cy="273685"/>
    <xdr:sp>
      <xdr:nvSpPr>
        <xdr:cNvPr id="15" name="Text Box 14"/>
        <xdr:cNvSpPr txBox="1"/>
      </xdr:nvSpPr>
      <xdr:spPr>
        <a:xfrm>
          <a:off x="24273510" y="1652270"/>
          <a:ext cx="1029335" cy="27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endParaRPr lang="en-US" sz="1100"/>
        </a:p>
      </xdr:txBody>
    </xdr:sp>
    <xdr:clientData/>
  </xdr:oneCellAnchor>
  <xdr:oneCellAnchor>
    <xdr:from>
      <xdr:col>6</xdr:col>
      <xdr:colOff>172085</xdr:colOff>
      <xdr:row>12</xdr:row>
      <xdr:rowOff>94615</xdr:rowOff>
    </xdr:from>
    <xdr:ext cx="1049020" cy="273685"/>
    <xdr:sp>
      <xdr:nvSpPr>
        <xdr:cNvPr id="17" name="Text Box 16"/>
        <xdr:cNvSpPr txBox="1"/>
      </xdr:nvSpPr>
      <xdr:spPr>
        <a:xfrm>
          <a:off x="3772535" y="2380615"/>
          <a:ext cx="10490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endParaRPr lang="en-US" sz="1100"/>
        </a:p>
      </xdr:txBody>
    </xdr:sp>
    <xdr:clientData/>
  </xdr:oneCellAnchor>
  <xdr:twoCellAnchor>
    <xdr:from>
      <xdr:col>4</xdr:col>
      <xdr:colOff>22225</xdr:colOff>
      <xdr:row>5</xdr:row>
      <xdr:rowOff>78740</xdr:rowOff>
    </xdr:from>
    <xdr:to>
      <xdr:col>7</xdr:col>
      <xdr:colOff>480695</xdr:colOff>
      <xdr:row>10</xdr:row>
      <xdr:rowOff>91440</xdr:rowOff>
    </xdr:to>
    <xdr:sp>
      <xdr:nvSpPr>
        <xdr:cNvPr id="33" name="Rounded Rectangle 32"/>
        <xdr:cNvSpPr/>
      </xdr:nvSpPr>
      <xdr:spPr>
        <a:xfrm>
          <a:off x="2422525" y="1031240"/>
          <a:ext cx="2258695" cy="965200"/>
        </a:xfrm>
        <a:prstGeom prst="roundRect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15875</xdr:colOff>
      <xdr:row>5</xdr:row>
      <xdr:rowOff>72390</xdr:rowOff>
    </xdr:from>
    <xdr:to>
      <xdr:col>11</xdr:col>
      <xdr:colOff>474345</xdr:colOff>
      <xdr:row>10</xdr:row>
      <xdr:rowOff>85090</xdr:rowOff>
    </xdr:to>
    <xdr:sp>
      <xdr:nvSpPr>
        <xdr:cNvPr id="34" name="Rounded Rectangle 33"/>
        <xdr:cNvSpPr/>
      </xdr:nvSpPr>
      <xdr:spPr>
        <a:xfrm>
          <a:off x="4816475" y="1024890"/>
          <a:ext cx="2258695" cy="965200"/>
        </a:xfrm>
        <a:prstGeom prst="roundRect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10795</xdr:colOff>
      <xdr:row>5</xdr:row>
      <xdr:rowOff>77470</xdr:rowOff>
    </xdr:from>
    <xdr:to>
      <xdr:col>15</xdr:col>
      <xdr:colOff>469265</xdr:colOff>
      <xdr:row>10</xdr:row>
      <xdr:rowOff>90170</xdr:rowOff>
    </xdr:to>
    <xdr:sp>
      <xdr:nvSpPr>
        <xdr:cNvPr id="35" name="Rounded Rectangle 34"/>
        <xdr:cNvSpPr/>
      </xdr:nvSpPr>
      <xdr:spPr>
        <a:xfrm>
          <a:off x="7211695" y="1029970"/>
          <a:ext cx="2258695" cy="965200"/>
        </a:xfrm>
        <a:prstGeom prst="roundRect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61595</xdr:colOff>
      <xdr:row>5</xdr:row>
      <xdr:rowOff>62230</xdr:rowOff>
    </xdr:from>
    <xdr:to>
      <xdr:col>3</xdr:col>
      <xdr:colOff>520065</xdr:colOff>
      <xdr:row>10</xdr:row>
      <xdr:rowOff>74930</xdr:rowOff>
    </xdr:to>
    <xdr:sp>
      <xdr:nvSpPr>
        <xdr:cNvPr id="36" name="Rounded Rectangle 35"/>
        <xdr:cNvSpPr/>
      </xdr:nvSpPr>
      <xdr:spPr>
        <a:xfrm>
          <a:off x="61595" y="1014730"/>
          <a:ext cx="2258695" cy="965200"/>
        </a:xfrm>
        <a:prstGeom prst="roundRect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71120</xdr:colOff>
      <xdr:row>5</xdr:row>
      <xdr:rowOff>100965</xdr:rowOff>
    </xdr:from>
    <xdr:to>
      <xdr:col>3</xdr:col>
      <xdr:colOff>497205</xdr:colOff>
      <xdr:row>10</xdr:row>
      <xdr:rowOff>50165</xdr:rowOff>
    </xdr:to>
    <xdr:grpSp>
      <xdr:nvGrpSpPr>
        <xdr:cNvPr id="39" name="Group 38"/>
        <xdr:cNvGrpSpPr/>
      </xdr:nvGrpSpPr>
      <xdr:grpSpPr>
        <a:xfrm>
          <a:off x="71120" y="1053465"/>
          <a:ext cx="2226310" cy="901700"/>
          <a:chOff x="97" y="1644"/>
          <a:chExt cx="3496" cy="1420"/>
        </a:xfrm>
      </xdr:grpSpPr>
      <xdr:grpSp>
        <xdr:nvGrpSpPr>
          <xdr:cNvPr id="19" name="Group 18"/>
          <xdr:cNvGrpSpPr/>
        </xdr:nvGrpSpPr>
        <xdr:grpSpPr>
          <a:xfrm>
            <a:off x="97" y="1644"/>
            <a:ext cx="3496" cy="1421"/>
            <a:chOff x="97" y="1644"/>
            <a:chExt cx="3498" cy="1421"/>
          </a:xfrm>
        </xdr:grpSpPr>
        <xdr:sp>
          <xdr:nvSpPr>
            <xdr:cNvPr id="13" name="Rounded Rectangle 12"/>
            <xdr:cNvSpPr/>
          </xdr:nvSpPr>
          <xdr:spPr>
            <a:xfrm>
              <a:off x="97" y="1644"/>
              <a:ext cx="1133" cy="1421"/>
            </a:xfrm>
            <a:prstGeom prst="roundRect">
              <a:avLst>
                <a:gd name="adj" fmla="val 14035"/>
              </a:avLst>
            </a:prstGeom>
            <a:solidFill>
              <a:schemeClr val="tx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en-US" sz="1100"/>
            </a:p>
          </xdr:txBody>
        </xdr:sp>
        <xdr:sp>
          <xdr:nvSpPr>
            <xdr:cNvPr id="14" name="Text Box 13"/>
            <xdr:cNvSpPr txBox="1"/>
          </xdr:nvSpPr>
          <xdr:spPr>
            <a:xfrm>
              <a:off x="1276" y="1715"/>
              <a:ext cx="2319" cy="496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lt1"/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sz="1400" b="1">
                  <a:solidFill>
                    <a:schemeClr val="tx2"/>
                  </a:solidFill>
                </a:rPr>
                <a:t>Total </a:t>
              </a:r>
              <a:r>
                <a:rPr lang="en-US" sz="1400" b="1">
                  <a:ln>
                    <a:noFill/>
                  </a:ln>
                  <a:solidFill>
                    <a:schemeClr val="tx2"/>
                  </a:solidFill>
                </a:rPr>
                <a:t>Employees</a:t>
              </a:r>
              <a:endParaRPr lang="en-US" sz="1400" b="1">
                <a:ln>
                  <a:noFill/>
                </a:ln>
                <a:solidFill>
                  <a:schemeClr val="tx2"/>
                </a:solidFill>
              </a:endParaRPr>
            </a:p>
          </xdr:txBody>
        </xdr:sp>
        <xdr:sp>
          <xdr:nvSpPr>
            <xdr:cNvPr id="16" name="Text Box 15"/>
            <xdr:cNvSpPr txBox="1"/>
          </xdr:nvSpPr>
          <xdr:spPr>
            <a:xfrm>
              <a:off x="2690" y="2421"/>
              <a:ext cx="487" cy="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endParaRPr lang="en-US" sz="1100"/>
            </a:p>
          </xdr:txBody>
        </xdr:sp>
      </xdr:grpSp>
      <xdr:pic>
        <xdr:nvPicPr>
          <xdr:cNvPr id="38" name="Picture 37" descr="teamwork"/>
          <xdr:cNvPicPr>
            <a:picLocks noChangeAspect="1"/>
          </xdr:cNvPicPr>
        </xdr:nvPicPr>
        <xdr:blipFill>
          <a:blip r:embed="rId5">
            <a:lum bright="100000" contrast="-28000"/>
          </a:blip>
          <a:stretch>
            <a:fillRect/>
          </a:stretch>
        </xdr:blipFill>
        <xdr:spPr>
          <a:xfrm>
            <a:off x="200" y="1887"/>
            <a:ext cx="921" cy="9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chemeClr val="tx2">
                    <a:lumMod val="75000"/>
                  </a:schemeClr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35560</xdr:colOff>
      <xdr:row>5</xdr:row>
      <xdr:rowOff>105410</xdr:rowOff>
    </xdr:from>
    <xdr:to>
      <xdr:col>8</xdr:col>
      <xdr:colOff>10160</xdr:colOff>
      <xdr:row>10</xdr:row>
      <xdr:rowOff>54610</xdr:rowOff>
    </xdr:to>
    <xdr:grpSp>
      <xdr:nvGrpSpPr>
        <xdr:cNvPr id="41" name="Group 40"/>
        <xdr:cNvGrpSpPr/>
      </xdr:nvGrpSpPr>
      <xdr:grpSpPr>
        <a:xfrm>
          <a:off x="2435860" y="1057910"/>
          <a:ext cx="2374900" cy="901700"/>
          <a:chOff x="3807" y="1651"/>
          <a:chExt cx="3726" cy="1420"/>
        </a:xfrm>
      </xdr:grpSpPr>
      <xdr:grpSp>
        <xdr:nvGrpSpPr>
          <xdr:cNvPr id="20" name="Group 19"/>
          <xdr:cNvGrpSpPr/>
        </xdr:nvGrpSpPr>
        <xdr:grpSpPr>
          <a:xfrm>
            <a:off x="3807" y="1651"/>
            <a:ext cx="3726" cy="1421"/>
            <a:chOff x="97" y="1644"/>
            <a:chExt cx="3726" cy="1421"/>
          </a:xfrm>
        </xdr:grpSpPr>
        <xdr:sp>
          <xdr:nvSpPr>
            <xdr:cNvPr id="21" name="Rounded Rectangle 20"/>
            <xdr:cNvSpPr/>
          </xdr:nvSpPr>
          <xdr:spPr>
            <a:xfrm>
              <a:off x="97" y="1644"/>
              <a:ext cx="1133" cy="1421"/>
            </a:xfrm>
            <a:prstGeom prst="roundRect">
              <a:avLst>
                <a:gd name="adj" fmla="val 14035"/>
              </a:avLst>
            </a:prstGeom>
            <a:solidFill>
              <a:schemeClr val="tx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2" name="Text Box 21"/>
            <xdr:cNvSpPr txBox="1"/>
          </xdr:nvSpPr>
          <xdr:spPr>
            <a:xfrm>
              <a:off x="1165" y="1685"/>
              <a:ext cx="2658" cy="713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lt1"/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 b="1">
                  <a:ln>
                    <a:noFill/>
                  </a:ln>
                  <a:solidFill>
                    <a:schemeClr val="tx2"/>
                  </a:solidFill>
                </a:rPr>
                <a:t>Current Employees</a:t>
              </a:r>
              <a:endParaRPr lang="en-US" sz="1400" b="1">
                <a:ln>
                  <a:noFill/>
                </a:ln>
                <a:solidFill>
                  <a:schemeClr val="tx2"/>
                </a:solidFill>
              </a:endParaRPr>
            </a:p>
          </xdr:txBody>
        </xdr:sp>
        <xdr:sp>
          <xdr:nvSpPr>
            <xdr:cNvPr id="23" name="Text Box 22"/>
            <xdr:cNvSpPr txBox="1"/>
          </xdr:nvSpPr>
          <xdr:spPr>
            <a:xfrm>
              <a:off x="2690" y="2421"/>
              <a:ext cx="487" cy="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</xdr:grpSp>
      <xdr:pic>
        <xdr:nvPicPr>
          <xdr:cNvPr id="40" name="Picture 39" descr="rights"/>
          <xdr:cNvPicPr>
            <a:picLocks noChangeAspect="1"/>
          </xdr:cNvPicPr>
        </xdr:nvPicPr>
        <xdr:blipFill>
          <a:blip r:embed="rId6">
            <a:lum bright="100000" contrast="-28000"/>
          </a:blip>
          <a:stretch>
            <a:fillRect/>
          </a:stretch>
        </xdr:blipFill>
        <xdr:spPr>
          <a:xfrm>
            <a:off x="4002" y="1982"/>
            <a:ext cx="750" cy="754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27305</xdr:colOff>
      <xdr:row>5</xdr:row>
      <xdr:rowOff>104775</xdr:rowOff>
    </xdr:from>
    <xdr:to>
      <xdr:col>11</xdr:col>
      <xdr:colOff>581025</xdr:colOff>
      <xdr:row>10</xdr:row>
      <xdr:rowOff>53975</xdr:rowOff>
    </xdr:to>
    <xdr:grpSp>
      <xdr:nvGrpSpPr>
        <xdr:cNvPr id="43" name="Group 42"/>
        <xdr:cNvGrpSpPr/>
      </xdr:nvGrpSpPr>
      <xdr:grpSpPr>
        <a:xfrm>
          <a:off x="4827905" y="1057275"/>
          <a:ext cx="2353945" cy="901700"/>
          <a:chOff x="7560" y="1650"/>
          <a:chExt cx="3696" cy="1420"/>
        </a:xfrm>
      </xdr:grpSpPr>
      <xdr:grpSp>
        <xdr:nvGrpSpPr>
          <xdr:cNvPr id="24" name="Group 23"/>
          <xdr:cNvGrpSpPr/>
        </xdr:nvGrpSpPr>
        <xdr:grpSpPr>
          <a:xfrm>
            <a:off x="7560" y="1650"/>
            <a:ext cx="3697" cy="1420"/>
            <a:chOff x="97" y="1644"/>
            <a:chExt cx="3694" cy="1420"/>
          </a:xfrm>
        </xdr:grpSpPr>
        <xdr:sp>
          <xdr:nvSpPr>
            <xdr:cNvPr id="25" name="Rounded Rectangle 24"/>
            <xdr:cNvSpPr/>
          </xdr:nvSpPr>
          <xdr:spPr>
            <a:xfrm>
              <a:off x="97" y="1644"/>
              <a:ext cx="1133" cy="1421"/>
            </a:xfrm>
            <a:prstGeom prst="roundRect">
              <a:avLst>
                <a:gd name="adj" fmla="val 14035"/>
              </a:avLst>
            </a:prstGeom>
            <a:solidFill>
              <a:schemeClr val="tx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6" name="Text Box 25"/>
            <xdr:cNvSpPr txBox="1"/>
          </xdr:nvSpPr>
          <xdr:spPr>
            <a:xfrm>
              <a:off x="1473" y="1674"/>
              <a:ext cx="2319" cy="496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lt1"/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 b="1">
                  <a:ln>
                    <a:noFill/>
                  </a:ln>
                  <a:solidFill>
                    <a:schemeClr val="tx2"/>
                  </a:solidFill>
                </a:rPr>
                <a:t>Left Employees</a:t>
              </a:r>
              <a:endParaRPr lang="en-US" sz="1400" b="1">
                <a:ln>
                  <a:noFill/>
                </a:ln>
                <a:solidFill>
                  <a:schemeClr val="tx2"/>
                </a:solidFill>
              </a:endParaRPr>
            </a:p>
            <a:p>
              <a:pPr algn="l"/>
              <a:endParaRPr lang="en-US" sz="1400" b="1">
                <a:ln>
                  <a:noFill/>
                </a:ln>
                <a:solidFill>
                  <a:schemeClr val="tx2"/>
                </a:solidFill>
              </a:endParaRPr>
            </a:p>
          </xdr:txBody>
        </xdr:sp>
        <xdr:sp>
          <xdr:nvSpPr>
            <xdr:cNvPr id="27" name="Text Box 26"/>
            <xdr:cNvSpPr txBox="1"/>
          </xdr:nvSpPr>
          <xdr:spPr>
            <a:xfrm>
              <a:off x="2690" y="2421"/>
              <a:ext cx="487" cy="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</xdr:grpSp>
      <xdr:pic>
        <xdr:nvPicPr>
          <xdr:cNvPr id="42" name="Picture 41" descr="decision-making (1)"/>
          <xdr:cNvPicPr>
            <a:picLocks noChangeAspect="1"/>
          </xdr:cNvPicPr>
        </xdr:nvPicPr>
        <xdr:blipFill>
          <a:blip r:embed="rId7">
            <a:lum bright="100000" contrast="-28000"/>
          </a:blip>
          <a:stretch>
            <a:fillRect/>
          </a:stretch>
        </xdr:blipFill>
        <xdr:spPr>
          <a:xfrm>
            <a:off x="7856" y="1930"/>
            <a:ext cx="683" cy="693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15240</xdr:colOff>
      <xdr:row>5</xdr:row>
      <xdr:rowOff>111760</xdr:rowOff>
    </xdr:from>
    <xdr:to>
      <xdr:col>15</xdr:col>
      <xdr:colOff>568960</xdr:colOff>
      <xdr:row>10</xdr:row>
      <xdr:rowOff>60960</xdr:rowOff>
    </xdr:to>
    <xdr:grpSp>
      <xdr:nvGrpSpPr>
        <xdr:cNvPr id="45" name="Group 44"/>
        <xdr:cNvGrpSpPr/>
      </xdr:nvGrpSpPr>
      <xdr:grpSpPr>
        <a:xfrm>
          <a:off x="7216140" y="1064260"/>
          <a:ext cx="2353945" cy="901700"/>
          <a:chOff x="11306" y="1661"/>
          <a:chExt cx="3696" cy="1420"/>
        </a:xfrm>
      </xdr:grpSpPr>
      <xdr:grpSp>
        <xdr:nvGrpSpPr>
          <xdr:cNvPr id="28" name="Group 27"/>
          <xdr:cNvGrpSpPr/>
        </xdr:nvGrpSpPr>
        <xdr:grpSpPr>
          <a:xfrm>
            <a:off x="11306" y="1661"/>
            <a:ext cx="3697" cy="1420"/>
            <a:chOff x="97" y="1644"/>
            <a:chExt cx="3694" cy="1420"/>
          </a:xfrm>
        </xdr:grpSpPr>
        <xdr:sp>
          <xdr:nvSpPr>
            <xdr:cNvPr id="29" name="Rounded Rectangle 28"/>
            <xdr:cNvSpPr/>
          </xdr:nvSpPr>
          <xdr:spPr>
            <a:xfrm>
              <a:off x="97" y="1644"/>
              <a:ext cx="1133" cy="1421"/>
            </a:xfrm>
            <a:prstGeom prst="roundRect">
              <a:avLst>
                <a:gd name="adj" fmla="val 14035"/>
              </a:avLst>
            </a:prstGeom>
            <a:solidFill>
              <a:schemeClr val="tx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30" name="Text Box 29"/>
            <xdr:cNvSpPr txBox="1"/>
          </xdr:nvSpPr>
          <xdr:spPr>
            <a:xfrm>
              <a:off x="1473" y="1674"/>
              <a:ext cx="2319" cy="496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lt1"/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 b="1">
                  <a:ln>
                    <a:noFill/>
                  </a:ln>
                  <a:solidFill>
                    <a:schemeClr val="tx2"/>
                  </a:solidFill>
                </a:rPr>
                <a:t>Ratings</a:t>
              </a:r>
              <a:endParaRPr lang="en-US" sz="1400" b="1">
                <a:ln>
                  <a:noFill/>
                </a:ln>
                <a:solidFill>
                  <a:schemeClr val="tx2"/>
                </a:solidFill>
              </a:endParaRPr>
            </a:p>
          </xdr:txBody>
        </xdr:sp>
        <xdr:sp>
          <xdr:nvSpPr>
            <xdr:cNvPr id="31" name="Text Box 30"/>
            <xdr:cNvSpPr txBox="1"/>
          </xdr:nvSpPr>
          <xdr:spPr>
            <a:xfrm>
              <a:off x="2690" y="2421"/>
              <a:ext cx="487" cy="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</xdr:grpSp>
      <xdr:pic>
        <xdr:nvPicPr>
          <xdr:cNvPr id="44" name="Picture 43" descr="good-feedback (1)"/>
          <xdr:cNvPicPr>
            <a:picLocks noChangeAspect="1"/>
          </xdr:cNvPicPr>
        </xdr:nvPicPr>
        <xdr:blipFill>
          <a:blip r:embed="rId8">
            <a:lum bright="100000" contrast="-28000"/>
          </a:blip>
          <a:stretch>
            <a:fillRect/>
          </a:stretch>
        </xdr:blipFill>
        <xdr:spPr>
          <a:xfrm>
            <a:off x="11409" y="1868"/>
            <a:ext cx="900" cy="90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9525</xdr:colOff>
      <xdr:row>0</xdr:row>
      <xdr:rowOff>9525</xdr:rowOff>
    </xdr:from>
    <xdr:to>
      <xdr:col>16</xdr:col>
      <xdr:colOff>10795</xdr:colOff>
      <xdr:row>5</xdr:row>
      <xdr:rowOff>24765</xdr:rowOff>
    </xdr:to>
    <xdr:grpSp>
      <xdr:nvGrpSpPr>
        <xdr:cNvPr id="75" name="Group 74"/>
        <xdr:cNvGrpSpPr/>
      </xdr:nvGrpSpPr>
      <xdr:grpSpPr>
        <a:xfrm>
          <a:off x="9525" y="9525"/>
          <a:ext cx="9602470" cy="967740"/>
          <a:chOff x="0" y="0"/>
          <a:chExt cx="15122" cy="1524"/>
        </a:xfrm>
      </xdr:grpSpPr>
      <xdr:sp>
        <xdr:nvSpPr>
          <xdr:cNvPr id="6" name="Rounded Rectangle 5"/>
          <xdr:cNvSpPr/>
        </xdr:nvSpPr>
        <xdr:spPr>
          <a:xfrm>
            <a:off x="0" y="0"/>
            <a:ext cx="15123" cy="152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 b="1">
              <a:solidFill>
                <a:sysClr val="windowText" lastClr="000000"/>
              </a:solidFill>
            </a:endParaRPr>
          </a:p>
        </xdr:txBody>
      </xdr:sp>
      <xdr:sp>
        <xdr:nvSpPr>
          <xdr:cNvPr id="46" name="Rounded Rectangle 45"/>
          <xdr:cNvSpPr/>
        </xdr:nvSpPr>
        <xdr:spPr>
          <a:xfrm>
            <a:off x="3840" y="450"/>
            <a:ext cx="7050" cy="691"/>
          </a:xfrm>
          <a:prstGeom prst="roundRect">
            <a:avLst>
              <a:gd name="adj" fmla="val 12162"/>
            </a:avLst>
          </a:prstGeom>
          <a:solidFill>
            <a:schemeClr val="bg1"/>
          </a:solidFill>
          <a:ln>
            <a:noFill/>
          </a:ln>
          <a:effectLst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v             </a:t>
            </a:r>
            <a:r>
              <a:rPr lang="en-US" b="1">
                <a:solidFill>
                  <a:sysClr val="windowText" lastClr="000000"/>
                </a:solidFill>
                <a:sym typeface="+mn-ea"/>
              </a:rPr>
              <a:t>Workforce Pulse 2025: HR Insights Dashboard</a:t>
            </a:r>
            <a:endParaRPr lang="en-US" b="1">
              <a:solidFill>
                <a:sysClr val="windowText" lastClr="000000"/>
              </a:solidFill>
              <a:sym typeface="+mn-ea"/>
            </a:endParaRPr>
          </a:p>
          <a:p>
            <a:pPr marL="1828800" lvl="4" indent="457200" algn="l"/>
            <a:endParaRPr lang="en-US" b="1">
              <a:solidFill>
                <a:sysClr val="windowText" lastClr="000000"/>
              </a:solidFill>
              <a:sym typeface="+mn-ea"/>
            </a:endParaRPr>
          </a:p>
          <a:p>
            <a:pPr marL="1828800" lvl="4" indent="457200" algn="l"/>
            <a:r>
              <a:rPr lang="en-US" b="1">
                <a:solidFill>
                  <a:sysClr val="windowText" lastClr="000000"/>
                </a:solidFill>
                <a:sym typeface="+mn-ea"/>
              </a:rPr>
              <a:t>               </a:t>
            </a:r>
            <a:endParaRPr lang="en-US" b="1">
              <a:solidFill>
                <a:sysClr val="windowText" lastClr="000000"/>
              </a:solidFill>
              <a:sym typeface="+mn-ea"/>
            </a:endParaRPr>
          </a:p>
          <a:p>
            <a:pPr marL="2286000" lvl="5" indent="457200" algn="l"/>
            <a:endParaRPr lang="en-US" sz="1100"/>
          </a:p>
          <a:p>
            <a:pPr marL="2286000" lvl="5" indent="457200" algn="l"/>
            <a:endParaRPr lang="en-US" sz="1100"/>
          </a:p>
        </xdr:txBody>
      </xdr:sp>
    </xdr:grpSp>
    <xdr:clientData/>
  </xdr:twoCellAnchor>
  <xdr:twoCellAnchor>
    <xdr:from>
      <xdr:col>0</xdr:col>
      <xdr:colOff>635</xdr:colOff>
      <xdr:row>8</xdr:row>
      <xdr:rowOff>160020</xdr:rowOff>
    </xdr:from>
    <xdr:to>
      <xdr:col>16</xdr:col>
      <xdr:colOff>12700</xdr:colOff>
      <xdr:row>36</xdr:row>
      <xdr:rowOff>12065</xdr:rowOff>
    </xdr:to>
    <xdr:grpSp>
      <xdr:nvGrpSpPr>
        <xdr:cNvPr id="70" name="Group 69"/>
        <xdr:cNvGrpSpPr/>
      </xdr:nvGrpSpPr>
      <xdr:grpSpPr>
        <a:xfrm rot="0">
          <a:off x="635" y="1684020"/>
          <a:ext cx="9613265" cy="5186045"/>
          <a:chOff x="9" y="2564"/>
          <a:chExt cx="15144" cy="8167"/>
        </a:xfrm>
      </xdr:grpSpPr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54" name="Gender 4"/>
              <xdr:cNvGraphicFramePr/>
            </xdr:nvGraphicFramePr>
            <xdr:xfrm>
              <a:off x="47" y="3275"/>
              <a:ext cx="2235" cy="2495"/>
            </xdr:xfrm>
            <a:graphic>
              <a:graphicData uri="http://schemas.microsoft.com/office/drawing/2010/slicer">
                <sle:slicer xmlns:sle="http://schemas.microsoft.com/office/drawing/2010/slicer" name="Gender 4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47" y="3275"/>
                <a:ext cx="2235" cy="249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55" name="Department 5"/>
              <xdr:cNvGraphicFramePr/>
            </xdr:nvGraphicFramePr>
            <xdr:xfrm>
              <a:off x="13531" y="3116"/>
              <a:ext cx="1591" cy="2615"/>
            </xdr:xfrm>
            <a:graphic>
              <a:graphicData uri="http://schemas.microsoft.com/office/drawing/2010/slicer">
                <sle:slicer xmlns:sle="http://schemas.microsoft.com/office/drawing/2010/slicer" name="Department 5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3531" y="3116"/>
                <a:ext cx="1591" cy="261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  <xdr:grpSp>
        <xdr:nvGrpSpPr>
          <xdr:cNvPr id="69" name="Group 68"/>
          <xdr:cNvGrpSpPr/>
        </xdr:nvGrpSpPr>
        <xdr:grpSpPr>
          <a:xfrm>
            <a:off x="9" y="2564"/>
            <a:ext cx="15144" cy="8167"/>
            <a:chOff x="9" y="2564"/>
            <a:chExt cx="15144" cy="8167"/>
          </a:xfrm>
        </xdr:grpSpPr>
        <xdr:grpSp>
          <xdr:nvGrpSpPr>
            <xdr:cNvPr id="61" name="Group 60"/>
            <xdr:cNvGrpSpPr/>
          </xdr:nvGrpSpPr>
          <xdr:grpSpPr>
            <a:xfrm>
              <a:off x="9" y="3115"/>
              <a:ext cx="15144" cy="7616"/>
              <a:chOff x="16" y="3010"/>
              <a:chExt cx="15151" cy="7616"/>
            </a:xfrm>
          </xdr:grpSpPr>
          <xdr:sp>
            <xdr:nvSpPr>
              <xdr:cNvPr id="59" name="Rounded Rectangle 58"/>
              <xdr:cNvSpPr/>
            </xdr:nvSpPr>
            <xdr:spPr>
              <a:xfrm>
                <a:off x="2416" y="3010"/>
                <a:ext cx="5928" cy="2684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lumMod val="75000"/>
                </a:schemeClr>
              </a:lnRef>
              <a:fillRef idx="1">
                <a:schemeClr val="accent1"/>
              </a:fillRef>
              <a:effectRef idx="0">
                <a:srgbClr val="FFFFFF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1828800" lvl="4" indent="457200" algn="l"/>
                <a:r>
                  <a:rPr lang="en-US" b="1">
                    <a:solidFill>
                      <a:schemeClr val="tx2">
                        <a:lumMod val="50000"/>
                      </a:schemeClr>
                    </a:solidFill>
                    <a:sym typeface="+mn-ea"/>
                  </a:rPr>
                  <a:t>Employee Status </a:t>
                </a:r>
                <a:endParaRPr lang="en-US" sz="1100" b="1">
                  <a:solidFill>
                    <a:schemeClr val="tx2">
                      <a:lumMod val="50000"/>
                    </a:schemeClr>
                  </a:solidFill>
                </a:endParaRPr>
              </a:p>
              <a:p>
                <a:pPr marL="1828800" lvl="4" indent="457200" algn="l"/>
                <a:endParaRPr lang="en-US" sz="1100" b="1">
                  <a:solidFill>
                    <a:schemeClr val="tx2">
                      <a:lumMod val="50000"/>
                    </a:schemeClr>
                  </a:solidFill>
                </a:endParaRPr>
              </a:p>
            </xdr:txBody>
          </xdr:sp>
          <xdr:graphicFrame>
            <xdr:nvGraphicFramePr>
              <xdr:cNvPr id="60" name="Chart 59"/>
              <xdr:cNvGraphicFramePr/>
            </xdr:nvGraphicFramePr>
            <xdr:xfrm>
              <a:off x="2505" y="3103"/>
              <a:ext cx="5967" cy="2703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>
            <xdr:nvSpPr>
              <xdr:cNvPr id="62" name="Rounded Rectangle 61"/>
              <xdr:cNvSpPr/>
            </xdr:nvSpPr>
            <xdr:spPr>
              <a:xfrm>
                <a:off x="8447" y="3115"/>
                <a:ext cx="5073" cy="2625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lumMod val="75000"/>
                </a:schemeClr>
              </a:lnRef>
              <a:fillRef idx="1">
                <a:schemeClr val="accent1"/>
              </a:fillRef>
              <a:effectRef idx="0">
                <a:srgbClr val="FFFFFF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1828800" lvl="4" indent="457200" algn="l"/>
                <a:r>
                  <a:rPr lang="en-US" sz="1100" b="1">
                    <a:solidFill>
                      <a:schemeClr val="tx2">
                        <a:lumMod val="50000"/>
                      </a:schemeClr>
                    </a:solidFill>
                  </a:rPr>
                  <a:t>Tenure</a:t>
                </a:r>
                <a:endParaRPr lang="en-US" sz="1100" b="1">
                  <a:solidFill>
                    <a:schemeClr val="tx2">
                      <a:lumMod val="50000"/>
                    </a:schemeClr>
                  </a:solidFill>
                </a:endParaRPr>
              </a:p>
            </xdr:txBody>
          </xdr:sp>
          <xdr:sp>
            <xdr:nvSpPr>
              <xdr:cNvPr id="63" name="Rounded Rectangle 62"/>
              <xdr:cNvSpPr/>
            </xdr:nvSpPr>
            <xdr:spPr>
              <a:xfrm>
                <a:off x="16" y="5755"/>
                <a:ext cx="7455" cy="479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lumMod val="75000"/>
                </a:schemeClr>
              </a:lnRef>
              <a:fillRef idx="1">
                <a:schemeClr val="accent1"/>
              </a:fillRef>
              <a:effectRef idx="0">
                <a:srgbClr val="FFFFFF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1828800" lvl="4" indent="457200" algn="l"/>
                <a:r>
                  <a:rPr lang="en-US" b="1">
                    <a:solidFill>
                      <a:schemeClr val="tx2">
                        <a:lumMod val="50000"/>
                      </a:schemeClr>
                    </a:solidFill>
                    <a:sym typeface="+mn-ea"/>
                  </a:rPr>
                  <a:t>                          Average salary    </a:t>
                </a:r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endParaRPr lang="en-US" b="1">
                  <a:solidFill>
                    <a:schemeClr val="tx2">
                      <a:lumMod val="50000"/>
                    </a:schemeClr>
                  </a:solidFill>
                  <a:sym typeface="+mn-ea"/>
                </a:endParaRPr>
              </a:p>
              <a:p>
                <a:pPr marL="1828800" lvl="4" indent="457200" algn="l"/>
                <a:r>
                  <a:rPr lang="en-US" b="1">
                    <a:solidFill>
                      <a:schemeClr val="tx2">
                        <a:lumMod val="50000"/>
                      </a:schemeClr>
                    </a:solidFill>
                    <a:sym typeface="+mn-ea"/>
                  </a:rPr>
                  <a:t> </a:t>
                </a:r>
                <a:endParaRPr lang="en-US" sz="1100" b="1">
                  <a:solidFill>
                    <a:schemeClr val="tx2">
                      <a:lumMod val="50000"/>
                    </a:schemeClr>
                  </a:solidFill>
                </a:endParaRPr>
              </a:p>
              <a:p>
                <a:pPr marL="1828800" lvl="4" indent="457200" algn="l"/>
                <a:endParaRPr lang="en-US" sz="1100" b="1">
                  <a:solidFill>
                    <a:schemeClr val="tx2">
                      <a:lumMod val="50000"/>
                    </a:schemeClr>
                  </a:solidFill>
                </a:endParaRPr>
              </a:p>
            </xdr:txBody>
          </xdr:sp>
          <xdr:sp>
            <xdr:nvSpPr>
              <xdr:cNvPr id="64" name="Rounded Rectangle 63"/>
              <xdr:cNvSpPr/>
            </xdr:nvSpPr>
            <xdr:spPr>
              <a:xfrm>
                <a:off x="7562" y="5800"/>
                <a:ext cx="7605" cy="482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lumMod val="75000"/>
                </a:schemeClr>
              </a:lnRef>
              <a:fillRef idx="1">
                <a:schemeClr val="accent1"/>
              </a:fillRef>
              <a:effectRef idx="0">
                <a:srgbClr val="FFFFFF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1828800" lvl="4" indent="457200" algn="l"/>
                <a:r>
                  <a:rPr lang="en-US" b="1">
                    <a:solidFill>
                      <a:schemeClr val="tx2">
                        <a:lumMod val="50000"/>
                      </a:schemeClr>
                    </a:solidFill>
                    <a:sym typeface="+mn-ea"/>
                  </a:rPr>
                  <a:t>                            KPI - Rankings</a:t>
                </a:r>
                <a:endParaRPr lang="en-US" sz="1100" b="1">
                  <a:solidFill>
                    <a:schemeClr val="tx2">
                      <a:lumMod val="50000"/>
                    </a:schemeClr>
                  </a:solidFill>
                </a:endParaRPr>
              </a:p>
              <a:p>
                <a:pPr marL="1828800" lvl="4" indent="457200" algn="l"/>
                <a:endParaRPr lang="en-US" sz="1100" b="1">
                  <a:solidFill>
                    <a:schemeClr val="tx2">
                      <a:lumMod val="50000"/>
                    </a:schemeClr>
                  </a:solidFill>
                </a:endParaRPr>
              </a:p>
            </xdr:txBody>
          </xdr:sp>
        </xdr:grpSp>
        <xdr:graphicFrame>
          <xdr:nvGraphicFramePr>
            <xdr:cNvPr id="66" name="Chart 65"/>
            <xdr:cNvGraphicFramePr/>
          </xdr:nvGraphicFramePr>
          <xdr:xfrm>
            <a:off x="7902" y="2564"/>
            <a:ext cx="6225" cy="31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</xdr:grpSp>
    <xdr:clientData/>
  </xdr:twoCellAnchor>
  <xdr:twoCellAnchor>
    <xdr:from>
      <xdr:col>0</xdr:col>
      <xdr:colOff>233045</xdr:colOff>
      <xdr:row>22</xdr:row>
      <xdr:rowOff>104775</xdr:rowOff>
    </xdr:from>
    <xdr:to>
      <xdr:col>7</xdr:col>
      <xdr:colOff>199390</xdr:colOff>
      <xdr:row>35</xdr:row>
      <xdr:rowOff>5715</xdr:rowOff>
    </xdr:to>
    <xdr:graphicFrame>
      <xdr:nvGraphicFramePr>
        <xdr:cNvPr id="67" name="Chart 66"/>
        <xdr:cNvGraphicFramePr/>
      </xdr:nvGraphicFramePr>
      <xdr:xfrm>
        <a:off x="233045" y="4295775"/>
        <a:ext cx="4166870" cy="237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161290</xdr:colOff>
      <xdr:row>22</xdr:row>
      <xdr:rowOff>66675</xdr:rowOff>
    </xdr:from>
    <xdr:to>
      <xdr:col>16</xdr:col>
      <xdr:colOff>29845</xdr:colOff>
      <xdr:row>35</xdr:row>
      <xdr:rowOff>75565</xdr:rowOff>
    </xdr:to>
    <xdr:graphicFrame>
      <xdr:nvGraphicFramePr>
        <xdr:cNvPr id="72" name="Chart 71"/>
        <xdr:cNvGraphicFramePr/>
      </xdr:nvGraphicFramePr>
      <xdr:xfrm>
        <a:off x="4961890" y="4257675"/>
        <a:ext cx="4669155" cy="2485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0.410862403438566</cdr:x>
      <cdr:y>0.349366702862679</cdr:y>
    </cdr:from>
    <cdr:to>
      <cdr:x>0.529910022486185</cdr:x>
      <cdr:y>0.449135221381197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1612608" y="695715"/>
          <a:ext cx="467254" cy="198675"/>
        </a:xfrm>
        <a:prstGeom xmlns:a="http://schemas.openxmlformats.org/drawingml/2006/main" prst="rect">
          <a:avLst/>
        </a:prstGeom>
        <a:noFill/>
      </cdr:spPr>
      <cdr:txBody xmlns:a="http://schemas.openxmlformats.org/drawingml/2006/main">
        <a:bodyPr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b="1">
            <a:solidFill>
              <a:sysClr val="windowText" lastClr="000000"/>
            </a:solidFill>
          </a:endParaRPr>
        </a:p>
        <a:p>
          <a:endParaRPr lang="en-US" b="1">
            <a:solidFill>
              <a:sysClr val="windowText" lastClr="000000"/>
            </a:solidFill>
          </a:endParaRPr>
        </a:p>
        <a:p>
          <a:endParaRPr lang="en-US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0.824651407524336</cdr:x>
      <cdr:y>0.134953703703704</cdr:y>
    </cdr:from>
    <cdr:to>
      <cdr:x>0.910681399631676</cdr:x>
      <cdr:y>0.468287037037037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3980815" y="370205"/>
          <a:ext cx="41529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32</xdr:col>
      <xdr:colOff>247650</xdr:colOff>
      <xdr:row>9</xdr:row>
      <xdr:rowOff>57150</xdr:rowOff>
    </xdr:from>
    <xdr:to>
      <xdr:col>34</xdr:col>
      <xdr:colOff>31115</xdr:colOff>
      <xdr:row>14</xdr:row>
      <xdr:rowOff>101600</xdr:rowOff>
    </xdr:to>
    <xdr:pic>
      <xdr:nvPicPr>
        <xdr:cNvPr id="7" name="Picture 6" descr="good-feedback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754850" y="1771650"/>
          <a:ext cx="1002665" cy="9969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0</xdr:row>
      <xdr:rowOff>635</xdr:rowOff>
    </xdr:from>
    <xdr:to>
      <xdr:col>1</xdr:col>
      <xdr:colOff>507365</xdr:colOff>
      <xdr:row>5</xdr:row>
      <xdr:rowOff>150495</xdr:rowOff>
    </xdr:to>
    <xdr:pic>
      <xdr:nvPicPr>
        <xdr:cNvPr id="9" name="Picture 8" descr="teamwork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35"/>
          <a:ext cx="1116330" cy="1102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75000"/>
                </a:schemeClr>
              </a:solidFill>
            </a14:hiddenFill>
          </a:ext>
        </a:extLst>
      </xdr:spPr>
    </xdr:pic>
    <xdr:clientData/>
  </xdr:twoCellAnchor>
  <xdr:twoCellAnchor editAs="oneCell">
    <xdr:from>
      <xdr:col>35</xdr:col>
      <xdr:colOff>581025</xdr:colOff>
      <xdr:row>7</xdr:row>
      <xdr:rowOff>48895</xdr:rowOff>
    </xdr:from>
    <xdr:to>
      <xdr:col>37</xdr:col>
      <xdr:colOff>334010</xdr:colOff>
      <xdr:row>12</xdr:row>
      <xdr:rowOff>68580</xdr:rowOff>
    </xdr:to>
    <xdr:pic>
      <xdr:nvPicPr>
        <xdr:cNvPr id="10" name="Picture 9" descr="team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917025" y="1382395"/>
          <a:ext cx="972185" cy="972185"/>
        </a:xfrm>
        <a:prstGeom prst="rect">
          <a:avLst/>
        </a:prstGeom>
      </xdr:spPr>
    </xdr:pic>
    <xdr:clientData/>
  </xdr:twoCellAnchor>
  <xdr:twoCellAnchor editAs="oneCell">
    <xdr:from>
      <xdr:col>34</xdr:col>
      <xdr:colOff>457200</xdr:colOff>
      <xdr:row>0</xdr:row>
      <xdr:rowOff>635</xdr:rowOff>
    </xdr:from>
    <xdr:to>
      <xdr:col>36</xdr:col>
      <xdr:colOff>9525</xdr:colOff>
      <xdr:row>4</xdr:row>
      <xdr:rowOff>1905</xdr:rowOff>
    </xdr:to>
    <xdr:pic>
      <xdr:nvPicPr>
        <xdr:cNvPr id="11" name="Picture 10" descr="employe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183600" y="635"/>
          <a:ext cx="771525" cy="763270"/>
        </a:xfrm>
        <a:prstGeom prst="rect">
          <a:avLst/>
        </a:prstGeom>
      </xdr:spPr>
    </xdr:pic>
    <xdr:clientData/>
  </xdr:twoCellAnchor>
  <xdr:twoCellAnchor editAs="oneCell">
    <xdr:from>
      <xdr:col>35</xdr:col>
      <xdr:colOff>123825</xdr:colOff>
      <xdr:row>2</xdr:row>
      <xdr:rowOff>106045</xdr:rowOff>
    </xdr:from>
    <xdr:to>
      <xdr:col>36</xdr:col>
      <xdr:colOff>407670</xdr:colOff>
      <xdr:row>7</xdr:row>
      <xdr:rowOff>46990</xdr:rowOff>
    </xdr:to>
    <xdr:pic>
      <xdr:nvPicPr>
        <xdr:cNvPr id="12" name="Picture 11" descr="decision-making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1459825" y="487045"/>
          <a:ext cx="893445" cy="893445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0</xdr:row>
      <xdr:rowOff>9525</xdr:rowOff>
    </xdr:from>
    <xdr:to>
      <xdr:col>3</xdr:col>
      <xdr:colOff>544195</xdr:colOff>
      <xdr:row>6</xdr:row>
      <xdr:rowOff>41910</xdr:rowOff>
    </xdr:to>
    <xdr:pic>
      <xdr:nvPicPr>
        <xdr:cNvPr id="19" name="Picture 18" descr="rights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90625" y="9525"/>
          <a:ext cx="1182370" cy="117538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0</xdr:row>
      <xdr:rowOff>635</xdr:rowOff>
    </xdr:from>
    <xdr:to>
      <xdr:col>5</xdr:col>
      <xdr:colOff>552450</xdr:colOff>
      <xdr:row>5</xdr:row>
      <xdr:rowOff>153035</xdr:rowOff>
    </xdr:to>
    <xdr:pic>
      <xdr:nvPicPr>
        <xdr:cNvPr id="20" name="Picture 19" descr="decision-making 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95550" y="635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0</xdr:row>
      <xdr:rowOff>635</xdr:rowOff>
    </xdr:from>
    <xdr:to>
      <xdr:col>8</xdr:col>
      <xdr:colOff>266700</xdr:colOff>
      <xdr:row>5</xdr:row>
      <xdr:rowOff>191135</xdr:rowOff>
    </xdr:to>
    <xdr:pic>
      <xdr:nvPicPr>
        <xdr:cNvPr id="21" name="Picture 20" descr="good-feedback 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00500" y="635"/>
          <a:ext cx="1143000" cy="1143000"/>
        </a:xfrm>
        <a:prstGeom prst="rect">
          <a:avLst/>
        </a:prstGeom>
      </xdr:spPr>
    </xdr:pic>
    <xdr:clientData/>
  </xdr:twoCellAnchor>
  <xdr:twoCellAnchor>
    <xdr:from>
      <xdr:col>0</xdr:col>
      <xdr:colOff>29210</xdr:colOff>
      <xdr:row>9</xdr:row>
      <xdr:rowOff>0</xdr:rowOff>
    </xdr:from>
    <xdr:to>
      <xdr:col>18</xdr:col>
      <xdr:colOff>485140</xdr:colOff>
      <xdr:row>17</xdr:row>
      <xdr:rowOff>47625</xdr:rowOff>
    </xdr:to>
    <xdr:sp>
      <xdr:nvSpPr>
        <xdr:cNvPr id="23" name="Rectangles 22"/>
        <xdr:cNvSpPr/>
      </xdr:nvSpPr>
      <xdr:spPr>
        <a:xfrm>
          <a:off x="29210" y="1714500"/>
          <a:ext cx="11428730" cy="1571625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200660</xdr:colOff>
      <xdr:row>9</xdr:row>
      <xdr:rowOff>161925</xdr:rowOff>
    </xdr:from>
    <xdr:to>
      <xdr:col>2</xdr:col>
      <xdr:colOff>97790</xdr:colOff>
      <xdr:row>15</xdr:row>
      <xdr:rowOff>121285</xdr:rowOff>
    </xdr:to>
    <xdr:pic>
      <xdr:nvPicPr>
        <xdr:cNvPr id="28" name="Picture 27" descr="teamwork"/>
        <xdr:cNvPicPr>
          <a:picLocks noChangeAspect="1"/>
        </xdr:cNvPicPr>
      </xdr:nvPicPr>
      <xdr:blipFill>
        <a:blip r:embed="rId2">
          <a:lum bright="100000" contrast="-28000"/>
        </a:blip>
        <a:stretch>
          <a:fillRect/>
        </a:stretch>
      </xdr:blipFill>
      <xdr:spPr>
        <a:xfrm>
          <a:off x="200660" y="1876425"/>
          <a:ext cx="1116330" cy="1102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75000"/>
                </a:schemeClr>
              </a:solidFill>
            </a14:hiddenFill>
          </a:ext>
        </a:extLst>
      </xdr:spPr>
    </xdr:pic>
    <xdr:clientData/>
  </xdr:twoCellAnchor>
  <xdr:twoCellAnchor editAs="oneCell">
    <xdr:from>
      <xdr:col>3</xdr:col>
      <xdr:colOff>86360</xdr:colOff>
      <xdr:row>10</xdr:row>
      <xdr:rowOff>38100</xdr:rowOff>
    </xdr:from>
    <xdr:to>
      <xdr:col>5</xdr:col>
      <xdr:colOff>49530</xdr:colOff>
      <xdr:row>16</xdr:row>
      <xdr:rowOff>70485</xdr:rowOff>
    </xdr:to>
    <xdr:pic>
      <xdr:nvPicPr>
        <xdr:cNvPr id="29" name="Picture 28" descr="rights"/>
        <xdr:cNvPicPr>
          <a:picLocks noChangeAspect="1"/>
        </xdr:cNvPicPr>
      </xdr:nvPicPr>
      <xdr:blipFill>
        <a:blip r:embed="rId6">
          <a:lum bright="100000" contrast="-28000"/>
        </a:blip>
        <a:stretch>
          <a:fillRect/>
        </a:stretch>
      </xdr:blipFill>
      <xdr:spPr>
        <a:xfrm>
          <a:off x="1915160" y="1943100"/>
          <a:ext cx="1182370" cy="1175385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9</xdr:row>
      <xdr:rowOff>123825</xdr:rowOff>
    </xdr:from>
    <xdr:to>
      <xdr:col>7</xdr:col>
      <xdr:colOff>295910</xdr:colOff>
      <xdr:row>13</xdr:row>
      <xdr:rowOff>19685</xdr:rowOff>
    </xdr:to>
    <xdr:pic>
      <xdr:nvPicPr>
        <xdr:cNvPr id="30" name="Picture 29" descr="decision-making (1)"/>
        <xdr:cNvPicPr>
          <a:picLocks noChangeAspect="1"/>
        </xdr:cNvPicPr>
      </xdr:nvPicPr>
      <xdr:blipFill>
        <a:blip r:embed="rId7">
          <a:lum bright="100000" contrast="-28000"/>
        </a:blip>
        <a:stretch>
          <a:fillRect/>
        </a:stretch>
      </xdr:blipFill>
      <xdr:spPr>
        <a:xfrm>
          <a:off x="3905250" y="1838325"/>
          <a:ext cx="657860" cy="65786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10</xdr:row>
      <xdr:rowOff>151765</xdr:rowOff>
    </xdr:from>
    <xdr:to>
      <xdr:col>10</xdr:col>
      <xdr:colOff>486410</xdr:colOff>
      <xdr:row>15</xdr:row>
      <xdr:rowOff>47625</xdr:rowOff>
    </xdr:to>
    <xdr:pic>
      <xdr:nvPicPr>
        <xdr:cNvPr id="31" name="Picture 30" descr="good-feedback (1)"/>
        <xdr:cNvPicPr>
          <a:picLocks noChangeAspect="1"/>
        </xdr:cNvPicPr>
      </xdr:nvPicPr>
      <xdr:blipFill>
        <a:blip r:embed="rId8">
          <a:lum bright="100000" contrast="-28000"/>
        </a:blip>
        <a:stretch>
          <a:fillRect/>
        </a:stretch>
      </xdr:blipFill>
      <xdr:spPr>
        <a:xfrm>
          <a:off x="5734050" y="2056765"/>
          <a:ext cx="848360" cy="84836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5" minRefreshableVersion="3" refreshedDate="45863.291724537" refreshedBy="Dhusyanth" recordCount="30">
  <cacheSource type="worksheet">
    <worksheetSource name="Table1"/>
  </cacheSource>
  <cacheFields count="11">
    <cacheField name="Employee_ID" numFmtId="0">
      <sharedItems count="30">
        <s v="E001"/>
        <s v="E002"/>
        <s v="E003"/>
        <s v="E004"/>
        <s v="E005"/>
        <s v="E006"/>
        <s v="E007"/>
        <s v="E008"/>
        <s v="E009"/>
        <s v="E010"/>
        <s v="E011"/>
        <s v="E012"/>
        <s v="E013"/>
        <s v="E014"/>
        <s v="E015"/>
        <s v="E016"/>
        <s v="E017"/>
        <s v="E018"/>
        <s v="E019"/>
        <s v="E020"/>
        <s v="E021"/>
        <s v="E022"/>
        <s v="E023"/>
        <s v="E024"/>
        <s v="E025"/>
        <s v="E026"/>
        <s v="E027"/>
        <s v="E028"/>
        <s v="E029"/>
        <s v="E030"/>
      </sharedItems>
    </cacheField>
    <cacheField name="Name" numFmtId="0">
      <sharedItems count="26">
        <s v="Vikram Sharma"/>
        <s v="Priya Fernandes"/>
        <s v="Vikram Fernandes"/>
        <s v="Vikram Nair"/>
        <s v="David Nair"/>
        <s v="Vikram Das"/>
        <s v="Priya Rao"/>
        <s v="Karan Iyer"/>
        <s v="John Roy"/>
        <s v="Sara Roy"/>
        <s v="Vikram Rao"/>
        <s v="Nila Roy"/>
        <s v="John Fernandes"/>
        <s v="Arun Fernandes"/>
        <s v="Meera Das"/>
        <s v="Vikram Patel"/>
        <s v="Karan Nair"/>
        <s v="Sara Fernandes"/>
        <s v="Sara Ali"/>
        <s v="Meera Ali"/>
        <s v="Sara Iyer"/>
        <s v="Meera Kumar"/>
        <s v="Sara Patel"/>
        <s v="Arun Patel"/>
        <s v="Nila Ali"/>
        <s v="Nila Das"/>
      </sharedItems>
    </cacheField>
    <cacheField name="Gender" numFmtId="0">
      <sharedItems count="2">
        <s v="Male"/>
        <s v="Female"/>
      </sharedItems>
    </cacheField>
    <cacheField name="Department" numFmtId="0">
      <sharedItems count="5">
        <s v="HR"/>
        <s v="Marketing"/>
        <s v="Finance"/>
        <s v="IT"/>
        <s v="Sales"/>
      </sharedItems>
    </cacheField>
    <cacheField name="Joining_Date" numFmtId="179">
      <sharedItems containsSemiMixedTypes="0" containsString="0" containsNonDate="0" containsDate="1" minDate="2015-06-15T00:00:00" maxDate="2022-12-18T00:00:00" count="30">
        <d v="2021-08-13T00:00:00"/>
        <d v="2019-08-14T00:00:00"/>
        <d v="2016-11-06T00:00:00"/>
        <d v="2016-06-19T00:00:00"/>
        <d v="2020-08-20T00:00:00"/>
        <d v="2019-05-16T00:00:00"/>
        <d v="2016-06-02T00:00:00"/>
        <d v="2020-11-26T00:00:00"/>
        <d v="2021-07-05T00:00:00"/>
        <d v="2021-05-21T00:00:00"/>
        <d v="2020-10-11T00:00:00"/>
        <d v="2019-12-19T00:00:00"/>
        <d v="2017-10-10T00:00:00"/>
        <d v="2015-06-15T00:00:00"/>
        <d v="2018-10-20T00:00:00"/>
        <d v="2019-07-20T00:00:00"/>
        <d v="2019-07-28T00:00:00"/>
        <d v="2022-10-24T00:00:00"/>
        <d v="2019-09-09T00:00:00"/>
        <d v="2020-02-05T00:00:00"/>
        <d v="2015-08-07T00:00:00"/>
        <d v="2018-04-09T00:00:00"/>
        <d v="2017-07-05T00:00:00"/>
        <d v="2021-06-28T00:00:00"/>
        <d v="2020-04-01T00:00:00"/>
        <d v="2022-06-20T00:00:00"/>
        <d v="2022-12-18T00:00:00"/>
        <d v="2020-05-20T00:00:00"/>
        <d v="2019-06-01T00:00:00"/>
        <d v="2020-07-17T00:00:00"/>
      </sharedItems>
    </cacheField>
    <cacheField name="Exit_Date" numFmtId="0">
      <sharedItems containsString="0" containsBlank="1" containsNonDate="0" containsDate="1" minDate="2017-04-25T00:00:00" maxDate="2025-03-23T00:00:00" count="11">
        <m/>
        <d v="2021-11-12T00:00:00"/>
        <d v="2023-09-14T00:00:00"/>
        <d v="2021-07-29T00:00:00"/>
        <d v="2022-12-07T00:00:00"/>
        <d v="2023-12-26T00:00:00"/>
        <d v="2025-03-23T00:00:00"/>
        <d v="2020-09-04T00:00:00"/>
        <d v="2022-03-19T00:00:00"/>
        <d v="2017-04-25T00:00:00"/>
        <d v="2023-06-27T00:00:00"/>
      </sharedItems>
    </cacheField>
    <cacheField name="Status" numFmtId="0">
      <sharedItems count="2">
        <s v="Current"/>
        <s v="Left"/>
      </sharedItems>
    </cacheField>
    <cacheField name="Salary(Rs)" numFmtId="0">
      <sharedItems containsSemiMixedTypes="0" containsString="0" containsNumber="1" containsInteger="1" minValue="19087" maxValue="430543" count="28">
        <n v="83050"/>
        <n v="57899"/>
        <n v="30404"/>
        <n v="59594"/>
        <n v="78900"/>
        <n v="20200"/>
        <n v="130000"/>
        <n v="38440"/>
        <n v="430543"/>
        <n v="19087"/>
        <n v="30000"/>
        <n v="67894"/>
        <n v="129000"/>
        <n v="84949"/>
        <n v="90000"/>
        <n v="45000"/>
        <n v="76800"/>
        <n v="234000"/>
        <n v="89000"/>
        <n v="45388"/>
        <n v="83031"/>
        <n v="67589"/>
        <n v="43434"/>
        <n v="34434"/>
        <n v="54443"/>
        <n v="30900"/>
        <n v="90800"/>
        <n v="65333"/>
      </sharedItems>
    </cacheField>
    <cacheField name="Tenure_Years" numFmtId="0">
      <sharedItems containsSemiMixedTypes="0" containsString="0" containsNumber="1" minValue="1" maxValue="8.7" count="24">
        <n v="3.9"/>
        <n v="2.2"/>
        <n v="8.7"/>
        <n v="7.2"/>
        <n v="4.9"/>
        <n v="6.2"/>
        <n v="5.2"/>
        <n v="4.7"/>
        <n v="4.1"/>
        <n v="1.5"/>
        <n v="3.2"/>
        <n v="5.3"/>
        <n v="7.8"/>
        <n v="3.4"/>
        <n v="6"/>
        <n v="2.8"/>
        <n v="5.9"/>
        <n v="5.5"/>
        <n v="1.7"/>
        <n v="7.3"/>
        <n v="8.1"/>
        <n v="1"/>
        <n v="2.6"/>
        <n v="5"/>
      </sharedItems>
    </cacheField>
    <cacheField name="Performance_Rating" numFmtId="0">
      <sharedItems containsSemiMixedTypes="0" containsString="0" containsNumber="1" minValue="1.6" maxValue="5" count="17">
        <n v="4"/>
        <n v="2.9"/>
        <n v="3.2"/>
        <n v="4.4"/>
        <n v="4.8"/>
        <n v="2.7"/>
        <n v="2.6"/>
        <n v="4.5"/>
        <n v="1.8"/>
        <n v="4.9"/>
        <n v="5"/>
        <n v="4.6"/>
        <n v="4.1"/>
        <n v="1.6"/>
        <n v="3.8"/>
        <n v="3.9"/>
        <n v="3.7"/>
      </sharedItems>
    </cacheField>
    <cacheField name="KPI" numFmtId="0">
      <sharedItems count="4">
        <s v="Great"/>
        <s v="Average"/>
        <s v="Outstanding"/>
        <s v="Needs Improvement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  <x v="0"/>
    <x v="0"/>
    <x v="0"/>
    <x v="0"/>
    <x v="0"/>
  </r>
  <r>
    <x v="1"/>
    <x v="1"/>
    <x v="0"/>
    <x v="1"/>
    <x v="1"/>
    <x v="1"/>
    <x v="1"/>
    <x v="1"/>
    <x v="1"/>
    <x v="1"/>
    <x v="1"/>
  </r>
  <r>
    <x v="2"/>
    <x v="2"/>
    <x v="1"/>
    <x v="0"/>
    <x v="2"/>
    <x v="0"/>
    <x v="0"/>
    <x v="2"/>
    <x v="2"/>
    <x v="2"/>
    <x v="1"/>
  </r>
  <r>
    <x v="3"/>
    <x v="3"/>
    <x v="0"/>
    <x v="0"/>
    <x v="3"/>
    <x v="2"/>
    <x v="1"/>
    <x v="3"/>
    <x v="3"/>
    <x v="3"/>
    <x v="0"/>
  </r>
  <r>
    <x v="4"/>
    <x v="4"/>
    <x v="1"/>
    <x v="1"/>
    <x v="4"/>
    <x v="0"/>
    <x v="0"/>
    <x v="4"/>
    <x v="4"/>
    <x v="4"/>
    <x v="2"/>
  </r>
  <r>
    <x v="5"/>
    <x v="5"/>
    <x v="1"/>
    <x v="0"/>
    <x v="5"/>
    <x v="0"/>
    <x v="0"/>
    <x v="5"/>
    <x v="5"/>
    <x v="5"/>
    <x v="1"/>
  </r>
  <r>
    <x v="6"/>
    <x v="6"/>
    <x v="0"/>
    <x v="2"/>
    <x v="6"/>
    <x v="3"/>
    <x v="1"/>
    <x v="6"/>
    <x v="6"/>
    <x v="1"/>
    <x v="1"/>
  </r>
  <r>
    <x v="7"/>
    <x v="7"/>
    <x v="0"/>
    <x v="3"/>
    <x v="7"/>
    <x v="0"/>
    <x v="0"/>
    <x v="7"/>
    <x v="7"/>
    <x v="6"/>
    <x v="1"/>
  </r>
  <r>
    <x v="8"/>
    <x v="8"/>
    <x v="0"/>
    <x v="3"/>
    <x v="8"/>
    <x v="0"/>
    <x v="0"/>
    <x v="8"/>
    <x v="8"/>
    <x v="7"/>
    <x v="2"/>
  </r>
  <r>
    <x v="9"/>
    <x v="9"/>
    <x v="0"/>
    <x v="3"/>
    <x v="9"/>
    <x v="4"/>
    <x v="1"/>
    <x v="9"/>
    <x v="9"/>
    <x v="8"/>
    <x v="3"/>
  </r>
  <r>
    <x v="10"/>
    <x v="10"/>
    <x v="0"/>
    <x v="0"/>
    <x v="10"/>
    <x v="5"/>
    <x v="1"/>
    <x v="10"/>
    <x v="10"/>
    <x v="9"/>
    <x v="2"/>
  </r>
  <r>
    <x v="11"/>
    <x v="6"/>
    <x v="1"/>
    <x v="1"/>
    <x v="11"/>
    <x v="6"/>
    <x v="1"/>
    <x v="11"/>
    <x v="11"/>
    <x v="10"/>
    <x v="2"/>
  </r>
  <r>
    <x v="12"/>
    <x v="11"/>
    <x v="1"/>
    <x v="0"/>
    <x v="12"/>
    <x v="0"/>
    <x v="0"/>
    <x v="12"/>
    <x v="12"/>
    <x v="1"/>
    <x v="1"/>
  </r>
  <r>
    <x v="13"/>
    <x v="12"/>
    <x v="1"/>
    <x v="1"/>
    <x v="13"/>
    <x v="7"/>
    <x v="1"/>
    <x v="13"/>
    <x v="6"/>
    <x v="4"/>
    <x v="2"/>
  </r>
  <r>
    <x v="14"/>
    <x v="13"/>
    <x v="0"/>
    <x v="2"/>
    <x v="14"/>
    <x v="8"/>
    <x v="1"/>
    <x v="13"/>
    <x v="13"/>
    <x v="10"/>
    <x v="2"/>
  </r>
  <r>
    <x v="15"/>
    <x v="14"/>
    <x v="0"/>
    <x v="3"/>
    <x v="15"/>
    <x v="0"/>
    <x v="0"/>
    <x v="14"/>
    <x v="14"/>
    <x v="10"/>
    <x v="2"/>
  </r>
  <r>
    <x v="16"/>
    <x v="15"/>
    <x v="1"/>
    <x v="3"/>
    <x v="16"/>
    <x v="0"/>
    <x v="0"/>
    <x v="15"/>
    <x v="14"/>
    <x v="6"/>
    <x v="1"/>
  </r>
  <r>
    <x v="17"/>
    <x v="16"/>
    <x v="0"/>
    <x v="1"/>
    <x v="17"/>
    <x v="0"/>
    <x v="0"/>
    <x v="16"/>
    <x v="15"/>
    <x v="11"/>
    <x v="2"/>
  </r>
  <r>
    <x v="18"/>
    <x v="17"/>
    <x v="1"/>
    <x v="1"/>
    <x v="18"/>
    <x v="0"/>
    <x v="0"/>
    <x v="17"/>
    <x v="16"/>
    <x v="12"/>
    <x v="0"/>
  </r>
  <r>
    <x v="19"/>
    <x v="18"/>
    <x v="1"/>
    <x v="0"/>
    <x v="19"/>
    <x v="0"/>
    <x v="0"/>
    <x v="18"/>
    <x v="17"/>
    <x v="13"/>
    <x v="3"/>
  </r>
  <r>
    <x v="20"/>
    <x v="19"/>
    <x v="1"/>
    <x v="2"/>
    <x v="20"/>
    <x v="9"/>
    <x v="1"/>
    <x v="19"/>
    <x v="18"/>
    <x v="12"/>
    <x v="0"/>
  </r>
  <r>
    <x v="21"/>
    <x v="20"/>
    <x v="1"/>
    <x v="3"/>
    <x v="21"/>
    <x v="0"/>
    <x v="0"/>
    <x v="20"/>
    <x v="19"/>
    <x v="14"/>
    <x v="0"/>
  </r>
  <r>
    <x v="22"/>
    <x v="21"/>
    <x v="0"/>
    <x v="3"/>
    <x v="22"/>
    <x v="0"/>
    <x v="0"/>
    <x v="21"/>
    <x v="20"/>
    <x v="15"/>
    <x v="0"/>
  </r>
  <r>
    <x v="23"/>
    <x v="10"/>
    <x v="1"/>
    <x v="2"/>
    <x v="23"/>
    <x v="0"/>
    <x v="0"/>
    <x v="22"/>
    <x v="8"/>
    <x v="4"/>
    <x v="2"/>
  </r>
  <r>
    <x v="24"/>
    <x v="22"/>
    <x v="0"/>
    <x v="2"/>
    <x v="24"/>
    <x v="0"/>
    <x v="0"/>
    <x v="23"/>
    <x v="11"/>
    <x v="9"/>
    <x v="2"/>
  </r>
  <r>
    <x v="25"/>
    <x v="7"/>
    <x v="0"/>
    <x v="4"/>
    <x v="25"/>
    <x v="10"/>
    <x v="1"/>
    <x v="24"/>
    <x v="21"/>
    <x v="12"/>
    <x v="0"/>
  </r>
  <r>
    <x v="26"/>
    <x v="13"/>
    <x v="1"/>
    <x v="1"/>
    <x v="26"/>
    <x v="0"/>
    <x v="0"/>
    <x v="25"/>
    <x v="22"/>
    <x v="16"/>
    <x v="0"/>
  </r>
  <r>
    <x v="27"/>
    <x v="23"/>
    <x v="1"/>
    <x v="3"/>
    <x v="27"/>
    <x v="0"/>
    <x v="0"/>
    <x v="26"/>
    <x v="6"/>
    <x v="1"/>
    <x v="1"/>
  </r>
  <r>
    <x v="28"/>
    <x v="24"/>
    <x v="0"/>
    <x v="1"/>
    <x v="28"/>
    <x v="0"/>
    <x v="0"/>
    <x v="27"/>
    <x v="5"/>
    <x v="10"/>
    <x v="2"/>
  </r>
  <r>
    <x v="29"/>
    <x v="25"/>
    <x v="0"/>
    <x v="4"/>
    <x v="29"/>
    <x v="0"/>
    <x v="0"/>
    <x v="6"/>
    <x v="23"/>
    <x v="1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grandTotalCaption=" " chartFormat="4">
  <location ref="I9:J12" firstHeaderRow="1" firstDataRow="1" firstDataCol="1"/>
  <pivotFields count="11">
    <pivotField compact="0" outline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outline="0" showAll="0">
      <items count="27">
        <item x="13"/>
        <item x="23"/>
        <item x="4"/>
        <item x="12"/>
        <item x="8"/>
        <item x="7"/>
        <item x="16"/>
        <item x="19"/>
        <item x="14"/>
        <item x="21"/>
        <item x="24"/>
        <item x="25"/>
        <item x="11"/>
        <item x="1"/>
        <item x="6"/>
        <item x="18"/>
        <item x="17"/>
        <item x="20"/>
        <item x="22"/>
        <item x="9"/>
        <item x="5"/>
        <item x="2"/>
        <item x="3"/>
        <item x="15"/>
        <item x="10"/>
        <item x="0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>
      <items count="6">
        <item x="2"/>
        <item x="0"/>
        <item x="3"/>
        <item x="1"/>
        <item x="4"/>
        <item t="default"/>
      </items>
    </pivotField>
    <pivotField compact="0" outline="0" numFmtId="179" showAll="0">
      <items count="31">
        <item x="13"/>
        <item x="20"/>
        <item x="6"/>
        <item x="3"/>
        <item x="2"/>
        <item x="22"/>
        <item x="12"/>
        <item x="21"/>
        <item x="14"/>
        <item x="5"/>
        <item x="28"/>
        <item x="15"/>
        <item x="16"/>
        <item x="1"/>
        <item x="18"/>
        <item x="11"/>
        <item x="19"/>
        <item x="24"/>
        <item x="27"/>
        <item x="29"/>
        <item x="4"/>
        <item x="10"/>
        <item x="7"/>
        <item x="9"/>
        <item x="23"/>
        <item x="8"/>
        <item x="0"/>
        <item x="25"/>
        <item x="17"/>
        <item x="26"/>
        <item t="default"/>
      </items>
    </pivotField>
    <pivotField compact="0" outline="0" showAll="0">
      <items count="12">
        <item x="9"/>
        <item x="7"/>
        <item x="3"/>
        <item x="1"/>
        <item x="8"/>
        <item x="4"/>
        <item x="10"/>
        <item x="2"/>
        <item x="5"/>
        <item x="6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29">
        <item x="9"/>
        <item x="5"/>
        <item x="10"/>
        <item x="2"/>
        <item x="25"/>
        <item x="23"/>
        <item x="7"/>
        <item x="22"/>
        <item x="15"/>
        <item x="19"/>
        <item x="24"/>
        <item x="1"/>
        <item x="3"/>
        <item x="27"/>
        <item x="21"/>
        <item x="11"/>
        <item x="16"/>
        <item x="4"/>
        <item x="20"/>
        <item x="0"/>
        <item x="13"/>
        <item x="18"/>
        <item x="14"/>
        <item x="26"/>
        <item x="12"/>
        <item x="6"/>
        <item x="17"/>
        <item x="8"/>
        <item t="default"/>
      </items>
    </pivotField>
    <pivotField dataField="1" compact="0" outline="0" showAll="0">
      <items count="25">
        <item x="21"/>
        <item x="9"/>
        <item x="18"/>
        <item x="1"/>
        <item x="22"/>
        <item x="15"/>
        <item x="10"/>
        <item x="13"/>
        <item x="0"/>
        <item x="8"/>
        <item x="7"/>
        <item x="4"/>
        <item x="23"/>
        <item x="6"/>
        <item x="11"/>
        <item x="17"/>
        <item x="16"/>
        <item x="14"/>
        <item x="5"/>
        <item x="3"/>
        <item x="19"/>
        <item x="12"/>
        <item x="20"/>
        <item x="2"/>
        <item t="default"/>
      </items>
    </pivotField>
    <pivotField compact="0" outline="0" showAll="0">
      <items count="18">
        <item x="13"/>
        <item x="8"/>
        <item x="6"/>
        <item x="5"/>
        <item x="1"/>
        <item x="2"/>
        <item x="16"/>
        <item x="14"/>
        <item x="15"/>
        <item x="0"/>
        <item x="12"/>
        <item x="3"/>
        <item x="7"/>
        <item x="11"/>
        <item x="4"/>
        <item x="9"/>
        <item x="10"/>
        <item t="default"/>
      </items>
    </pivotField>
    <pivotField compact="0" outline="0" showAll="0">
      <items count="5">
        <item x="1"/>
        <item x="0"/>
        <item x="3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Tenure_Years" fld="8" baseField="0" baseItem="0" numFmtId="2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field="3" type="button" dataOnly="0" labelOnly="1" outline="0" fieldPosition="0"/>
    </format>
    <format dxfId="3">
      <pivotArea dataOnly="0" labelOnly="1" grandRow="1" outline="0" fieldPosition="0"/>
    </format>
    <format dxfId="4">
      <pivotArea dataOnly="0" labelOnly="1" outline="0" fieldPosition="0"/>
    </format>
    <format dxfId="5">
      <pivotArea type="all" dataOnly="0" outline="0" fieldPosition="0"/>
    </format>
    <format dxfId="6">
      <pivotArea outline="0" collapsedLevelsAreSubtotals="1" fieldPosition="0"/>
    </format>
    <format dxfId="7">
      <pivotArea field="3" type="button" dataOnly="0" labelOnly="1" outline="0" fieldPosition="0"/>
    </format>
    <format dxfId="8">
      <pivotArea dataOnly="0" labelOnly="1" grandRow="1" outline="0" fieldPosition="0"/>
    </format>
    <format dxfId="9">
      <pivotArea dataOnly="0" labelOnly="1" outline="0" fieldPosition="0"/>
    </format>
    <format dxfId="10">
      <pivotArea outline="0" fieldPosition="0">
        <references count="1">
          <reference field="2" count="1" selected="0">
            <x v="0"/>
          </reference>
        </references>
      </pivotArea>
    </format>
    <format dxfId="11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grandTotalCaption="Total" chartFormat="4">
  <location ref="L9:Q16" firstHeaderRow="1" firstDataRow="2" firstDataCol="1"/>
  <pivotFields count="11">
    <pivotField dataField="1" compact="0" outline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outline="0" showAll="0">
      <items count="27">
        <item x="13"/>
        <item x="23"/>
        <item x="4"/>
        <item x="12"/>
        <item x="8"/>
        <item x="7"/>
        <item x="16"/>
        <item x="19"/>
        <item x="14"/>
        <item x="21"/>
        <item x="24"/>
        <item x="25"/>
        <item x="11"/>
        <item x="1"/>
        <item x="6"/>
        <item x="18"/>
        <item x="17"/>
        <item x="20"/>
        <item x="22"/>
        <item x="9"/>
        <item x="5"/>
        <item x="2"/>
        <item x="3"/>
        <item x="15"/>
        <item x="10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axis="axisRow" compact="0" outline="0" showAll="0">
      <items count="6">
        <item x="2"/>
        <item x="0"/>
        <item x="3"/>
        <item x="1"/>
        <item x="4"/>
        <item t="default"/>
      </items>
    </pivotField>
    <pivotField compact="0" outline="0" numFmtId="179" showAll="0">
      <items count="31">
        <item x="13"/>
        <item x="20"/>
        <item x="6"/>
        <item x="3"/>
        <item x="2"/>
        <item x="22"/>
        <item x="12"/>
        <item x="21"/>
        <item x="14"/>
        <item x="5"/>
        <item x="28"/>
        <item x="15"/>
        <item x="16"/>
        <item x="1"/>
        <item x="18"/>
        <item x="11"/>
        <item x="19"/>
        <item x="24"/>
        <item x="27"/>
        <item x="29"/>
        <item x="4"/>
        <item x="10"/>
        <item x="7"/>
        <item x="9"/>
        <item x="23"/>
        <item x="8"/>
        <item x="0"/>
        <item x="25"/>
        <item x="17"/>
        <item x="26"/>
        <item t="default"/>
      </items>
    </pivotField>
    <pivotField compact="0" outline="0" showAll="0">
      <items count="12">
        <item x="9"/>
        <item x="7"/>
        <item x="3"/>
        <item x="1"/>
        <item x="8"/>
        <item x="4"/>
        <item x="10"/>
        <item x="2"/>
        <item x="5"/>
        <item x="6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29">
        <item x="9"/>
        <item x="5"/>
        <item x="10"/>
        <item x="2"/>
        <item x="25"/>
        <item x="23"/>
        <item x="7"/>
        <item x="22"/>
        <item x="15"/>
        <item x="19"/>
        <item x="24"/>
        <item x="1"/>
        <item x="3"/>
        <item x="27"/>
        <item x="21"/>
        <item x="11"/>
        <item x="16"/>
        <item x="4"/>
        <item x="20"/>
        <item x="0"/>
        <item x="13"/>
        <item x="18"/>
        <item x="14"/>
        <item x="26"/>
        <item x="12"/>
        <item x="6"/>
        <item x="17"/>
        <item x="8"/>
        <item t="default"/>
      </items>
    </pivotField>
    <pivotField compact="0" outline="0" showAll="0">
      <items count="25">
        <item x="21"/>
        <item x="9"/>
        <item x="18"/>
        <item x="1"/>
        <item x="22"/>
        <item x="15"/>
        <item x="10"/>
        <item x="13"/>
        <item x="0"/>
        <item x="8"/>
        <item x="7"/>
        <item x="4"/>
        <item x="23"/>
        <item x="6"/>
        <item x="11"/>
        <item x="17"/>
        <item x="16"/>
        <item x="14"/>
        <item x="5"/>
        <item x="3"/>
        <item x="19"/>
        <item x="12"/>
        <item x="20"/>
        <item x="2"/>
        <item t="default"/>
      </items>
    </pivotField>
    <pivotField compact="0" outline="0" showAll="0">
      <items count="18">
        <item x="13"/>
        <item x="8"/>
        <item x="6"/>
        <item x="5"/>
        <item x="1"/>
        <item x="2"/>
        <item x="16"/>
        <item x="14"/>
        <item x="15"/>
        <item x="0"/>
        <item x="12"/>
        <item x="3"/>
        <item x="7"/>
        <item x="11"/>
        <item x="4"/>
        <item x="9"/>
        <item x="10"/>
        <item t="default"/>
      </items>
    </pivotField>
    <pivotField axis="axisCol" compact="0" outline="0" showAll="0">
      <items count="5">
        <item x="1"/>
        <item x="0"/>
        <item x="3"/>
        <item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 " fld="0" subtotal="count" baseField="0" baseItem="0"/>
  </dataFields>
  <formats count="10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3" type="button" dataOnly="0" labelOnly="1" outline="0" fieldPosition="0"/>
    </format>
    <format dxfId="15">
      <pivotArea dataOnly="0" labelOnly="1" grandRow="1" outline="0" fieldPosition="0"/>
    </format>
    <format dxfId="16">
      <pivotArea dataOnly="0" labelOnly="1" outline="0" fieldPosition="0"/>
    </format>
    <format dxfId="17">
      <pivotArea type="all" dataOnly="0" outline="0" fieldPosition="0"/>
    </format>
    <format dxfId="18">
      <pivotArea outline="0" collapsedLevelsAreSubtotals="1" fieldPosition="0"/>
    </format>
    <format dxfId="19">
      <pivotArea field="3" type="button" dataOnly="0" labelOnly="1" outline="0" fieldPosition="0"/>
    </format>
    <format dxfId="20">
      <pivotArea dataOnly="0" labelOnly="1" grandRow="1" outline="0" fieldPosition="0"/>
    </format>
    <format dxfId="21">
      <pivotArea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grandTotalCaption=" " chartFormat="4">
  <location ref="F9:G15" firstHeaderRow="1" firstDataRow="1" firstDataCol="1"/>
  <pivotFields count="11">
    <pivotField compact="0" outline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outline="0" showAll="0">
      <items count="27">
        <item x="13"/>
        <item x="23"/>
        <item x="4"/>
        <item x="12"/>
        <item x="8"/>
        <item x="7"/>
        <item x="16"/>
        <item x="19"/>
        <item x="14"/>
        <item x="21"/>
        <item x="24"/>
        <item x="25"/>
        <item x="11"/>
        <item x="1"/>
        <item x="6"/>
        <item x="18"/>
        <item x="17"/>
        <item x="20"/>
        <item x="22"/>
        <item x="9"/>
        <item x="5"/>
        <item x="2"/>
        <item x="3"/>
        <item x="15"/>
        <item x="10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axis="axisRow" compact="0" outline="0" showAll="0">
      <items count="6">
        <item x="2"/>
        <item x="0"/>
        <item x="3"/>
        <item x="1"/>
        <item x="4"/>
        <item t="default"/>
      </items>
    </pivotField>
    <pivotField compact="0" outline="0" numFmtId="179" showAll="0">
      <items count="31">
        <item x="13"/>
        <item x="20"/>
        <item x="6"/>
        <item x="3"/>
        <item x="2"/>
        <item x="22"/>
        <item x="12"/>
        <item x="21"/>
        <item x="14"/>
        <item x="5"/>
        <item x="28"/>
        <item x="15"/>
        <item x="16"/>
        <item x="1"/>
        <item x="18"/>
        <item x="11"/>
        <item x="19"/>
        <item x="24"/>
        <item x="27"/>
        <item x="29"/>
        <item x="4"/>
        <item x="10"/>
        <item x="7"/>
        <item x="9"/>
        <item x="23"/>
        <item x="8"/>
        <item x="0"/>
        <item x="25"/>
        <item x="17"/>
        <item x="26"/>
        <item t="default"/>
      </items>
    </pivotField>
    <pivotField compact="0" outline="0" showAll="0">
      <items count="12">
        <item x="9"/>
        <item x="7"/>
        <item x="3"/>
        <item x="1"/>
        <item x="8"/>
        <item x="4"/>
        <item x="10"/>
        <item x="2"/>
        <item x="5"/>
        <item x="6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dataField="1" compact="0" outline="0" showAll="0">
      <items count="29">
        <item x="9"/>
        <item x="5"/>
        <item x="10"/>
        <item x="2"/>
        <item x="25"/>
        <item x="23"/>
        <item x="7"/>
        <item x="22"/>
        <item x="15"/>
        <item x="19"/>
        <item x="24"/>
        <item x="1"/>
        <item x="3"/>
        <item x="27"/>
        <item x="21"/>
        <item x="11"/>
        <item x="16"/>
        <item x="4"/>
        <item x="20"/>
        <item x="0"/>
        <item x="13"/>
        <item x="18"/>
        <item x="14"/>
        <item x="26"/>
        <item x="12"/>
        <item x="6"/>
        <item x="17"/>
        <item x="8"/>
        <item t="default"/>
      </items>
    </pivotField>
    <pivotField compact="0" outline="0" showAll="0">
      <items count="25">
        <item x="21"/>
        <item x="9"/>
        <item x="18"/>
        <item x="1"/>
        <item x="22"/>
        <item x="15"/>
        <item x="10"/>
        <item x="13"/>
        <item x="0"/>
        <item x="8"/>
        <item x="7"/>
        <item x="4"/>
        <item x="23"/>
        <item x="6"/>
        <item x="11"/>
        <item x="17"/>
        <item x="16"/>
        <item x="14"/>
        <item x="5"/>
        <item x="3"/>
        <item x="19"/>
        <item x="12"/>
        <item x="20"/>
        <item x="2"/>
        <item t="default"/>
      </items>
    </pivotField>
    <pivotField compact="0" outline="0" showAll="0">
      <items count="18">
        <item x="13"/>
        <item x="8"/>
        <item x="6"/>
        <item x="5"/>
        <item x="1"/>
        <item x="2"/>
        <item x="16"/>
        <item x="14"/>
        <item x="15"/>
        <item x="0"/>
        <item x="12"/>
        <item x="3"/>
        <item x="7"/>
        <item x="11"/>
        <item x="4"/>
        <item x="9"/>
        <item x="10"/>
        <item t="default"/>
      </items>
    </pivotField>
    <pivotField compact="0" outline="0" showAll="0">
      <items count="5">
        <item x="1"/>
        <item x="0"/>
        <item x="3"/>
        <item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lary(Rs)" fld="7" subtotal="average" baseField="0" baseItem="0" numFmtId="178"/>
  </dataFields>
  <formats count="14">
    <format dxfId="22">
      <pivotArea type="all" dataOnly="0" outline="0" fieldPosition="0"/>
    </format>
    <format dxfId="23">
      <pivotArea outline="0" collapsedLevelsAreSubtotals="1" fieldPosition="0"/>
    </format>
    <format dxfId="24">
      <pivotArea field="3" type="button" dataOnly="0" labelOnly="1" outline="0" fieldPosition="0"/>
    </format>
    <format dxfId="25">
      <pivotArea dataOnly="0" labelOnly="1" outline="0" fieldPosition="0">
        <references count="1">
          <reference field="3" count="0"/>
        </references>
      </pivotArea>
    </format>
    <format dxfId="26">
      <pivotArea dataOnly="0" labelOnly="1" grandRow="1" outline="0" fieldPosition="0"/>
    </format>
    <format dxfId="27">
      <pivotArea dataOnly="0" labelOnly="1" outline="0" fieldPosition="0"/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field="3" type="button" dataOnly="0" labelOnly="1" outline="0" fieldPosition="0"/>
    </format>
    <format dxfId="31">
      <pivotArea dataOnly="0" labelOnly="1" outline="0" fieldPosition="0">
        <references count="1">
          <reference field="3" count="0"/>
        </references>
      </pivotArea>
    </format>
    <format dxfId="32">
      <pivotArea dataOnly="0" labelOnly="1" grandRow="1" outline="0" fieldPosition="0"/>
    </format>
    <format dxfId="33">
      <pivotArea dataOnly="0" labelOnly="1" outline="0" fieldPosition="0"/>
    </format>
    <format dxfId="34">
      <pivotArea outline="0" collapsedLevelsAreSubtotals="1" fieldPosition="0"/>
    </format>
    <format dxfId="35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grandTotalCaption="Total" chartFormat="4">
  <location ref="A9:D16" firstHeaderRow="1" firstDataRow="2" firstDataCol="1"/>
  <pivotFields count="11">
    <pivotField compact="0" outline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compact="0" outline="0" showAll="0">
      <items count="27">
        <item x="13"/>
        <item x="23"/>
        <item x="4"/>
        <item x="12"/>
        <item x="8"/>
        <item x="7"/>
        <item x="16"/>
        <item x="19"/>
        <item x="14"/>
        <item x="21"/>
        <item x="24"/>
        <item x="25"/>
        <item x="11"/>
        <item x="1"/>
        <item x="6"/>
        <item x="18"/>
        <item x="17"/>
        <item x="20"/>
        <item x="22"/>
        <item x="9"/>
        <item x="5"/>
        <item x="2"/>
        <item x="3"/>
        <item x="15"/>
        <item x="10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axis="axisRow" compact="0" outline="0" showAll="0">
      <items count="6">
        <item x="2"/>
        <item x="0"/>
        <item x="3"/>
        <item x="1"/>
        <item x="4"/>
        <item t="default"/>
      </items>
    </pivotField>
    <pivotField compact="0" outline="0" numFmtId="179" showAll="0">
      <items count="31">
        <item x="13"/>
        <item x="20"/>
        <item x="6"/>
        <item x="3"/>
        <item x="2"/>
        <item x="22"/>
        <item x="12"/>
        <item x="21"/>
        <item x="14"/>
        <item x="5"/>
        <item x="28"/>
        <item x="15"/>
        <item x="16"/>
        <item x="1"/>
        <item x="18"/>
        <item x="11"/>
        <item x="19"/>
        <item x="24"/>
        <item x="27"/>
        <item x="29"/>
        <item x="4"/>
        <item x="10"/>
        <item x="7"/>
        <item x="9"/>
        <item x="23"/>
        <item x="8"/>
        <item x="0"/>
        <item x="25"/>
        <item x="17"/>
        <item x="26"/>
        <item t="default"/>
      </items>
    </pivotField>
    <pivotField compact="0" outline="0" showAll="0">
      <items count="12">
        <item x="9"/>
        <item x="7"/>
        <item x="3"/>
        <item x="1"/>
        <item x="8"/>
        <item x="4"/>
        <item x="10"/>
        <item x="2"/>
        <item x="5"/>
        <item x="6"/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compact="0" outline="0" showAll="0">
      <items count="29">
        <item x="9"/>
        <item x="5"/>
        <item x="10"/>
        <item x="2"/>
        <item x="25"/>
        <item x="23"/>
        <item x="7"/>
        <item x="22"/>
        <item x="15"/>
        <item x="19"/>
        <item x="24"/>
        <item x="1"/>
        <item x="3"/>
        <item x="27"/>
        <item x="21"/>
        <item x="11"/>
        <item x="16"/>
        <item x="4"/>
        <item x="20"/>
        <item x="0"/>
        <item x="13"/>
        <item x="18"/>
        <item x="14"/>
        <item x="26"/>
        <item x="12"/>
        <item x="6"/>
        <item x="17"/>
        <item x="8"/>
        <item t="default"/>
      </items>
    </pivotField>
    <pivotField compact="0" outline="0" showAll="0">
      <items count="25">
        <item x="21"/>
        <item x="9"/>
        <item x="18"/>
        <item x="1"/>
        <item x="22"/>
        <item x="15"/>
        <item x="10"/>
        <item x="13"/>
        <item x="0"/>
        <item x="8"/>
        <item x="7"/>
        <item x="4"/>
        <item x="23"/>
        <item x="6"/>
        <item x="11"/>
        <item x="17"/>
        <item x="16"/>
        <item x="14"/>
        <item x="5"/>
        <item x="3"/>
        <item x="19"/>
        <item x="12"/>
        <item x="20"/>
        <item x="2"/>
        <item t="default"/>
      </items>
    </pivotField>
    <pivotField compact="0" outline="0" showAll="0">
      <items count="18">
        <item x="13"/>
        <item x="8"/>
        <item x="6"/>
        <item x="5"/>
        <item x="1"/>
        <item x="2"/>
        <item x="16"/>
        <item x="14"/>
        <item x="15"/>
        <item x="0"/>
        <item x="12"/>
        <item x="3"/>
        <item x="7"/>
        <item x="11"/>
        <item x="4"/>
        <item x="9"/>
        <item x="10"/>
        <item t="default"/>
      </items>
    </pivotField>
    <pivotField compact="0" outline="0" showAll="0">
      <items count="5">
        <item x="1"/>
        <item x="0"/>
        <item x="3"/>
        <item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 " fld="1" subtotal="count" baseField="0" baseItem="0"/>
  </dataFields>
  <formats count="16">
    <format dxfId="36">
      <pivotArea type="all" dataOnly="0" outline="0" fieldPosition="0"/>
    </format>
    <format dxfId="37">
      <pivotArea outline="0" collapsedLevelsAreSubtotals="1" fieldPosition="0"/>
    </format>
    <format dxfId="38">
      <pivotArea field="3" type="button" dataOnly="0" labelOnly="1" outline="0" fieldPosition="0"/>
    </format>
    <format dxfId="39">
      <pivotArea dataOnly="0" labelOnly="1" outline="0" fieldPosition="0">
        <references count="1">
          <reference field="3" count="0"/>
        </references>
      </pivotArea>
    </format>
    <format dxfId="40">
      <pivotArea dataOnly="0" labelOnly="1" grandRow="1" outline="0" fieldPosition="0"/>
    </format>
    <format dxfId="41">
      <pivotArea dataOnly="0" labelOnly="1" outline="0" fieldPosition="0"/>
    </format>
    <format dxfId="42">
      <pivotArea type="all" dataOnly="0" outline="0" fieldPosition="0"/>
    </format>
    <format dxfId="43">
      <pivotArea outline="0" collapsedLevelsAreSubtotals="1" fieldPosition="0"/>
    </format>
    <format dxfId="44">
      <pivotArea type="origin" dataOnly="0" labelOnly="1" outline="0" fieldPosition="0"/>
    </format>
    <format dxfId="45">
      <pivotArea field="6" type="button" dataOnly="0" labelOnly="1" outline="0" fieldPosition="0"/>
    </format>
    <format dxfId="46">
      <pivotArea type="topRight" dataOnly="0" labelOnly="1" outline="0" fieldPosition="0"/>
    </format>
    <format dxfId="47">
      <pivotArea field="3" type="button" dataOnly="0" labelOnly="1" outline="0" fieldPosition="0"/>
    </format>
    <format dxfId="48">
      <pivotArea dataOnly="0" labelOnly="1" outline="0" fieldPosition="0">
        <references count="1">
          <reference field="3" count="0"/>
        </references>
      </pivotArea>
    </format>
    <format dxfId="49">
      <pivotArea dataOnly="0" labelOnly="1" grandRow="1" outline="0" fieldPosition="0"/>
    </format>
    <format dxfId="50">
      <pivotArea dataOnly="0" labelOnly="1" outline="0" fieldPosition="0">
        <references count="1">
          <reference field="6" count="0"/>
        </references>
      </pivotArea>
    </format>
    <format dxfId="51">
      <pivotArea dataOnly="0" labelOnly="1" grandCol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3" sourceName="Gender">
  <pivotTables>
    <pivotTable tabId="2" name="PivotTable3"/>
    <pivotTable tabId="2" name="PivotTable4"/>
    <pivotTable tabId="2" name="PivotTable6"/>
    <pivotTable tabId="2" name="PivotTable2"/>
  </pivotTables>
  <data>
    <tabular pivotCacheId="1">
      <items count="2"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4" sourceName="Department">
  <pivotTables>
    <pivotTable tabId="2" name="PivotTable2"/>
    <pivotTable tabId="2" name="PivotTable3"/>
    <pivotTable tabId="2" name="PivotTable4"/>
    <pivotTable tabId="2" name="PivotTable6"/>
  </pivotTables>
  <data>
    <tabular pivotCacheId="1">
      <items count="5">
        <i x="2" s="1"/>
        <i x="0" s="1"/>
        <i x="3" s="1"/>
        <i x="1" s="1"/>
        <i x="4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partment" cache="Slicer_Department4" caption="Department" columnCount="3" rowHeight="228600"/>
  <slicer name="Department 1" cache="Slicer_Department4" caption="Department" columnCount="2" rowHeight="228600"/>
  <slicer name="Gender" cache="Slicer_Gender3" caption="Gender" rowHeight="228600"/>
  <slicer name="Gender 1" cache="Slicer_Gender3" caption="Gender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4" cache="Slicer_Gender3" caption="   " showCaption="0" style="SlicerStyleDark1" rowHeight="225425"/>
  <slicer name="Department 5" cache="Slicer_Department4" caption=" " showCaption="0" style="SlicerStyleDark1" rowHeight="225425"/>
</slicers>
</file>

<file path=xl/tables/table1.xml><?xml version="1.0" encoding="utf-8"?>
<table xmlns="http://schemas.openxmlformats.org/spreadsheetml/2006/main" id="1" name="Table1" displayName="Table1" ref="A1:K31">
  <autoFilter xmlns:etc="http://www.wps.cn/officeDocument/2017/etCustomData" ref="A1:K31" etc:filterBottomFollowUsedRange="0"/>
  <tableColumns count="11">
    <tableColumn id="1" name="Employee_ID" dataDxfId="52" totalsRowLabel="Total"/>
    <tableColumn id="2" name="Name" dataDxfId="53"/>
    <tableColumn id="3" name="Gender" dataDxfId="54"/>
    <tableColumn id="4" name="Department" dataDxfId="55"/>
    <tableColumn id="5" name="Joining_Date" dataDxfId="56"/>
    <tableColumn id="6" name="Exit_Date" dataDxfId="57"/>
    <tableColumn id="7" name="Status" dataDxfId="58">
      <calculatedColumnFormula>IF(ISBLANK(Table1[[#This Row],[Exit_Date]]),"Current","Left")</calculatedColumnFormula>
    </tableColumn>
    <tableColumn id="8" name="Salary(Rs)" dataDxfId="59"/>
    <tableColumn id="9" name="Tenure_Years" dataDxfId="60" totalsRowFunction="sum"/>
    <tableColumn id="10" name="Performance_Rating" dataDxfId="61"/>
    <tableColumn id="11" name="KPI" dataDxfId="62">
      <calculatedColumnFormula array="1">_xlfn.IFS(Table1[[#This Row],[Performance_Rating]]&gt;=4.5,"Outstanding",Table1[[#This Row],[Performance_Rating]]&gt;=3.5,"Great",Table1[[#This Row],[Performance_Rating]]&gt;2.5,"Average",Table1[[#This Row],[Performance_Rating]]&lt;2.5,"Needs Improvement")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M2:P3" totalsRowShown="0">
  <tableColumns count="4">
    <tableColumn id="1" name="Total_Employees" dataDxfId="63">
      <calculatedColumnFormula>COUNTA(B2:B31)</calculatedColumnFormula>
    </tableColumn>
    <tableColumn id="2" name="Current_Employees" dataDxfId="64">
      <calculatedColumnFormula>COUNTBLANK(F2:F31)</calculatedColumnFormula>
    </tableColumn>
    <tableColumn id="3" name="Left_Employees" dataDxfId="65">
      <calculatedColumnFormula>COUNTIF(G2:G31,"left")</calculatedColumnFormula>
    </tableColumn>
    <tableColumn id="4" name="Average_Rating" dataDxfId="66">
      <calculatedColumnFormula>AVERAGE(J2:J31)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opLeftCell="H1" workbookViewId="0">
      <selection activeCell="J12" sqref="A2:K31"/>
    </sheetView>
  </sheetViews>
  <sheetFormatPr defaultColWidth="9" defaultRowHeight="15"/>
  <cols>
    <col min="1" max="1" width="17.7142857142857" customWidth="1"/>
    <col min="2" max="2" width="18.7142857142857" customWidth="1"/>
    <col min="3" max="3" width="15.1428571428571" customWidth="1"/>
    <col min="4" max="4" width="16.8571428571429" customWidth="1"/>
    <col min="5" max="5" width="18.5714285714286" customWidth="1"/>
    <col min="6" max="6" width="15.4285714285714" customWidth="1"/>
    <col min="7" max="7" width="13.2857142857143" customWidth="1"/>
    <col min="8" max="8" width="16" customWidth="1"/>
    <col min="9" max="9" width="18.5714285714286" customWidth="1"/>
    <col min="10" max="10" width="25" customWidth="1"/>
    <col min="11" max="11" width="20.7142857142857" customWidth="1"/>
    <col min="12" max="12" width="6" customWidth="1"/>
    <col min="13" max="13" width="21.2857142857143" customWidth="1"/>
    <col min="14" max="14" width="21" customWidth="1"/>
    <col min="15" max="15" width="21.2857142857143" customWidth="1"/>
    <col min="16" max="17" width="22.4285714285714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6">
      <c r="A2" s="13" t="s">
        <v>11</v>
      </c>
      <c r="B2" s="13" t="s">
        <v>12</v>
      </c>
      <c r="C2" s="13" t="s">
        <v>13</v>
      </c>
      <c r="D2" s="13" t="s">
        <v>14</v>
      </c>
      <c r="E2" s="14">
        <v>44421</v>
      </c>
      <c r="F2" s="13"/>
      <c r="G2" s="13" t="str">
        <f>IF(ISBLANK(Table1[[#This Row],[Exit_Date]]),"Current","Left")</f>
        <v>Current</v>
      </c>
      <c r="H2" s="15">
        <v>83050</v>
      </c>
      <c r="I2" s="13">
        <v>3.9</v>
      </c>
      <c r="J2" s="13">
        <v>4</v>
      </c>
      <c r="K2" s="13" t="str" cm="1">
        <f t="array" ref="K2">_xlfn.IFS(Table1[[#This Row],[Performance_Rating]]&gt;=4.5,"Outstanding",Table1[[#This Row],[Performance_Rating]]&gt;=3.5,"Great",Table1[[#This Row],[Performance_Rating]]&gt;2.5,"Average",Table1[[#This Row],[Performance_Rating]]&lt;2.5,"Needs Improvement")</f>
        <v>Great</v>
      </c>
      <c r="M2" s="16" t="s">
        <v>15</v>
      </c>
      <c r="N2" s="16" t="s">
        <v>16</v>
      </c>
      <c r="O2" s="16" t="s">
        <v>17</v>
      </c>
      <c r="P2" s="16" t="s">
        <v>18</v>
      </c>
    </row>
    <row r="3" spans="1:16">
      <c r="A3" s="13" t="s">
        <v>19</v>
      </c>
      <c r="B3" s="13" t="s">
        <v>20</v>
      </c>
      <c r="C3" s="13" t="s">
        <v>13</v>
      </c>
      <c r="D3" s="13" t="s">
        <v>21</v>
      </c>
      <c r="E3" s="14">
        <v>43691</v>
      </c>
      <c r="F3" s="14">
        <v>44512</v>
      </c>
      <c r="G3" s="13" t="str">
        <f>IF(ISBLANK(Table1[[#This Row],[Exit_Date]]),"Current","Left")</f>
        <v>Left</v>
      </c>
      <c r="H3" s="15">
        <v>57899</v>
      </c>
      <c r="I3" s="13">
        <v>2.2</v>
      </c>
      <c r="J3" s="13">
        <v>2.9</v>
      </c>
      <c r="K3" s="13" t="str" cm="1">
        <f t="array" ref="K3">_xlfn.IFS(Table1[[#This Row],[Performance_Rating]]&gt;=4.5,"Outstanding",Table1[[#This Row],[Performance_Rating]]&gt;=3.5,"Great",Table1[[#This Row],[Performance_Rating]]&gt;2.5,"Average",Table1[[#This Row],[Performance_Rating]]&lt;2.5,"Needs Improvement")</f>
        <v>Average</v>
      </c>
      <c r="M3" s="16">
        <f>COUNTA(B2:B31)</f>
        <v>30</v>
      </c>
      <c r="N3" s="16">
        <f>COUNTBLANK(F2:F31)</f>
        <v>20</v>
      </c>
      <c r="O3" s="16">
        <f>COUNTIF(G2:G31,"left")</f>
        <v>10</v>
      </c>
      <c r="P3" s="17">
        <f>AVERAGE(J2:J31)</f>
        <v>3.88333333333333</v>
      </c>
    </row>
    <row r="4" spans="1:11">
      <c r="A4" s="13" t="s">
        <v>22</v>
      </c>
      <c r="B4" s="13" t="s">
        <v>23</v>
      </c>
      <c r="C4" s="13" t="s">
        <v>24</v>
      </c>
      <c r="D4" s="13" t="s">
        <v>14</v>
      </c>
      <c r="E4" s="14">
        <v>42680</v>
      </c>
      <c r="F4" s="13"/>
      <c r="G4" s="13" t="str">
        <f>IF(ISBLANK(Table1[[#This Row],[Exit_Date]]),"Current","Left")</f>
        <v>Current</v>
      </c>
      <c r="H4" s="15">
        <v>30404</v>
      </c>
      <c r="I4" s="13">
        <v>8.7</v>
      </c>
      <c r="J4" s="13">
        <v>3.2</v>
      </c>
      <c r="K4" s="13" t="str" cm="1">
        <f t="array" ref="K4">_xlfn.IFS(Table1[[#This Row],[Performance_Rating]]&gt;=4.5,"Outstanding",Table1[[#This Row],[Performance_Rating]]&gt;=3.5,"Great",Table1[[#This Row],[Performance_Rating]]&gt;2.5,"Average",Table1[[#This Row],[Performance_Rating]]&lt;2.5,"Needs Improvement")</f>
        <v>Average</v>
      </c>
    </row>
    <row r="5" spans="1:11">
      <c r="A5" s="13" t="s">
        <v>25</v>
      </c>
      <c r="B5" s="13" t="s">
        <v>26</v>
      </c>
      <c r="C5" s="13" t="s">
        <v>13</v>
      </c>
      <c r="D5" s="13" t="s">
        <v>14</v>
      </c>
      <c r="E5" s="14">
        <v>42540</v>
      </c>
      <c r="F5" s="14">
        <v>45183</v>
      </c>
      <c r="G5" s="13" t="str">
        <f>IF(ISBLANK(Table1[[#This Row],[Exit_Date]]),"Current","Left")</f>
        <v>Left</v>
      </c>
      <c r="H5" s="15">
        <v>59594</v>
      </c>
      <c r="I5" s="13">
        <v>7.2</v>
      </c>
      <c r="J5" s="13">
        <v>4.4</v>
      </c>
      <c r="K5" s="13" t="str" cm="1">
        <f t="array" ref="K5">_xlfn.IFS(Table1[[#This Row],[Performance_Rating]]&gt;=4.5,"Outstanding",Table1[[#This Row],[Performance_Rating]]&gt;=3.5,"Great",Table1[[#This Row],[Performance_Rating]]&gt;2.5,"Average",Table1[[#This Row],[Performance_Rating]]&lt;2.5,"Needs Improvement")</f>
        <v>Great</v>
      </c>
    </row>
    <row r="6" spans="1:11">
      <c r="A6" s="13" t="s">
        <v>27</v>
      </c>
      <c r="B6" s="13" t="s">
        <v>28</v>
      </c>
      <c r="C6" s="13" t="s">
        <v>24</v>
      </c>
      <c r="D6" s="13" t="s">
        <v>21</v>
      </c>
      <c r="E6" s="14">
        <v>44063</v>
      </c>
      <c r="F6" s="13"/>
      <c r="G6" s="13" t="str">
        <f>IF(ISBLANK(Table1[[#This Row],[Exit_Date]]),"Current","Left")</f>
        <v>Current</v>
      </c>
      <c r="H6" s="15">
        <v>78900</v>
      </c>
      <c r="I6" s="13">
        <v>4.9</v>
      </c>
      <c r="J6" s="13">
        <v>4.8</v>
      </c>
      <c r="K6" s="13" t="str" cm="1">
        <f t="array" ref="K6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7" spans="1:11">
      <c r="A7" s="13" t="s">
        <v>29</v>
      </c>
      <c r="B7" s="13" t="s">
        <v>30</v>
      </c>
      <c r="C7" s="13" t="s">
        <v>24</v>
      </c>
      <c r="D7" s="13" t="s">
        <v>14</v>
      </c>
      <c r="E7" s="14">
        <v>43601</v>
      </c>
      <c r="F7" s="13"/>
      <c r="G7" s="13" t="str">
        <f>IF(ISBLANK(Table1[[#This Row],[Exit_Date]]),"Current","Left")</f>
        <v>Current</v>
      </c>
      <c r="H7" s="15">
        <v>20200</v>
      </c>
      <c r="I7" s="13">
        <v>6.2</v>
      </c>
      <c r="J7" s="13">
        <v>2.7</v>
      </c>
      <c r="K7" s="13" t="str" cm="1">
        <f t="array" ref="K7">_xlfn.IFS(Table1[[#This Row],[Performance_Rating]]&gt;=4.5,"Outstanding",Table1[[#This Row],[Performance_Rating]]&gt;=3.5,"Great",Table1[[#This Row],[Performance_Rating]]&gt;2.5,"Average",Table1[[#This Row],[Performance_Rating]]&lt;2.5,"Needs Improvement")</f>
        <v>Average</v>
      </c>
    </row>
    <row r="8" spans="1:11">
      <c r="A8" s="13" t="s">
        <v>31</v>
      </c>
      <c r="B8" s="13" t="s">
        <v>32</v>
      </c>
      <c r="C8" s="13" t="s">
        <v>13</v>
      </c>
      <c r="D8" s="13" t="s">
        <v>33</v>
      </c>
      <c r="E8" s="14">
        <v>42523</v>
      </c>
      <c r="F8" s="14">
        <v>44406</v>
      </c>
      <c r="G8" s="13" t="str">
        <f>IF(ISBLANK(Table1[[#This Row],[Exit_Date]]),"Current","Left")</f>
        <v>Left</v>
      </c>
      <c r="H8" s="15">
        <v>130000</v>
      </c>
      <c r="I8" s="13">
        <v>5.2</v>
      </c>
      <c r="J8" s="13">
        <v>2.9</v>
      </c>
      <c r="K8" s="13" t="str" cm="1">
        <f t="array" ref="K8">_xlfn.IFS(Table1[[#This Row],[Performance_Rating]]&gt;=4.5,"Outstanding",Table1[[#This Row],[Performance_Rating]]&gt;=3.5,"Great",Table1[[#This Row],[Performance_Rating]]&gt;2.5,"Average",Table1[[#This Row],[Performance_Rating]]&lt;2.5,"Needs Improvement")</f>
        <v>Average</v>
      </c>
    </row>
    <row r="9" spans="1:11">
      <c r="A9" s="13" t="s">
        <v>34</v>
      </c>
      <c r="B9" s="13" t="s">
        <v>35</v>
      </c>
      <c r="C9" s="13" t="s">
        <v>13</v>
      </c>
      <c r="D9" s="13" t="s">
        <v>36</v>
      </c>
      <c r="E9" s="14">
        <v>44161</v>
      </c>
      <c r="F9" s="13"/>
      <c r="G9" s="13" t="str">
        <f>IF(ISBLANK(Table1[[#This Row],[Exit_Date]]),"Current","Left")</f>
        <v>Current</v>
      </c>
      <c r="H9" s="15">
        <v>38440</v>
      </c>
      <c r="I9" s="13">
        <v>4.7</v>
      </c>
      <c r="J9" s="13">
        <v>2.6</v>
      </c>
      <c r="K9" s="13" t="str" cm="1">
        <f t="array" ref="K9">_xlfn.IFS(Table1[[#This Row],[Performance_Rating]]&gt;=4.5,"Outstanding",Table1[[#This Row],[Performance_Rating]]&gt;=3.5,"Great",Table1[[#This Row],[Performance_Rating]]&gt;2.5,"Average",Table1[[#This Row],[Performance_Rating]]&lt;2.5,"Needs Improvement")</f>
        <v>Average</v>
      </c>
    </row>
    <row r="10" spans="1:11">
      <c r="A10" s="13" t="s">
        <v>37</v>
      </c>
      <c r="B10" s="13" t="s">
        <v>38</v>
      </c>
      <c r="C10" s="13" t="s">
        <v>13</v>
      </c>
      <c r="D10" s="13" t="s">
        <v>36</v>
      </c>
      <c r="E10" s="14">
        <v>44382</v>
      </c>
      <c r="F10" s="13"/>
      <c r="G10" s="13" t="str">
        <f>IF(ISBLANK(Table1[[#This Row],[Exit_Date]]),"Current","Left")</f>
        <v>Current</v>
      </c>
      <c r="H10" s="15">
        <v>430543</v>
      </c>
      <c r="I10" s="13">
        <v>4.1</v>
      </c>
      <c r="J10" s="13">
        <v>4.5</v>
      </c>
      <c r="K10" s="13" t="str" cm="1">
        <f t="array" ref="K10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11" spans="1:11">
      <c r="A11" s="13" t="s">
        <v>39</v>
      </c>
      <c r="B11" s="13" t="s">
        <v>40</v>
      </c>
      <c r="C11" s="13" t="s">
        <v>13</v>
      </c>
      <c r="D11" s="13" t="s">
        <v>36</v>
      </c>
      <c r="E11" s="14">
        <v>44337</v>
      </c>
      <c r="F11" s="14">
        <v>44902</v>
      </c>
      <c r="G11" s="13" t="str">
        <f>IF(ISBLANK(Table1[[#This Row],[Exit_Date]]),"Current","Left")</f>
        <v>Left</v>
      </c>
      <c r="H11" s="15">
        <v>19087</v>
      </c>
      <c r="I11" s="13">
        <v>1.5</v>
      </c>
      <c r="J11" s="13">
        <v>1.8</v>
      </c>
      <c r="K11" s="13" t="str" cm="1">
        <f t="array" ref="K11">_xlfn.IFS(Table1[[#This Row],[Performance_Rating]]&gt;=4.5,"Outstanding",Table1[[#This Row],[Performance_Rating]]&gt;=3.5,"Great",Table1[[#This Row],[Performance_Rating]]&gt;2.5,"Average",Table1[[#This Row],[Performance_Rating]]&lt;2.5,"Needs Improvement")</f>
        <v>Needs Improvement</v>
      </c>
    </row>
    <row r="12" spans="1:11">
      <c r="A12" s="13" t="s">
        <v>41</v>
      </c>
      <c r="B12" s="13" t="s">
        <v>42</v>
      </c>
      <c r="C12" s="13" t="s">
        <v>13</v>
      </c>
      <c r="D12" s="13" t="s">
        <v>14</v>
      </c>
      <c r="E12" s="14">
        <v>44115</v>
      </c>
      <c r="F12" s="14">
        <v>45286</v>
      </c>
      <c r="G12" s="13" t="str">
        <f>IF(ISBLANK(Table1[[#This Row],[Exit_Date]]),"Current","Left")</f>
        <v>Left</v>
      </c>
      <c r="H12" s="15">
        <v>30000</v>
      </c>
      <c r="I12" s="13">
        <v>3.2</v>
      </c>
      <c r="J12" s="13">
        <v>4.9</v>
      </c>
      <c r="K12" s="13" t="str" cm="1">
        <f t="array" ref="K12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13" spans="1:11">
      <c r="A13" s="13" t="s">
        <v>43</v>
      </c>
      <c r="B13" s="13" t="s">
        <v>32</v>
      </c>
      <c r="C13" s="13" t="s">
        <v>24</v>
      </c>
      <c r="D13" s="13" t="s">
        <v>21</v>
      </c>
      <c r="E13" s="14">
        <v>43818</v>
      </c>
      <c r="F13" s="14">
        <v>45739</v>
      </c>
      <c r="G13" s="13" t="str">
        <f>IF(ISBLANK(Table1[[#This Row],[Exit_Date]]),"Current","Left")</f>
        <v>Left</v>
      </c>
      <c r="H13" s="15">
        <v>67894</v>
      </c>
      <c r="I13" s="13">
        <v>5.3</v>
      </c>
      <c r="J13" s="13">
        <v>5</v>
      </c>
      <c r="K13" s="13" t="str" cm="1">
        <f t="array" ref="K13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14" spans="1:11">
      <c r="A14" s="13" t="s">
        <v>44</v>
      </c>
      <c r="B14" s="13" t="s">
        <v>45</v>
      </c>
      <c r="C14" s="13" t="s">
        <v>24</v>
      </c>
      <c r="D14" s="13" t="s">
        <v>14</v>
      </c>
      <c r="E14" s="14">
        <v>43018</v>
      </c>
      <c r="F14" s="13"/>
      <c r="G14" s="13" t="str">
        <f>IF(ISBLANK(Table1[[#This Row],[Exit_Date]]),"Current","Left")</f>
        <v>Current</v>
      </c>
      <c r="H14" s="15">
        <v>129000</v>
      </c>
      <c r="I14" s="13">
        <v>7.8</v>
      </c>
      <c r="J14" s="13">
        <v>2.9</v>
      </c>
      <c r="K14" s="13" t="str" cm="1">
        <f t="array" ref="K14">_xlfn.IFS(Table1[[#This Row],[Performance_Rating]]&gt;=4.5,"Outstanding",Table1[[#This Row],[Performance_Rating]]&gt;=3.5,"Great",Table1[[#This Row],[Performance_Rating]]&gt;2.5,"Average",Table1[[#This Row],[Performance_Rating]]&lt;2.5,"Needs Improvement")</f>
        <v>Average</v>
      </c>
    </row>
    <row r="15" spans="1:11">
      <c r="A15" s="13" t="s">
        <v>46</v>
      </c>
      <c r="B15" s="13" t="s">
        <v>47</v>
      </c>
      <c r="C15" s="13" t="s">
        <v>24</v>
      </c>
      <c r="D15" s="13" t="s">
        <v>21</v>
      </c>
      <c r="E15" s="14">
        <v>42170</v>
      </c>
      <c r="F15" s="14">
        <v>44078</v>
      </c>
      <c r="G15" s="13" t="str">
        <f>IF(ISBLANK(Table1[[#This Row],[Exit_Date]]),"Current","Left")</f>
        <v>Left</v>
      </c>
      <c r="H15" s="15">
        <v>84949</v>
      </c>
      <c r="I15" s="13">
        <v>5.2</v>
      </c>
      <c r="J15" s="13">
        <v>4.8</v>
      </c>
      <c r="K15" s="13" t="str" cm="1">
        <f t="array" ref="K15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16" spans="1:11">
      <c r="A16" s="13" t="s">
        <v>48</v>
      </c>
      <c r="B16" s="13" t="s">
        <v>49</v>
      </c>
      <c r="C16" s="13" t="s">
        <v>13</v>
      </c>
      <c r="D16" s="13" t="s">
        <v>33</v>
      </c>
      <c r="E16" s="14">
        <v>43393</v>
      </c>
      <c r="F16" s="14">
        <v>44639</v>
      </c>
      <c r="G16" s="13" t="str">
        <f>IF(ISBLANK(Table1[[#This Row],[Exit_Date]]),"Current","Left")</f>
        <v>Left</v>
      </c>
      <c r="H16" s="15">
        <v>84949</v>
      </c>
      <c r="I16" s="13">
        <v>3.4</v>
      </c>
      <c r="J16" s="13">
        <v>5</v>
      </c>
      <c r="K16" s="13" t="str" cm="1">
        <f t="array" ref="K16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17" spans="1:11">
      <c r="A17" s="13" t="s">
        <v>50</v>
      </c>
      <c r="B17" s="13" t="s">
        <v>51</v>
      </c>
      <c r="C17" s="13" t="s">
        <v>13</v>
      </c>
      <c r="D17" s="13" t="s">
        <v>36</v>
      </c>
      <c r="E17" s="14">
        <v>43666</v>
      </c>
      <c r="F17" s="13"/>
      <c r="G17" s="13" t="str">
        <f>IF(ISBLANK(Table1[[#This Row],[Exit_Date]]),"Current","Left")</f>
        <v>Current</v>
      </c>
      <c r="H17" s="15">
        <v>90000</v>
      </c>
      <c r="I17" s="13">
        <v>6</v>
      </c>
      <c r="J17" s="13">
        <v>5</v>
      </c>
      <c r="K17" s="13" t="str" cm="1">
        <f t="array" ref="K17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18" spans="1:11">
      <c r="A18" s="13" t="s">
        <v>52</v>
      </c>
      <c r="B18" s="13" t="s">
        <v>53</v>
      </c>
      <c r="C18" s="13" t="s">
        <v>24</v>
      </c>
      <c r="D18" s="13" t="s">
        <v>36</v>
      </c>
      <c r="E18" s="14">
        <v>43674</v>
      </c>
      <c r="F18" s="13"/>
      <c r="G18" s="13" t="str">
        <f>IF(ISBLANK(Table1[[#This Row],[Exit_Date]]),"Current","Left")</f>
        <v>Current</v>
      </c>
      <c r="H18" s="15">
        <v>45000</v>
      </c>
      <c r="I18" s="13">
        <v>6</v>
      </c>
      <c r="J18" s="13">
        <v>2.6</v>
      </c>
      <c r="K18" s="13" t="str" cm="1">
        <f t="array" ref="K18">_xlfn.IFS(Table1[[#This Row],[Performance_Rating]]&gt;=4.5,"Outstanding",Table1[[#This Row],[Performance_Rating]]&gt;=3.5,"Great",Table1[[#This Row],[Performance_Rating]]&gt;2.5,"Average",Table1[[#This Row],[Performance_Rating]]&lt;2.5,"Needs Improvement")</f>
        <v>Average</v>
      </c>
    </row>
    <row r="19" spans="1:11">
      <c r="A19" s="13" t="s">
        <v>54</v>
      </c>
      <c r="B19" s="13" t="s">
        <v>55</v>
      </c>
      <c r="C19" s="13" t="s">
        <v>13</v>
      </c>
      <c r="D19" s="13" t="s">
        <v>21</v>
      </c>
      <c r="E19" s="14">
        <v>44858</v>
      </c>
      <c r="F19" s="13"/>
      <c r="G19" s="13" t="str">
        <f>IF(ISBLANK(Table1[[#This Row],[Exit_Date]]),"Current","Left")</f>
        <v>Current</v>
      </c>
      <c r="H19" s="15">
        <v>76800</v>
      </c>
      <c r="I19" s="13">
        <v>2.8</v>
      </c>
      <c r="J19" s="13">
        <v>4.6</v>
      </c>
      <c r="K19" s="13" t="str" cm="1">
        <f t="array" ref="K19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20" spans="1:11">
      <c r="A20" s="13" t="s">
        <v>56</v>
      </c>
      <c r="B20" s="13" t="s">
        <v>57</v>
      </c>
      <c r="C20" s="13" t="s">
        <v>24</v>
      </c>
      <c r="D20" s="13" t="s">
        <v>21</v>
      </c>
      <c r="E20" s="14">
        <v>43717</v>
      </c>
      <c r="F20" s="13"/>
      <c r="G20" s="13" t="str">
        <f>IF(ISBLANK(Table1[[#This Row],[Exit_Date]]),"Current","Left")</f>
        <v>Current</v>
      </c>
      <c r="H20" s="15">
        <v>234000</v>
      </c>
      <c r="I20" s="13">
        <v>5.9</v>
      </c>
      <c r="J20" s="13">
        <v>4.1</v>
      </c>
      <c r="K20" s="13" t="str" cm="1">
        <f t="array" ref="K20">_xlfn.IFS(Table1[[#This Row],[Performance_Rating]]&gt;=4.5,"Outstanding",Table1[[#This Row],[Performance_Rating]]&gt;=3.5,"Great",Table1[[#This Row],[Performance_Rating]]&gt;2.5,"Average",Table1[[#This Row],[Performance_Rating]]&lt;2.5,"Needs Improvement")</f>
        <v>Great</v>
      </c>
    </row>
    <row r="21" spans="1:11">
      <c r="A21" s="13" t="s">
        <v>58</v>
      </c>
      <c r="B21" s="13" t="s">
        <v>59</v>
      </c>
      <c r="C21" s="13" t="s">
        <v>24</v>
      </c>
      <c r="D21" s="13" t="s">
        <v>14</v>
      </c>
      <c r="E21" s="14">
        <v>43866</v>
      </c>
      <c r="F21" s="13"/>
      <c r="G21" s="13" t="str">
        <f>IF(ISBLANK(Table1[[#This Row],[Exit_Date]]),"Current","Left")</f>
        <v>Current</v>
      </c>
      <c r="H21" s="15">
        <v>89000</v>
      </c>
      <c r="I21" s="13">
        <v>5.5</v>
      </c>
      <c r="J21" s="13">
        <v>1.6</v>
      </c>
      <c r="K21" s="13" t="str" cm="1">
        <f t="array" ref="K21">_xlfn.IFS(Table1[[#This Row],[Performance_Rating]]&gt;=4.5,"Outstanding",Table1[[#This Row],[Performance_Rating]]&gt;=3.5,"Great",Table1[[#This Row],[Performance_Rating]]&gt;2.5,"Average",Table1[[#This Row],[Performance_Rating]]&lt;2.5,"Needs Improvement")</f>
        <v>Needs Improvement</v>
      </c>
    </row>
    <row r="22" spans="1:11">
      <c r="A22" s="13" t="s">
        <v>60</v>
      </c>
      <c r="B22" s="13" t="s">
        <v>61</v>
      </c>
      <c r="C22" s="13" t="s">
        <v>24</v>
      </c>
      <c r="D22" s="13" t="s">
        <v>33</v>
      </c>
      <c r="E22" s="14">
        <v>42223</v>
      </c>
      <c r="F22" s="14">
        <v>42850</v>
      </c>
      <c r="G22" s="13" t="str">
        <f>IF(ISBLANK(Table1[[#This Row],[Exit_Date]]),"Current","Left")</f>
        <v>Left</v>
      </c>
      <c r="H22" s="15">
        <v>45388</v>
      </c>
      <c r="I22" s="13">
        <v>1.7</v>
      </c>
      <c r="J22" s="13">
        <v>4.1</v>
      </c>
      <c r="K22" s="13" t="str" cm="1">
        <f t="array" ref="K22">_xlfn.IFS(Table1[[#This Row],[Performance_Rating]]&gt;=4.5,"Outstanding",Table1[[#This Row],[Performance_Rating]]&gt;=3.5,"Great",Table1[[#This Row],[Performance_Rating]]&gt;2.5,"Average",Table1[[#This Row],[Performance_Rating]]&lt;2.5,"Needs Improvement")</f>
        <v>Great</v>
      </c>
    </row>
    <row r="23" spans="1:11">
      <c r="A23" s="13" t="s">
        <v>62</v>
      </c>
      <c r="B23" s="13" t="s">
        <v>63</v>
      </c>
      <c r="C23" s="13" t="s">
        <v>24</v>
      </c>
      <c r="D23" s="13" t="s">
        <v>36</v>
      </c>
      <c r="E23" s="14">
        <v>43199</v>
      </c>
      <c r="F23" s="13"/>
      <c r="G23" s="13" t="str">
        <f>IF(ISBLANK(Table1[[#This Row],[Exit_Date]]),"Current","Left")</f>
        <v>Current</v>
      </c>
      <c r="H23" s="15">
        <v>83031</v>
      </c>
      <c r="I23" s="13">
        <v>7.3</v>
      </c>
      <c r="J23" s="13">
        <v>3.8</v>
      </c>
      <c r="K23" s="13" t="str" cm="1">
        <f t="array" ref="K23">_xlfn.IFS(Table1[[#This Row],[Performance_Rating]]&gt;=4.5,"Outstanding",Table1[[#This Row],[Performance_Rating]]&gt;=3.5,"Great",Table1[[#This Row],[Performance_Rating]]&gt;2.5,"Average",Table1[[#This Row],[Performance_Rating]]&lt;2.5,"Needs Improvement")</f>
        <v>Great</v>
      </c>
    </row>
    <row r="24" spans="1:11">
      <c r="A24" s="13" t="s">
        <v>64</v>
      </c>
      <c r="B24" s="13" t="s">
        <v>65</v>
      </c>
      <c r="C24" s="13" t="s">
        <v>13</v>
      </c>
      <c r="D24" s="13" t="s">
        <v>36</v>
      </c>
      <c r="E24" s="14">
        <v>42921</v>
      </c>
      <c r="F24" s="13"/>
      <c r="G24" s="13" t="str">
        <f>IF(ISBLANK(Table1[[#This Row],[Exit_Date]]),"Current","Left")</f>
        <v>Current</v>
      </c>
      <c r="H24" s="15">
        <v>67589</v>
      </c>
      <c r="I24" s="13">
        <v>8.1</v>
      </c>
      <c r="J24" s="13">
        <v>3.9</v>
      </c>
      <c r="K24" s="13" t="str" cm="1">
        <f t="array" ref="K24">_xlfn.IFS(Table1[[#This Row],[Performance_Rating]]&gt;=4.5,"Outstanding",Table1[[#This Row],[Performance_Rating]]&gt;=3.5,"Great",Table1[[#This Row],[Performance_Rating]]&gt;2.5,"Average",Table1[[#This Row],[Performance_Rating]]&lt;2.5,"Needs Improvement")</f>
        <v>Great</v>
      </c>
    </row>
    <row r="25" spans="1:11">
      <c r="A25" s="13" t="s">
        <v>66</v>
      </c>
      <c r="B25" s="13" t="s">
        <v>42</v>
      </c>
      <c r="C25" s="13" t="s">
        <v>24</v>
      </c>
      <c r="D25" s="13" t="s">
        <v>33</v>
      </c>
      <c r="E25" s="14">
        <v>44375</v>
      </c>
      <c r="F25" s="13"/>
      <c r="G25" s="13" t="str">
        <f>IF(ISBLANK(Table1[[#This Row],[Exit_Date]]),"Current","Left")</f>
        <v>Current</v>
      </c>
      <c r="H25" s="15">
        <v>43434</v>
      </c>
      <c r="I25" s="13">
        <v>4.1</v>
      </c>
      <c r="J25" s="13">
        <v>4.8</v>
      </c>
      <c r="K25" s="13" t="str" cm="1">
        <f t="array" ref="K25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26" spans="1:11">
      <c r="A26" s="13" t="s">
        <v>67</v>
      </c>
      <c r="B26" s="13" t="s">
        <v>68</v>
      </c>
      <c r="C26" s="13" t="s">
        <v>13</v>
      </c>
      <c r="D26" s="13" t="s">
        <v>33</v>
      </c>
      <c r="E26" s="14">
        <v>43922</v>
      </c>
      <c r="F26" s="13"/>
      <c r="G26" s="13" t="str">
        <f>IF(ISBLANK(Table1[[#This Row],[Exit_Date]]),"Current","Left")</f>
        <v>Current</v>
      </c>
      <c r="H26" s="15">
        <v>34434</v>
      </c>
      <c r="I26" s="13">
        <v>5.3</v>
      </c>
      <c r="J26" s="13">
        <v>4.9</v>
      </c>
      <c r="K26" s="13" t="str" cm="1">
        <f t="array" ref="K26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27" spans="1:11">
      <c r="A27" s="13" t="s">
        <v>69</v>
      </c>
      <c r="B27" s="13" t="s">
        <v>35</v>
      </c>
      <c r="C27" s="13" t="s">
        <v>13</v>
      </c>
      <c r="D27" s="13" t="s">
        <v>70</v>
      </c>
      <c r="E27" s="14">
        <v>44732</v>
      </c>
      <c r="F27" s="14">
        <v>45104</v>
      </c>
      <c r="G27" s="13" t="str">
        <f>IF(ISBLANK(Table1[[#This Row],[Exit_Date]]),"Current","Left")</f>
        <v>Left</v>
      </c>
      <c r="H27" s="15">
        <v>54443</v>
      </c>
      <c r="I27" s="13">
        <v>1</v>
      </c>
      <c r="J27" s="13">
        <v>4.1</v>
      </c>
      <c r="K27" s="13" t="str" cm="1">
        <f t="array" ref="K27">_xlfn.IFS(Table1[[#This Row],[Performance_Rating]]&gt;=4.5,"Outstanding",Table1[[#This Row],[Performance_Rating]]&gt;=3.5,"Great",Table1[[#This Row],[Performance_Rating]]&gt;2.5,"Average",Table1[[#This Row],[Performance_Rating]]&lt;2.5,"Needs Improvement")</f>
        <v>Great</v>
      </c>
    </row>
    <row r="28" spans="1:11">
      <c r="A28" s="13" t="s">
        <v>71</v>
      </c>
      <c r="B28" s="13" t="s">
        <v>49</v>
      </c>
      <c r="C28" s="13" t="s">
        <v>24</v>
      </c>
      <c r="D28" s="13" t="s">
        <v>21</v>
      </c>
      <c r="E28" s="14">
        <v>44913</v>
      </c>
      <c r="F28" s="13"/>
      <c r="G28" s="13" t="str">
        <f>IF(ISBLANK(Table1[[#This Row],[Exit_Date]]),"Current","Left")</f>
        <v>Current</v>
      </c>
      <c r="H28" s="15">
        <v>30900</v>
      </c>
      <c r="I28" s="13">
        <v>2.6</v>
      </c>
      <c r="J28" s="13">
        <v>3.7</v>
      </c>
      <c r="K28" s="13" t="str" cm="1">
        <f t="array" ref="K28">_xlfn.IFS(Table1[[#This Row],[Performance_Rating]]&gt;=4.5,"Outstanding",Table1[[#This Row],[Performance_Rating]]&gt;=3.5,"Great",Table1[[#This Row],[Performance_Rating]]&gt;2.5,"Average",Table1[[#This Row],[Performance_Rating]]&lt;2.5,"Needs Improvement")</f>
        <v>Great</v>
      </c>
    </row>
    <row r="29" spans="1:11">
      <c r="A29" s="13" t="s">
        <v>72</v>
      </c>
      <c r="B29" s="13" t="s">
        <v>73</v>
      </c>
      <c r="C29" s="13" t="s">
        <v>24</v>
      </c>
      <c r="D29" s="13" t="s">
        <v>36</v>
      </c>
      <c r="E29" s="14">
        <v>43971</v>
      </c>
      <c r="F29" s="13"/>
      <c r="G29" s="13" t="str">
        <f>IF(ISBLANK(Table1[[#This Row],[Exit_Date]]),"Current","Left")</f>
        <v>Current</v>
      </c>
      <c r="H29" s="15">
        <v>90800</v>
      </c>
      <c r="I29" s="13">
        <v>5.2</v>
      </c>
      <c r="J29" s="13">
        <v>2.9</v>
      </c>
      <c r="K29" s="13" t="str" cm="1">
        <f t="array" ref="K29">_xlfn.IFS(Table1[[#This Row],[Performance_Rating]]&gt;=4.5,"Outstanding",Table1[[#This Row],[Performance_Rating]]&gt;=3.5,"Great",Table1[[#This Row],[Performance_Rating]]&gt;2.5,"Average",Table1[[#This Row],[Performance_Rating]]&lt;2.5,"Needs Improvement")</f>
        <v>Average</v>
      </c>
    </row>
    <row r="30" spans="1:11">
      <c r="A30" s="13" t="s">
        <v>74</v>
      </c>
      <c r="B30" s="13" t="s">
        <v>75</v>
      </c>
      <c r="C30" s="13" t="s">
        <v>13</v>
      </c>
      <c r="D30" s="13" t="s">
        <v>21</v>
      </c>
      <c r="E30" s="14">
        <v>43617</v>
      </c>
      <c r="F30" s="13"/>
      <c r="G30" s="13" t="str">
        <f>IF(ISBLANK(Table1[[#This Row],[Exit_Date]]),"Current","Left")</f>
        <v>Current</v>
      </c>
      <c r="H30" s="15">
        <v>65333</v>
      </c>
      <c r="I30" s="13">
        <v>6.2</v>
      </c>
      <c r="J30" s="13">
        <v>5</v>
      </c>
      <c r="K30" s="13" t="str" cm="1">
        <f t="array" ref="K30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  <row r="31" spans="1:11">
      <c r="A31" s="13" t="s">
        <v>76</v>
      </c>
      <c r="B31" s="13" t="s">
        <v>77</v>
      </c>
      <c r="C31" s="13" t="s">
        <v>13</v>
      </c>
      <c r="D31" s="13" t="s">
        <v>70</v>
      </c>
      <c r="E31" s="14">
        <v>44029</v>
      </c>
      <c r="F31" s="13"/>
      <c r="G31" s="13" t="str">
        <f>IF(ISBLANK(Table1[[#This Row],[Exit_Date]]),"Current","Left")</f>
        <v>Current</v>
      </c>
      <c r="H31" s="15">
        <v>130000</v>
      </c>
      <c r="I31" s="13">
        <v>5</v>
      </c>
      <c r="J31" s="13">
        <v>5</v>
      </c>
      <c r="K31" s="13" t="str" cm="1">
        <f t="array" ref="K31">_xlfn.IFS(Table1[[#This Row],[Performance_Rating]]&gt;=4.5,"Outstanding",Table1[[#This Row],[Performance_Rating]]&gt;=3.5,"Great",Table1[[#This Row],[Performance_Rating]]&gt;2.5,"Average",Table1[[#This Row],[Performance_Rating]]&lt;2.5,"Needs Improvement")</f>
        <v>Outstanding</v>
      </c>
    </row>
  </sheetData>
  <conditionalFormatting sqref="K2:K31">
    <cfRule type="containsText" dxfId="67" priority="1" operator="between" text="Outstanding">
      <formula>NOT(ISERROR(SEARCH("Outstanding",K2)))</formula>
    </cfRule>
  </conditionalFormatting>
  <pageMargins left="0.7" right="0.7" top="0.75" bottom="0.75" header="0.3" footer="0.3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Q1048576"/>
  <sheetViews>
    <sheetView zoomScale="85" zoomScaleNormal="85" workbookViewId="0">
      <selection activeCell="P4" sqref="P4"/>
    </sheetView>
  </sheetViews>
  <sheetFormatPr defaultColWidth="9" defaultRowHeight="15"/>
  <cols>
    <col min="1" max="1" width="16.5714285714286"/>
    <col min="2" max="3" width="11"/>
    <col min="4" max="4" width="6"/>
    <col min="5" max="5" width="4.14285714285714" customWidth="1"/>
    <col min="6" max="6" width="16.5714285714286"/>
    <col min="7" max="7" width="21.5714285714286"/>
    <col min="8" max="8" width="3.85714285714286" customWidth="1"/>
    <col min="9" max="9" width="12.2857142857143"/>
    <col min="10" max="10" width="21.5714285714286"/>
    <col min="11" max="11" width="5.85714285714286" customWidth="1"/>
    <col min="12" max="12" width="16.5714285714286"/>
    <col min="13" max="16" width="21.1428571428571"/>
    <col min="17" max="17" width="6"/>
  </cols>
  <sheetData>
    <row r="6" spans="2:7">
      <c r="B6" s="1"/>
      <c r="C6" s="1"/>
      <c r="D6" s="1"/>
      <c r="G6" s="4"/>
    </row>
    <row r="7" spans="1:17">
      <c r="A7" s="5" t="s">
        <v>78</v>
      </c>
      <c r="B7" s="5"/>
      <c r="C7" s="5"/>
      <c r="D7" s="5"/>
      <c r="E7" s="6"/>
      <c r="F7" s="7" t="s">
        <v>79</v>
      </c>
      <c r="G7" s="7"/>
      <c r="H7" s="6"/>
      <c r="I7" s="5" t="s">
        <v>80</v>
      </c>
      <c r="J7" s="5"/>
      <c r="K7" s="6"/>
      <c r="L7" s="5" t="s">
        <v>81</v>
      </c>
      <c r="M7" s="5"/>
      <c r="N7" s="5"/>
      <c r="O7" s="5"/>
      <c r="P7" s="5"/>
      <c r="Q7" s="5"/>
    </row>
    <row r="8" spans="1:17">
      <c r="A8" s="8"/>
      <c r="B8" s="8"/>
      <c r="C8" s="8"/>
      <c r="D8" s="8"/>
      <c r="E8" s="6"/>
      <c r="F8" s="8"/>
      <c r="G8" s="8"/>
      <c r="H8" s="6"/>
      <c r="I8" s="8"/>
      <c r="J8" s="8"/>
      <c r="K8" s="6"/>
      <c r="L8" s="8"/>
      <c r="M8" s="8"/>
      <c r="N8" s="8"/>
      <c r="O8" s="8"/>
      <c r="P8" s="8"/>
      <c r="Q8" s="8"/>
    </row>
    <row r="9" spans="1:17">
      <c r="A9" s="9" t="s">
        <v>82</v>
      </c>
      <c r="B9" s="9" t="s">
        <v>6</v>
      </c>
      <c r="C9" s="9"/>
      <c r="D9" s="9"/>
      <c r="F9" s="9" t="s">
        <v>3</v>
      </c>
      <c r="G9" s="9" t="s">
        <v>83</v>
      </c>
      <c r="I9" s="9" t="s">
        <v>2</v>
      </c>
      <c r="J9" s="9" t="s">
        <v>84</v>
      </c>
      <c r="L9" s="9" t="s">
        <v>82</v>
      </c>
      <c r="M9" s="9" t="s">
        <v>10</v>
      </c>
      <c r="N9" s="9"/>
      <c r="O9" s="9"/>
      <c r="P9" s="9"/>
      <c r="Q9" s="9"/>
    </row>
    <row r="10" spans="1:17">
      <c r="A10" s="9" t="s">
        <v>3</v>
      </c>
      <c r="B10" s="9" t="s">
        <v>85</v>
      </c>
      <c r="C10" s="9" t="s">
        <v>86</v>
      </c>
      <c r="D10" s="9" t="s">
        <v>87</v>
      </c>
      <c r="F10" s="9" t="s">
        <v>33</v>
      </c>
      <c r="G10" s="10">
        <v>67641</v>
      </c>
      <c r="I10" s="9" t="s">
        <v>24</v>
      </c>
      <c r="J10" s="11">
        <v>76.4</v>
      </c>
      <c r="L10" s="9" t="s">
        <v>3</v>
      </c>
      <c r="M10" s="9" t="s">
        <v>88</v>
      </c>
      <c r="N10" s="9" t="s">
        <v>89</v>
      </c>
      <c r="O10" s="9" t="s">
        <v>90</v>
      </c>
      <c r="P10" s="9" t="s">
        <v>91</v>
      </c>
      <c r="Q10" s="9" t="s">
        <v>87</v>
      </c>
    </row>
    <row r="11" spans="1:17">
      <c r="A11" s="9" t="s">
        <v>33</v>
      </c>
      <c r="B11" s="9">
        <v>2</v>
      </c>
      <c r="C11" s="9">
        <v>3</v>
      </c>
      <c r="D11" s="9">
        <v>5</v>
      </c>
      <c r="F11" s="9" t="s">
        <v>14</v>
      </c>
      <c r="G11" s="10">
        <v>63035.4285714286</v>
      </c>
      <c r="I11" s="9" t="s">
        <v>13</v>
      </c>
      <c r="J11" s="11">
        <v>69.8</v>
      </c>
      <c r="L11" s="9" t="s">
        <v>33</v>
      </c>
      <c r="M11" s="9">
        <v>1</v>
      </c>
      <c r="N11" s="9">
        <v>1</v>
      </c>
      <c r="O11" s="9"/>
      <c r="P11" s="9">
        <v>3</v>
      </c>
      <c r="Q11" s="9">
        <v>5</v>
      </c>
    </row>
    <row r="12" spans="1:17">
      <c r="A12" s="9" t="s">
        <v>14</v>
      </c>
      <c r="B12" s="9">
        <v>5</v>
      </c>
      <c r="C12" s="9">
        <v>2</v>
      </c>
      <c r="D12" s="9">
        <v>7</v>
      </c>
      <c r="F12" s="9" t="s">
        <v>36</v>
      </c>
      <c r="G12" s="10">
        <v>108061.25</v>
      </c>
      <c r="I12" s="9" t="s">
        <v>82</v>
      </c>
      <c r="J12" s="11">
        <v>146.2</v>
      </c>
      <c r="L12" s="9" t="s">
        <v>14</v>
      </c>
      <c r="M12" s="9">
        <v>3</v>
      </c>
      <c r="N12" s="9">
        <v>2</v>
      </c>
      <c r="O12" s="9">
        <v>1</v>
      </c>
      <c r="P12" s="9">
        <v>1</v>
      </c>
      <c r="Q12" s="9">
        <v>7</v>
      </c>
    </row>
    <row r="13" spans="1:17">
      <c r="A13" s="9" t="s">
        <v>36</v>
      </c>
      <c r="B13" s="9">
        <v>7</v>
      </c>
      <c r="C13" s="9">
        <v>1</v>
      </c>
      <c r="D13" s="9">
        <v>8</v>
      </c>
      <c r="F13" s="9" t="s">
        <v>21</v>
      </c>
      <c r="G13" s="10">
        <v>87084.375</v>
      </c>
      <c r="L13" s="9" t="s">
        <v>36</v>
      </c>
      <c r="M13" s="9">
        <v>3</v>
      </c>
      <c r="N13" s="9">
        <v>2</v>
      </c>
      <c r="O13" s="9">
        <v>1</v>
      </c>
      <c r="P13" s="9">
        <v>2</v>
      </c>
      <c r="Q13" s="9">
        <v>8</v>
      </c>
    </row>
    <row r="14" spans="1:17">
      <c r="A14" s="9" t="s">
        <v>21</v>
      </c>
      <c r="B14" s="9">
        <v>5</v>
      </c>
      <c r="C14" s="9">
        <v>3</v>
      </c>
      <c r="D14" s="9">
        <v>8</v>
      </c>
      <c r="F14" s="9" t="s">
        <v>70</v>
      </c>
      <c r="G14" s="10">
        <v>92221.5</v>
      </c>
      <c r="L14" s="9" t="s">
        <v>21</v>
      </c>
      <c r="M14" s="9">
        <v>1</v>
      </c>
      <c r="N14" s="9">
        <v>2</v>
      </c>
      <c r="O14" s="9"/>
      <c r="P14" s="9">
        <v>5</v>
      </c>
      <c r="Q14" s="9">
        <v>8</v>
      </c>
    </row>
    <row r="15" spans="1:17">
      <c r="A15" s="9" t="s">
        <v>70</v>
      </c>
      <c r="B15" s="9">
        <v>1</v>
      </c>
      <c r="C15" s="9">
        <v>1</v>
      </c>
      <c r="D15" s="9">
        <v>2</v>
      </c>
      <c r="F15" s="9" t="s">
        <v>82</v>
      </c>
      <c r="G15" s="10">
        <v>84168.7</v>
      </c>
      <c r="L15" s="9" t="s">
        <v>70</v>
      </c>
      <c r="M15" s="9"/>
      <c r="N15" s="9">
        <v>1</v>
      </c>
      <c r="O15" s="9"/>
      <c r="P15" s="9">
        <v>1</v>
      </c>
      <c r="Q15" s="9">
        <v>2</v>
      </c>
    </row>
    <row r="16" spans="1:17">
      <c r="A16" s="9" t="s">
        <v>87</v>
      </c>
      <c r="B16" s="9">
        <v>20</v>
      </c>
      <c r="C16" s="9">
        <v>10</v>
      </c>
      <c r="D16" s="9">
        <v>30</v>
      </c>
      <c r="L16" s="9" t="s">
        <v>87</v>
      </c>
      <c r="M16" s="9">
        <v>8</v>
      </c>
      <c r="N16" s="9">
        <v>8</v>
      </c>
      <c r="O16" s="9">
        <v>2</v>
      </c>
      <c r="P16" s="9">
        <v>12</v>
      </c>
      <c r="Q16" s="9">
        <v>30</v>
      </c>
    </row>
    <row r="126" spans="15:15">
      <c r="O126" t="s">
        <v>92</v>
      </c>
    </row>
    <row r="128" spans="2:3">
      <c r="B128" t="s">
        <v>93</v>
      </c>
      <c r="C128" t="s">
        <v>93</v>
      </c>
    </row>
    <row r="129" spans="2:3">
      <c r="B129" t="s">
        <v>94</v>
      </c>
      <c r="C129" t="s">
        <v>94</v>
      </c>
    </row>
    <row r="131" spans="2:2">
      <c r="B131" t="s">
        <v>93</v>
      </c>
    </row>
    <row r="132" spans="2:2">
      <c r="B132" t="s">
        <v>94</v>
      </c>
    </row>
    <row r="1048576" spans="9:9">
      <c r="I1048576" t="s">
        <v>95</v>
      </c>
    </row>
  </sheetData>
  <mergeCells count="4">
    <mergeCell ref="L7:Q8"/>
    <mergeCell ref="A7:D8"/>
    <mergeCell ref="F7:G8"/>
    <mergeCell ref="I7:J8"/>
  </mergeCells>
  <pageMargins left="0.7" right="0.7" top="0.75" bottom="0.75" header="0.3" footer="0.3"/>
  <headerFooter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P10"/>
  <sheetViews>
    <sheetView showGridLines="0" showRowColHeaders="0" tabSelected="1" zoomScale="90" zoomScaleNormal="90" workbookViewId="0">
      <pane xSplit="17956" topLeftCell="V1" activePane="topLeft"/>
      <selection activeCell="R7" sqref="R7"/>
      <selection pane="topRight"/>
    </sheetView>
  </sheetViews>
  <sheetFormatPr defaultColWidth="9" defaultRowHeight="15"/>
  <sheetData>
    <row r="6" spans="2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>
      <c r="B8" s="2">
        <f>Original!M3</f>
        <v>30</v>
      </c>
      <c r="C8" s="2"/>
      <c r="D8" s="2"/>
      <c r="F8" s="2">
        <f>Original!N3</f>
        <v>20</v>
      </c>
      <c r="G8" s="2"/>
      <c r="H8" s="2"/>
      <c r="J8" s="2">
        <f>Original!O3</f>
        <v>10</v>
      </c>
      <c r="K8" s="2"/>
      <c r="L8" s="2"/>
      <c r="N8" s="3">
        <f>Original!P3</f>
        <v>3.88333333333333</v>
      </c>
      <c r="O8" s="3"/>
      <c r="P8" s="3"/>
    </row>
    <row r="9" spans="2:16">
      <c r="B9" s="2"/>
      <c r="C9" s="2"/>
      <c r="D9" s="2"/>
      <c r="F9" s="2"/>
      <c r="G9" s="2"/>
      <c r="H9" s="2"/>
      <c r="J9" s="2"/>
      <c r="K9" s="2"/>
      <c r="L9" s="2"/>
      <c r="N9" s="3"/>
      <c r="O9" s="3"/>
      <c r="P9" s="3"/>
    </row>
    <row r="10" spans="2:16">
      <c r="B10" s="2"/>
      <c r="C10" s="2"/>
      <c r="D10" s="2"/>
      <c r="F10" s="2"/>
      <c r="G10" s="2"/>
      <c r="H10" s="2"/>
      <c r="J10" s="2"/>
      <c r="K10" s="2"/>
      <c r="L10" s="2"/>
      <c r="N10" s="3"/>
      <c r="O10" s="3"/>
      <c r="P10" s="3"/>
    </row>
  </sheetData>
  <mergeCells count="5">
    <mergeCell ref="J8:L10"/>
    <mergeCell ref="F8:H10"/>
    <mergeCell ref="B8:D10"/>
    <mergeCell ref="N8:P10"/>
    <mergeCell ref="B6:P7"/>
  </mergeCells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4" sqref="L4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</vt:lpstr>
      <vt:lpstr>Pivot Tables</vt:lpstr>
      <vt:lpstr>Dashboard</vt:lpstr>
      <vt:lpstr>Icons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Dhusyanth</cp:lastModifiedBy>
  <dcterms:created xsi:type="dcterms:W3CDTF">2025-07-24T12:04:00Z</dcterms:created>
  <dcterms:modified xsi:type="dcterms:W3CDTF">2025-07-25T12:53:03Z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6CEE8C45E70740F180D0ECF32F4BEB72_12</vt:lpwstr>
  </property>
  <property fmtid="{D5CDD505-2E9C-101B-9397-08002B2CF9AE}" pid="3" name="KSOProductBuildVer">
    <vt:lpwstr>1033-12.2.0.21931</vt:lpwstr>
  </property>
  <property fmtid="{D5CDD505-2E9C-101B-9397-08002B2CF9AE}" pid="4" name="KSOReadingLayout">
    <vt:bool>false</vt:bool>
  </property>
</Properties>
</file>