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yan\Downloads\"/>
    </mc:Choice>
  </mc:AlternateContent>
  <xr:revisionPtr revIDLastSave="0" documentId="13_ncr:1_{CD8933E0-9F19-4F65-B458-A9194ADC1611}" xr6:coauthVersionLast="47" xr6:coauthVersionMax="47" xr10:uidLastSave="{00000000-0000-0000-0000-000000000000}"/>
  <bookViews>
    <workbookView xWindow="6492" yWindow="1596" windowWidth="17280" windowHeight="8880" xr2:uid="{00000000-000D-0000-FFFF-FFFF00000000}"/>
  </bookViews>
  <sheets>
    <sheet name="Bloomberg" sheetId="1" r:id="rId1"/>
    <sheet name="Quantli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P11" i="1" s="1"/>
  <c r="Q11" i="1" s="1"/>
  <c r="J11" i="1"/>
  <c r="L11" i="1" s="1"/>
  <c r="M11" i="1" s="1"/>
  <c r="F11" i="1"/>
  <c r="H11" i="1" s="1"/>
  <c r="I11" i="1" s="1"/>
  <c r="B11" i="1"/>
  <c r="D11" i="1" s="1"/>
  <c r="E11" i="1" s="1"/>
  <c r="N10" i="1"/>
  <c r="P10" i="1" s="1"/>
  <c r="Q10" i="1" s="1"/>
  <c r="J10" i="1"/>
  <c r="L10" i="1" s="1"/>
  <c r="M10" i="1" s="1"/>
  <c r="F10" i="1"/>
  <c r="H10" i="1" s="1"/>
  <c r="I10" i="1" s="1"/>
  <c r="B10" i="1"/>
  <c r="D10" i="1" s="1"/>
  <c r="E10" i="1" s="1"/>
  <c r="N9" i="1"/>
  <c r="P9" i="1" s="1"/>
  <c r="Q9" i="1" s="1"/>
  <c r="J9" i="1"/>
  <c r="L9" i="1" s="1"/>
  <c r="M9" i="1" s="1"/>
  <c r="F9" i="1"/>
  <c r="H9" i="1" s="1"/>
  <c r="I9" i="1" s="1"/>
  <c r="B9" i="1"/>
  <c r="D9" i="1" s="1"/>
  <c r="E9" i="1" s="1"/>
  <c r="N8" i="1"/>
  <c r="P8" i="1" s="1"/>
  <c r="Q8" i="1" s="1"/>
  <c r="J8" i="1"/>
  <c r="L8" i="1" s="1"/>
  <c r="M8" i="1" s="1"/>
  <c r="F8" i="1"/>
  <c r="H8" i="1" s="1"/>
  <c r="I8" i="1" s="1"/>
  <c r="B8" i="1"/>
  <c r="D8" i="1" s="1"/>
  <c r="E8" i="1" s="1"/>
  <c r="N7" i="1"/>
  <c r="P7" i="1" s="1"/>
  <c r="Q7" i="1" s="1"/>
  <c r="J7" i="1"/>
  <c r="L7" i="1" s="1"/>
  <c r="M7" i="1" s="1"/>
  <c r="F7" i="1"/>
  <c r="H7" i="1" s="1"/>
  <c r="I7" i="1" s="1"/>
  <c r="B7" i="1"/>
  <c r="D7" i="1" s="1"/>
  <c r="E7" i="1" s="1"/>
  <c r="N6" i="1"/>
  <c r="P6" i="1" s="1"/>
  <c r="Q6" i="1" s="1"/>
  <c r="J6" i="1"/>
  <c r="L6" i="1" s="1"/>
  <c r="M6" i="1" s="1"/>
  <c r="F6" i="1"/>
  <c r="H6" i="1" s="1"/>
  <c r="I6" i="1" s="1"/>
  <c r="B6" i="1"/>
  <c r="D6" i="1" s="1"/>
  <c r="E6" i="1" s="1"/>
  <c r="N5" i="1"/>
  <c r="P5" i="1" s="1"/>
  <c r="Q5" i="1" s="1"/>
  <c r="J5" i="1"/>
  <c r="L5" i="1" s="1"/>
  <c r="M5" i="1" s="1"/>
  <c r="F5" i="1"/>
  <c r="H5" i="1" s="1"/>
  <c r="I5" i="1" s="1"/>
  <c r="B5" i="1"/>
  <c r="D5" i="1" s="1"/>
  <c r="E5" i="1" s="1"/>
  <c r="N4" i="1"/>
  <c r="P4" i="1" s="1"/>
  <c r="Q4" i="1" s="1"/>
  <c r="J4" i="1"/>
  <c r="L4" i="1" s="1"/>
  <c r="M4" i="1" s="1"/>
  <c r="F4" i="1"/>
  <c r="H4" i="1" s="1"/>
  <c r="I4" i="1" s="1"/>
  <c r="B4" i="1"/>
  <c r="D4" i="1" s="1"/>
  <c r="E4" i="1" s="1"/>
  <c r="N3" i="1"/>
  <c r="P3" i="1" s="1"/>
  <c r="Q3" i="1" s="1"/>
  <c r="J3" i="1"/>
  <c r="L3" i="1" s="1"/>
  <c r="M3" i="1" s="1"/>
  <c r="F3" i="1"/>
  <c r="H3" i="1" s="1"/>
  <c r="I3" i="1" s="1"/>
  <c r="B3" i="1"/>
  <c r="D3" i="1" s="1"/>
  <c r="E3" i="1" s="1"/>
  <c r="N2" i="1"/>
  <c r="P2" i="1" s="1"/>
  <c r="Q2" i="1" s="1"/>
  <c r="J2" i="1"/>
  <c r="L2" i="1" s="1"/>
  <c r="M2" i="1" s="1"/>
  <c r="F2" i="1"/>
  <c r="H2" i="1" s="1"/>
  <c r="I2" i="1" s="1"/>
  <c r="B2" i="1"/>
  <c r="D2" i="1" s="1"/>
  <c r="E2" i="1" s="1"/>
</calcChain>
</file>

<file path=xl/sharedStrings.xml><?xml version="1.0" encoding="utf-8"?>
<sst xmlns="http://schemas.openxmlformats.org/spreadsheetml/2006/main" count="50" uniqueCount="27">
  <si>
    <t>ISIN</t>
  </si>
  <si>
    <t>Yield to Maturity (Bloomberg)</t>
  </si>
  <si>
    <t>Yield to Maturity (QuantLib)</t>
  </si>
  <si>
    <t>Yield to Maturity Difference</t>
  </si>
  <si>
    <t>Yield to Maturity Pass/Fail</t>
  </si>
  <si>
    <t>Modified Duration (Bloomberg)</t>
  </si>
  <si>
    <t>Modified Duration (QuantLib)</t>
  </si>
  <si>
    <t>Modified Duration Difference</t>
  </si>
  <si>
    <t>Modified Duration Pass/Fail</t>
  </si>
  <si>
    <t>Yield to Worst (Bloomberg)</t>
  </si>
  <si>
    <t>Yield to Worst (QuantLib)</t>
  </si>
  <si>
    <t>Yield to Worst Difference</t>
  </si>
  <si>
    <t>Yield to Worst Pass/Fail</t>
  </si>
  <si>
    <t>Convexity (Bloomberg)</t>
  </si>
  <si>
    <t>Convexity (QuantLib)</t>
  </si>
  <si>
    <t>Convexity Difference</t>
  </si>
  <si>
    <t>Convexity Pass/Fail</t>
  </si>
  <si>
    <t>US9128286A47</t>
  </si>
  <si>
    <t>US912828V233</t>
  </si>
  <si>
    <t>US459200JFU8</t>
  </si>
  <si>
    <t>XS0971721963</t>
  </si>
  <si>
    <t>US38379EAA16</t>
  </si>
  <si>
    <t>US3133EH5WJ0</t>
  </si>
  <si>
    <t>USU04644AA71</t>
  </si>
  <si>
    <t>US91282CGY92</t>
  </si>
  <si>
    <t>US912810SN2</t>
  </si>
  <si>
    <t>US92826CAG64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</si>
</sst>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D6" sqref="D6"/>
    </sheetView>
  </sheetViews>
  <sheetFormatPr defaultRowHeight="14.4" x14ac:dyDescent="0.3"/>
  <cols>
    <col min="1" max="1" width="14.33203125" bestFit="1" customWidth="1"/>
    <col min="2" max="2" width="28.109375" bestFit="1" customWidth="1"/>
    <col min="3" max="4" width="26.44140625" bestFit="1" customWidth="1"/>
    <col min="5" max="5" width="24.6640625" bestFit="1" customWidth="1"/>
    <col min="6" max="6" width="29.6640625" bestFit="1" customWidth="1"/>
    <col min="7" max="8" width="27.88671875" bestFit="1" customWidth="1"/>
    <col min="9" max="9" width="26.33203125" bestFit="1" customWidth="1"/>
    <col min="10" max="10" width="25.88671875" bestFit="1" customWidth="1"/>
    <col min="11" max="12" width="24" bestFit="1" customWidth="1"/>
    <col min="13" max="13" width="22.44140625" bestFit="1" customWidth="1"/>
    <col min="14" max="14" width="21.88671875" bestFit="1" customWidth="1"/>
    <col min="15" max="16" width="20" bestFit="1" customWidth="1"/>
    <col min="17" max="17" width="18.44140625" bestFit="1" customWidth="1"/>
  </cols>
  <sheetData>
    <row r="1" spans="1:17" x14ac:dyDescent="0.3">
      <c r="A1" s="2" t="s">
        <v>0</v>
      </c>
      <c r="B1" s="4" t="s">
        <v>1</v>
      </c>
      <c r="C1" s="5" t="s">
        <v>2</v>
      </c>
      <c r="D1" s="6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s="7" t="e">
        <f ca="1">BDP("US9128286A47", "YLD_YTM_MID")</f>
        <v>#NAME?</v>
      </c>
      <c r="D2" s="8" t="e">
        <f t="shared" ref="D2:D11" ca="1" si="0">ABS(B2 - C2)</f>
        <v>#NAME?</v>
      </c>
      <c r="E2" t="e">
        <f t="shared" ref="E2:E11" ca="1" si="1">IF(D2&lt;=0.001, "PASS", "FAIL")</f>
        <v>#NAME?</v>
      </c>
      <c r="F2" t="e">
        <f ca="1">BDP("US9128286A47", "DUR_ADJ_MID")</f>
        <v>#NAME?</v>
      </c>
      <c r="H2" t="e">
        <f t="shared" ref="H2:H11" ca="1" si="2">ABS(F2 - G2)</f>
        <v>#NAME?</v>
      </c>
      <c r="I2" t="e">
        <f t="shared" ref="I2:I11" ca="1" si="3">IF(H2&lt;=0.001, "PASS", "FAIL")</f>
        <v>#NAME?</v>
      </c>
      <c r="J2" t="e">
        <f ca="1">BDP("US9128286A47", "YLD_TO_WORST_MID")</f>
        <v>#NAME?</v>
      </c>
      <c r="L2" t="e">
        <f t="shared" ref="L2:L11" ca="1" si="4">ABS(J2 - K2)</f>
        <v>#NAME?</v>
      </c>
      <c r="M2" t="e">
        <f t="shared" ref="M2:M11" ca="1" si="5">IF(L2&lt;=0.001, "PASS", "FAIL")</f>
        <v>#NAME?</v>
      </c>
      <c r="N2" t="e">
        <f ca="1">BDP("US9128286A47", "CONVEXITY_MID")</f>
        <v>#NAME?</v>
      </c>
      <c r="P2" t="e">
        <f t="shared" ref="P2:P11" ca="1" si="6">ABS(N2 - O2)</f>
        <v>#NAME?</v>
      </c>
      <c r="Q2" t="e">
        <f t="shared" ref="Q2:Q11" ca="1" si="7">IF(P2&lt;=0.001, "PASS", "FAIL")</f>
        <v>#NAME?</v>
      </c>
    </row>
    <row r="3" spans="1:17" x14ac:dyDescent="0.3">
      <c r="A3" t="s">
        <v>18</v>
      </c>
      <c r="B3" s="7" t="e">
        <f ca="1">BDP("US912828V233", "YLD_YTM_MID")</f>
        <v>#NAME?</v>
      </c>
      <c r="D3" s="8" t="e">
        <f t="shared" ca="1" si="0"/>
        <v>#NAME?</v>
      </c>
      <c r="E3" t="e">
        <f t="shared" ca="1" si="1"/>
        <v>#NAME?</v>
      </c>
      <c r="F3" t="e">
        <f ca="1">BDP("US912828V233", "DUR_ADJ_MID")</f>
        <v>#NAME?</v>
      </c>
      <c r="H3" t="e">
        <f t="shared" ca="1" si="2"/>
        <v>#NAME?</v>
      </c>
      <c r="I3" t="e">
        <f t="shared" ca="1" si="3"/>
        <v>#NAME?</v>
      </c>
      <c r="J3" t="e">
        <f ca="1">BDP("US912828V233", "YLD_TO_WORST_MID")</f>
        <v>#NAME?</v>
      </c>
      <c r="L3" t="e">
        <f t="shared" ca="1" si="4"/>
        <v>#NAME?</v>
      </c>
      <c r="M3" t="e">
        <f t="shared" ca="1" si="5"/>
        <v>#NAME?</v>
      </c>
      <c r="N3" t="e">
        <f ca="1">BDP("US912828V233", "CONVEXITY_MID")</f>
        <v>#NAME?</v>
      </c>
      <c r="P3" t="e">
        <f t="shared" ca="1" si="6"/>
        <v>#NAME?</v>
      </c>
      <c r="Q3" t="e">
        <f t="shared" ca="1" si="7"/>
        <v>#NAME?</v>
      </c>
    </row>
    <row r="4" spans="1:17" x14ac:dyDescent="0.3">
      <c r="A4" t="s">
        <v>19</v>
      </c>
      <c r="B4" s="7" t="e">
        <f ca="1">BDP("US459200JFU8", "YLD_YTM_MID")</f>
        <v>#NAME?</v>
      </c>
      <c r="D4" s="8" t="e">
        <f t="shared" ca="1" si="0"/>
        <v>#NAME?</v>
      </c>
      <c r="E4" t="e">
        <f t="shared" ca="1" si="1"/>
        <v>#NAME?</v>
      </c>
      <c r="F4" t="e">
        <f ca="1">BDP("US459200JFU8", "DUR_ADJ_MID")</f>
        <v>#NAME?</v>
      </c>
      <c r="H4" t="e">
        <f t="shared" ca="1" si="2"/>
        <v>#NAME?</v>
      </c>
      <c r="I4" t="e">
        <f t="shared" ca="1" si="3"/>
        <v>#NAME?</v>
      </c>
      <c r="J4" t="e">
        <f ca="1">BDP("US459200JFU8", "YLD_TO_WORST_MID")</f>
        <v>#NAME?</v>
      </c>
      <c r="L4" t="e">
        <f t="shared" ca="1" si="4"/>
        <v>#NAME?</v>
      </c>
      <c r="M4" t="e">
        <f t="shared" ca="1" si="5"/>
        <v>#NAME?</v>
      </c>
      <c r="N4" t="e">
        <f ca="1">BDP("US459200JFU8", "CONVEXITY_MID")</f>
        <v>#NAME?</v>
      </c>
      <c r="P4" t="e">
        <f t="shared" ca="1" si="6"/>
        <v>#NAME?</v>
      </c>
      <c r="Q4" t="e">
        <f t="shared" ca="1" si="7"/>
        <v>#NAME?</v>
      </c>
    </row>
    <row r="5" spans="1:17" x14ac:dyDescent="0.3">
      <c r="A5" t="s">
        <v>20</v>
      </c>
      <c r="B5" s="7" t="e">
        <f ca="1">BDP("XS0971721963", "YLD_YTM_MID")</f>
        <v>#NAME?</v>
      </c>
      <c r="D5" s="8" t="e">
        <f t="shared" ca="1" si="0"/>
        <v>#NAME?</v>
      </c>
      <c r="E5" t="e">
        <f t="shared" ca="1" si="1"/>
        <v>#NAME?</v>
      </c>
      <c r="F5" t="e">
        <f ca="1">BDP("XS0971721963", "DUR_ADJ_MID")</f>
        <v>#NAME?</v>
      </c>
      <c r="H5" t="e">
        <f t="shared" ca="1" si="2"/>
        <v>#NAME?</v>
      </c>
      <c r="I5" t="e">
        <f t="shared" ca="1" si="3"/>
        <v>#NAME?</v>
      </c>
      <c r="J5" t="e">
        <f ca="1">BDP("XS0971721963", "YLD_TO_WORST_MID")</f>
        <v>#NAME?</v>
      </c>
      <c r="L5" t="e">
        <f t="shared" ca="1" si="4"/>
        <v>#NAME?</v>
      </c>
      <c r="M5" t="e">
        <f t="shared" ca="1" si="5"/>
        <v>#NAME?</v>
      </c>
      <c r="N5" t="e">
        <f ca="1">BDP("XS0971721963", "CONVEXITY_MID")</f>
        <v>#NAME?</v>
      </c>
      <c r="P5" t="e">
        <f t="shared" ca="1" si="6"/>
        <v>#NAME?</v>
      </c>
      <c r="Q5" t="e">
        <f t="shared" ca="1" si="7"/>
        <v>#NAME?</v>
      </c>
    </row>
    <row r="6" spans="1:17" x14ac:dyDescent="0.3">
      <c r="A6" t="s">
        <v>21</v>
      </c>
      <c r="B6" s="7" t="e">
        <f ca="1">BDP("US38379EAA16", "YLD_YTM_MID")</f>
        <v>#NAME?</v>
      </c>
      <c r="D6" s="8" t="e">
        <f t="shared" ca="1" si="0"/>
        <v>#NAME?</v>
      </c>
      <c r="E6" t="e">
        <f t="shared" ca="1" si="1"/>
        <v>#NAME?</v>
      </c>
      <c r="F6" t="e">
        <f ca="1">BDP("US38379EAA16", "DUR_ADJ_MID")</f>
        <v>#NAME?</v>
      </c>
      <c r="H6" t="e">
        <f t="shared" ca="1" si="2"/>
        <v>#NAME?</v>
      </c>
      <c r="I6" t="e">
        <f t="shared" ca="1" si="3"/>
        <v>#NAME?</v>
      </c>
      <c r="J6" t="e">
        <f ca="1">BDP("US38379EAA16", "YLD_TO_WORST_MID")</f>
        <v>#NAME?</v>
      </c>
      <c r="L6" t="e">
        <f t="shared" ca="1" si="4"/>
        <v>#NAME?</v>
      </c>
      <c r="M6" t="e">
        <f t="shared" ca="1" si="5"/>
        <v>#NAME?</v>
      </c>
      <c r="N6" t="e">
        <f ca="1">BDP("US38379EAA16", "CONVEXITY_MID")</f>
        <v>#NAME?</v>
      </c>
      <c r="P6" t="e">
        <f t="shared" ca="1" si="6"/>
        <v>#NAME?</v>
      </c>
      <c r="Q6" t="e">
        <f t="shared" ca="1" si="7"/>
        <v>#NAME?</v>
      </c>
    </row>
    <row r="7" spans="1:17" x14ac:dyDescent="0.3">
      <c r="A7" t="s">
        <v>22</v>
      </c>
      <c r="B7" s="7" t="e">
        <f ca="1">BDP("US3133EH5WJ0", "YLD_YTM_MID")</f>
        <v>#NAME?</v>
      </c>
      <c r="D7" s="8" t="e">
        <f t="shared" ca="1" si="0"/>
        <v>#NAME?</v>
      </c>
      <c r="E7" t="e">
        <f t="shared" ca="1" si="1"/>
        <v>#NAME?</v>
      </c>
      <c r="F7" t="e">
        <f ca="1">BDP("US3133EH5WJ0", "DUR_ADJ_MID")</f>
        <v>#NAME?</v>
      </c>
      <c r="H7" t="e">
        <f t="shared" ca="1" si="2"/>
        <v>#NAME?</v>
      </c>
      <c r="I7" t="e">
        <f t="shared" ca="1" si="3"/>
        <v>#NAME?</v>
      </c>
      <c r="J7" t="e">
        <f ca="1">BDP("US3133EH5WJ0", "YLD_TO_WORST_MID")</f>
        <v>#NAME?</v>
      </c>
      <c r="L7" t="e">
        <f t="shared" ca="1" si="4"/>
        <v>#NAME?</v>
      </c>
      <c r="M7" t="e">
        <f t="shared" ca="1" si="5"/>
        <v>#NAME?</v>
      </c>
      <c r="N7" t="e">
        <f ca="1">BDP("US3133EH5WJ0", "CONVEXITY_MID")</f>
        <v>#NAME?</v>
      </c>
      <c r="P7" t="e">
        <f t="shared" ca="1" si="6"/>
        <v>#NAME?</v>
      </c>
      <c r="Q7" t="e">
        <f t="shared" ca="1" si="7"/>
        <v>#NAME?</v>
      </c>
    </row>
    <row r="8" spans="1:17" x14ac:dyDescent="0.3">
      <c r="A8" t="s">
        <v>23</v>
      </c>
      <c r="B8" s="7" t="e">
        <f ca="1">BDP("USU04644AA71", "YLD_YTM_MID")</f>
        <v>#NAME?</v>
      </c>
      <c r="D8" s="8" t="e">
        <f t="shared" ca="1" si="0"/>
        <v>#NAME?</v>
      </c>
      <c r="E8" t="e">
        <f t="shared" ca="1" si="1"/>
        <v>#NAME?</v>
      </c>
      <c r="F8" t="e">
        <f ca="1">BDP("USU04644AA71", "DUR_ADJ_MID")</f>
        <v>#NAME?</v>
      </c>
      <c r="H8" t="e">
        <f t="shared" ca="1" si="2"/>
        <v>#NAME?</v>
      </c>
      <c r="I8" t="e">
        <f t="shared" ca="1" si="3"/>
        <v>#NAME?</v>
      </c>
      <c r="J8" t="e">
        <f ca="1">BDP("USU04644AA71", "YLD_TO_WORST_MID")</f>
        <v>#NAME?</v>
      </c>
      <c r="L8" t="e">
        <f t="shared" ca="1" si="4"/>
        <v>#NAME?</v>
      </c>
      <c r="M8" t="e">
        <f t="shared" ca="1" si="5"/>
        <v>#NAME?</v>
      </c>
      <c r="N8" t="e">
        <f ca="1">BDP("USU04644AA71", "CONVEXITY_MID")</f>
        <v>#NAME?</v>
      </c>
      <c r="P8" t="e">
        <f t="shared" ca="1" si="6"/>
        <v>#NAME?</v>
      </c>
      <c r="Q8" t="e">
        <f t="shared" ca="1" si="7"/>
        <v>#NAME?</v>
      </c>
    </row>
    <row r="9" spans="1:17" x14ac:dyDescent="0.3">
      <c r="A9" t="s">
        <v>24</v>
      </c>
      <c r="B9" s="7" t="e">
        <f ca="1">BDP("US91282CGY92", "YLD_YTM_MID")</f>
        <v>#NAME?</v>
      </c>
      <c r="D9" s="8" t="e">
        <f t="shared" ca="1" si="0"/>
        <v>#NAME?</v>
      </c>
      <c r="E9" t="e">
        <f t="shared" ca="1" si="1"/>
        <v>#NAME?</v>
      </c>
      <c r="F9" t="e">
        <f ca="1">BDP("US91282CGY92", "DUR_ADJ_MID")</f>
        <v>#NAME?</v>
      </c>
      <c r="H9" t="e">
        <f t="shared" ca="1" si="2"/>
        <v>#NAME?</v>
      </c>
      <c r="I9" t="e">
        <f t="shared" ca="1" si="3"/>
        <v>#NAME?</v>
      </c>
      <c r="J9" t="e">
        <f ca="1">BDP("US91282CGY92", "YLD_TO_WORST_MID")</f>
        <v>#NAME?</v>
      </c>
      <c r="L9" t="e">
        <f t="shared" ca="1" si="4"/>
        <v>#NAME?</v>
      </c>
      <c r="M9" t="e">
        <f t="shared" ca="1" si="5"/>
        <v>#NAME?</v>
      </c>
      <c r="N9" t="e">
        <f ca="1">BDP("US91282CGY92", "CONVEXITY_MID")</f>
        <v>#NAME?</v>
      </c>
      <c r="P9" t="e">
        <f t="shared" ca="1" si="6"/>
        <v>#NAME?</v>
      </c>
      <c r="Q9" t="e">
        <f t="shared" ca="1" si="7"/>
        <v>#NAME?</v>
      </c>
    </row>
    <row r="10" spans="1:17" x14ac:dyDescent="0.3">
      <c r="A10" t="s">
        <v>25</v>
      </c>
      <c r="B10" s="7" t="e">
        <f ca="1">BDP("US912810SN2", "YLD_YTM_MID")</f>
        <v>#NAME?</v>
      </c>
      <c r="D10" s="8" t="e">
        <f t="shared" ca="1" si="0"/>
        <v>#NAME?</v>
      </c>
      <c r="E10" t="e">
        <f t="shared" ca="1" si="1"/>
        <v>#NAME?</v>
      </c>
      <c r="F10" t="e">
        <f ca="1">BDP("US912810SN2", "DUR_ADJ_MID")</f>
        <v>#NAME?</v>
      </c>
      <c r="H10" t="e">
        <f t="shared" ca="1" si="2"/>
        <v>#NAME?</v>
      </c>
      <c r="I10" t="e">
        <f t="shared" ca="1" si="3"/>
        <v>#NAME?</v>
      </c>
      <c r="J10" t="e">
        <f ca="1">BDP("US912810SN2", "YLD_TO_WORST_MID")</f>
        <v>#NAME?</v>
      </c>
      <c r="L10" t="e">
        <f t="shared" ca="1" si="4"/>
        <v>#NAME?</v>
      </c>
      <c r="M10" t="e">
        <f t="shared" ca="1" si="5"/>
        <v>#NAME?</v>
      </c>
      <c r="N10" t="e">
        <f ca="1">BDP("US912810SN2", "CONVEXITY_MID")</f>
        <v>#NAME?</v>
      </c>
      <c r="P10" t="e">
        <f t="shared" ca="1" si="6"/>
        <v>#NAME?</v>
      </c>
      <c r="Q10" t="e">
        <f t="shared" ca="1" si="7"/>
        <v>#NAME?</v>
      </c>
    </row>
    <row r="11" spans="1:17" ht="15" thickBot="1" x14ac:dyDescent="0.35">
      <c r="A11" t="s">
        <v>26</v>
      </c>
      <c r="B11" s="9" t="e">
        <f ca="1">BDP("US92826CAG64", "YLD_YTM_MID")</f>
        <v>#NAME?</v>
      </c>
      <c r="C11" s="10"/>
      <c r="D11" s="11" t="e">
        <f t="shared" ca="1" si="0"/>
        <v>#NAME?</v>
      </c>
      <c r="E11" t="e">
        <f t="shared" ca="1" si="1"/>
        <v>#NAME?</v>
      </c>
      <c r="F11" t="e">
        <f ca="1">BDP("US92826CAG64", "DUR_ADJ_MID")</f>
        <v>#NAME?</v>
      </c>
      <c r="H11" t="e">
        <f t="shared" ca="1" si="2"/>
        <v>#NAME?</v>
      </c>
      <c r="I11" t="e">
        <f t="shared" ca="1" si="3"/>
        <v>#NAME?</v>
      </c>
      <c r="J11" t="e">
        <f ca="1">BDP("US92826CAG64", "YLD_TO_WORST_MID")</f>
        <v>#NAME?</v>
      </c>
      <c r="L11" t="e">
        <f t="shared" ca="1" si="4"/>
        <v>#NAME?</v>
      </c>
      <c r="M11" t="e">
        <f t="shared" ca="1" si="5"/>
        <v>#NAME?</v>
      </c>
      <c r="N11" t="e">
        <f ca="1">BDP("US92826CAG64", "CONVEXITY_MID")</f>
        <v>#NAME?</v>
      </c>
      <c r="P11" t="e">
        <f t="shared" ca="1" si="6"/>
        <v>#NAME?</v>
      </c>
      <c r="Q11" t="e">
        <f t="shared" ca="1" si="7"/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55F2-71FB-4075-9DD3-D45566C94B39}">
  <dimension ref="A1:M11"/>
  <sheetViews>
    <sheetView workbookViewId="0">
      <selection activeCell="D7" sqref="D7"/>
    </sheetView>
  </sheetViews>
  <sheetFormatPr defaultRowHeight="14.4" x14ac:dyDescent="0.3"/>
  <cols>
    <col min="1" max="1" width="14" bestFit="1" customWidth="1"/>
    <col min="2" max="2" width="24.77734375" bestFit="1" customWidth="1"/>
    <col min="3" max="3" width="26.33203125" bestFit="1" customWidth="1"/>
    <col min="4" max="4" width="8.88671875" customWidth="1"/>
  </cols>
  <sheetData>
    <row r="1" spans="1:13" x14ac:dyDescent="0.3">
      <c r="A1" s="1" t="s">
        <v>0</v>
      </c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17</v>
      </c>
    </row>
    <row r="3" spans="1:13" x14ac:dyDescent="0.3">
      <c r="A3" t="s">
        <v>18</v>
      </c>
    </row>
    <row r="4" spans="1:13" x14ac:dyDescent="0.3">
      <c r="A4" t="s">
        <v>19</v>
      </c>
    </row>
    <row r="5" spans="1:13" x14ac:dyDescent="0.3">
      <c r="A5" t="s">
        <v>20</v>
      </c>
    </row>
    <row r="6" spans="1:13" x14ac:dyDescent="0.3">
      <c r="A6" t="s">
        <v>21</v>
      </c>
    </row>
    <row r="7" spans="1:13" x14ac:dyDescent="0.3">
      <c r="A7" t="s">
        <v>22</v>
      </c>
    </row>
    <row r="8" spans="1:13" x14ac:dyDescent="0.3">
      <c r="A8" t="s">
        <v>23</v>
      </c>
    </row>
    <row r="9" spans="1:13" x14ac:dyDescent="0.3">
      <c r="A9" t="s">
        <v>24</v>
      </c>
    </row>
    <row r="10" spans="1:13" x14ac:dyDescent="0.3">
      <c r="A10" t="s">
        <v>25</v>
      </c>
    </row>
    <row r="11" spans="1:13" x14ac:dyDescent="0.3">
      <c r="A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Bloomberg</vt:lpstr>
      <vt:lpstr>Quantlib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Sankar_Dhyan (ATCS-2025)</cp:lastModifiedBy>
  <dcterms:created xsi:type="dcterms:W3CDTF">2025-07-26T21:19:11Z</dcterms:created>
  <dcterms:modified xsi:type="dcterms:W3CDTF">2025-07-26T21:30:51Z</dcterms:modified>
</cp:coreProperties>
</file>